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7680" windowHeight="9120" activeTab="0"/>
  </bookViews>
  <sheets>
    <sheet name="Ⅵ" sheetId="1" r:id="rId1"/>
    <sheet name="Ⅵ (2)" sheetId="2" r:id="rId2"/>
  </sheets>
  <definedNames>
    <definedName name="_xlnm.Print_Area" localSheetId="0">'Ⅵ'!$A$1:$K$39</definedName>
    <definedName name="_xlnm.Print_Area" localSheetId="1">'Ⅵ (2)'!$A$1:$J$40</definedName>
  </definedNames>
  <calcPr fullCalcOnLoad="1"/>
</workbook>
</file>

<file path=xl/sharedStrings.xml><?xml version="1.0" encoding="utf-8"?>
<sst xmlns="http://schemas.openxmlformats.org/spreadsheetml/2006/main" count="310" uniqueCount="134">
  <si>
    <t>計</t>
  </si>
  <si>
    <t xml:space="preserve"> （単位：千円，％）</t>
  </si>
  <si>
    <t>区　　　　分</t>
  </si>
  <si>
    <t>決算額</t>
  </si>
  <si>
    <t>構成比</t>
  </si>
  <si>
    <t>歳</t>
  </si>
  <si>
    <t>入</t>
  </si>
  <si>
    <t>出</t>
  </si>
  <si>
    <t>区　　　　　分</t>
  </si>
  <si>
    <t>団体数</t>
  </si>
  <si>
    <t>黒字団体</t>
  </si>
  <si>
    <t>実質収支</t>
  </si>
  <si>
    <t>赤字団体</t>
  </si>
  <si>
    <t>（２）　決算収支</t>
  </si>
  <si>
    <t>再差引収支</t>
  </si>
  <si>
    <t>保険料</t>
  </si>
  <si>
    <t>支払基金交付金</t>
  </si>
  <si>
    <t>相互財政安定化事業交付金</t>
  </si>
  <si>
    <t>他会計繰入金</t>
  </si>
  <si>
    <t>基金繰入金</t>
  </si>
  <si>
    <t>繰越金</t>
  </si>
  <si>
    <t>その他の収入</t>
  </si>
  <si>
    <t>保険給付費</t>
  </si>
  <si>
    <t>財政安定化基金拠出金</t>
  </si>
  <si>
    <t>相互財政安定化事業負担金</t>
  </si>
  <si>
    <t>保健福祉事業費</t>
  </si>
  <si>
    <t>繰出金</t>
  </si>
  <si>
    <t>基金積立金</t>
  </si>
  <si>
    <t>公債費</t>
  </si>
  <si>
    <t>前年度繰上充用金</t>
  </si>
  <si>
    <t>その他の支出</t>
  </si>
  <si>
    <t>介護サービス事業勘定</t>
  </si>
  <si>
    <t>サービス収入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</si>
  <si>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</si>
  <si>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</si>
  <si>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</si>
  <si>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</si>
  <si>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</si>
  <si>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</si>
  <si>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地方債</t>
  </si>
  <si>
    <t>サービス事業費</t>
  </si>
  <si>
    <t>施設整備費</t>
  </si>
  <si>
    <t>他会計繰出金</t>
  </si>
  <si>
    <t>保険事業勘定</t>
  </si>
  <si>
    <t>(１)　歳入歳出決算額</t>
  </si>
  <si>
    <t>－</t>
  </si>
  <si>
    <t>－</t>
  </si>
  <si>
    <t>－</t>
  </si>
  <si>
    <t>国 庫 支 出 金　</t>
  </si>
  <si>
    <t>県支出金　</t>
  </si>
  <si>
    <t>　歳    入    合    計　</t>
  </si>
  <si>
    <t>総務費　</t>
  </si>
  <si>
    <t>　歳    出    合    計　</t>
  </si>
  <si>
    <t>（１）歳入歳出決算額</t>
  </si>
  <si>
    <t>　歳    入    合    計　</t>
  </si>
  <si>
    <t>総務費　</t>
  </si>
  <si>
    <t>Ⅵ　介護保険事業会計決算の概要</t>
  </si>
  <si>
    <t>平成１７年度</t>
  </si>
  <si>
    <t>平成１８年度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</si>
  <si>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</si>
  <si>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</si>
  <si>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</si>
  <si>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</si>
  <si>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</si>
  <si>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</si>
  <si>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</si>
  <si>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</si>
  <si>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</si>
  <si>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</si>
  <si>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</si>
  <si>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</si>
  <si>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</si>
  <si>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</si>
  <si>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</si>
  <si>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</si>
  <si>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</si>
  <si>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</si>
  <si>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</si>
  <si>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</si>
  <si>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</si>
  <si>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</si>
  <si>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</si>
  <si>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</si>
  <si>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</si>
  <si>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</si>
  <si>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</si>
  <si>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</si>
  <si>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</si>
  <si>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</si>
  <si>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</si>
  <si>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</si>
  <si>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</si>
  <si>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</si>
  <si>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</si>
  <si>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</si>
  <si>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</si>
  <si>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</si>
  <si>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</si>
  <si>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</si>
  <si>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</si>
  <si>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</si>
  <si>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</si>
  <si>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</si>
  <si>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</si>
  <si>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</si>
  <si>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</si>
  <si>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</si>
  <si>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</si>
  <si>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</si>
  <si>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</si>
  <si>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</si>
  <si>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</si>
  <si>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</si>
  <si>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</si>
  <si>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</si>
  <si>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</si>
  <si>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</si>
  <si>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</si>
  <si>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</si>
  <si>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合計</t>
  </si>
  <si>
    <t>実質収支</t>
  </si>
  <si>
    <t>再差引収支</t>
  </si>
  <si>
    <t>黒字</t>
  </si>
  <si>
    <t>赤字</t>
  </si>
  <si>
    <t>64-01-33</t>
  </si>
  <si>
    <t>64-01-34</t>
  </si>
  <si>
    <t>○</t>
  </si>
  <si>
    <t>←データをスライド</t>
  </si>
  <si>
    <t>平成１９年度</t>
  </si>
  <si>
    <t>平成１８年度</t>
  </si>
  <si>
    <t>平成１９年度</t>
  </si>
  <si>
    <t>地域支援事業</t>
  </si>
  <si>
    <t>６３-０１-６５</t>
  </si>
  <si>
    <t>６３-０１-６７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</si>
</sst>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#,##0_ "/>
    <numFmt numFmtId="179" formatCode="#,##0_);[Red]\(#,##0\)"/>
    <numFmt numFmtId="180" formatCode="#,##0;&quot;▲ &quot;#,##0"/>
    <numFmt numFmtId="181" formatCode="#,##0.0;&quot;▲ &quot;#,##0.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</numFmts>
  <fonts count="13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ＭＳ Ｐゴシック"/>
      <family val="3"/>
    </font>
    <font>
      <sz val="1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80" fontId="0" fillId="0" borderId="1" xfId="0" applyNumberFormat="1" applyFont="1" applyAlignment="1">
      <alignment horizontal="centerContinuous" vertical="center"/>
    </xf>
    <xf numFmtId="180" fontId="0" fillId="0" borderId="2" xfId="0" applyNumberFormat="1" applyAlignment="1">
      <alignment vertical="center"/>
    </xf>
    <xf numFmtId="180" fontId="0" fillId="0" borderId="3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" xfId="0" applyNumberFormat="1" applyAlignment="1">
      <alignment vertical="center"/>
    </xf>
    <xf numFmtId="180" fontId="0" fillId="0" borderId="3" xfId="0" applyNumberFormat="1" applyFont="1" applyAlignment="1">
      <alignment horizontal="centerContinuous" vertical="center"/>
    </xf>
    <xf numFmtId="180" fontId="0" fillId="0" borderId="0" xfId="0" applyNumberFormat="1" applyFont="1" applyAlignment="1">
      <alignment horizontal="centerContinuous" vertical="center"/>
    </xf>
    <xf numFmtId="180" fontId="0" fillId="0" borderId="0" xfId="0" applyNumberFormat="1" applyFont="1" applyAlignment="1">
      <alignment vertical="center"/>
    </xf>
    <xf numFmtId="180" fontId="4" fillId="0" borderId="0" xfId="16" applyNumberFormat="1" applyFont="1" applyAlignment="1">
      <alignment vertical="center"/>
      <protection/>
    </xf>
    <xf numFmtId="180" fontId="7" fillId="0" borderId="0" xfId="16" applyNumberFormat="1" applyAlignment="1">
      <alignment vertical="center"/>
      <protection/>
    </xf>
    <xf numFmtId="180" fontId="7" fillId="0" borderId="0" xfId="16" applyNumberFormat="1" applyFont="1" applyAlignment="1">
      <alignment vertical="center"/>
      <protection/>
    </xf>
    <xf numFmtId="180" fontId="7" fillId="0" borderId="0" xfId="16" applyNumberFormat="1" applyFont="1" applyAlignment="1">
      <alignment horizontal="centerContinuous" vertical="center"/>
      <protection/>
    </xf>
    <xf numFmtId="180" fontId="0" fillId="0" borderId="1" xfId="16" applyNumberFormat="1" applyFont="1" applyAlignment="1">
      <alignment horizontal="left" vertical="center"/>
      <protection/>
    </xf>
    <xf numFmtId="180" fontId="7" fillId="0" borderId="1" xfId="16" applyNumberFormat="1" applyAlignment="1">
      <alignment vertical="center"/>
      <protection/>
    </xf>
    <xf numFmtId="181" fontId="7" fillId="0" borderId="4" xfId="16" applyNumberFormat="1" applyFont="1" applyBorder="1" applyAlignment="1">
      <alignment horizontal="right" vertical="center"/>
      <protection/>
    </xf>
    <xf numFmtId="181" fontId="7" fillId="0" borderId="5" xfId="16" applyNumberFormat="1" applyFont="1" applyBorder="1" applyAlignment="1">
      <alignment horizontal="right" vertical="center"/>
      <protection/>
    </xf>
    <xf numFmtId="180" fontId="5" fillId="0" borderId="0" xfId="16" applyNumberFormat="1" applyFont="1" applyAlignment="1">
      <alignment vertical="center"/>
      <protection/>
    </xf>
    <xf numFmtId="180" fontId="7" fillId="0" borderId="6" xfId="16" applyNumberFormat="1" applyFont="1" applyBorder="1" applyAlignment="1">
      <alignment horizontal="right" vertical="center"/>
      <protection locked="0"/>
    </xf>
    <xf numFmtId="180" fontId="7" fillId="0" borderId="7" xfId="16" applyNumberFormat="1" applyFont="1" applyBorder="1" applyAlignment="1">
      <alignment horizontal="right" vertical="center"/>
      <protection/>
    </xf>
    <xf numFmtId="180" fontId="7" fillId="0" borderId="8" xfId="16" applyNumberFormat="1" applyFont="1" applyBorder="1" applyAlignment="1">
      <alignment horizontal="right" vertical="center"/>
      <protection locked="0"/>
    </xf>
    <xf numFmtId="180" fontId="7" fillId="0" borderId="9" xfId="16" applyNumberFormat="1" applyFont="1" applyBorder="1" applyAlignment="1">
      <alignment horizontal="right" vertical="center"/>
      <protection/>
    </xf>
    <xf numFmtId="180" fontId="7" fillId="0" borderId="8" xfId="16" applyNumberFormat="1" applyFont="1" applyBorder="1" applyAlignment="1" quotePrefix="1">
      <alignment horizontal="right" vertical="center"/>
      <protection locked="0"/>
    </xf>
    <xf numFmtId="180" fontId="7" fillId="0" borderId="8" xfId="16" applyNumberFormat="1" applyFont="1" applyBorder="1" applyAlignment="1">
      <alignment vertical="center"/>
      <protection/>
    </xf>
    <xf numFmtId="180" fontId="7" fillId="0" borderId="9" xfId="16" applyNumberFormat="1" applyFont="1" applyBorder="1" applyAlignment="1">
      <alignment vertical="center"/>
      <protection/>
    </xf>
    <xf numFmtId="180" fontId="7" fillId="0" borderId="9" xfId="16" applyNumberFormat="1" applyFont="1" applyBorder="1" applyAlignment="1" quotePrefix="1">
      <alignment horizontal="right" vertical="center"/>
      <protection locked="0"/>
    </xf>
    <xf numFmtId="180" fontId="7" fillId="0" borderId="10" xfId="16" applyNumberFormat="1" applyFont="1" applyBorder="1" applyAlignment="1">
      <alignment vertical="center"/>
      <protection/>
    </xf>
    <xf numFmtId="180" fontId="7" fillId="0" borderId="11" xfId="16" applyNumberFormat="1" applyFont="1" applyBorder="1" applyAlignment="1">
      <alignment vertical="center"/>
      <protection/>
    </xf>
    <xf numFmtId="180" fontId="0" fillId="0" borderId="12" xfId="0" applyNumberFormat="1" applyBorder="1" applyAlignment="1">
      <alignment vertical="center"/>
    </xf>
    <xf numFmtId="180" fontId="0" fillId="0" borderId="12" xfId="0" applyNumberFormat="1" applyFont="1" applyBorder="1" applyAlignment="1">
      <alignment horizontal="centerContinuous" vertical="center"/>
    </xf>
    <xf numFmtId="180" fontId="0" fillId="0" borderId="6" xfId="0" applyNumberFormat="1" applyFont="1" applyBorder="1" applyAlignment="1">
      <alignment horizontal="centerContinuous" vertical="center"/>
    </xf>
    <xf numFmtId="180" fontId="0" fillId="0" borderId="13" xfId="0" applyNumberFormat="1" applyFont="1" applyBorder="1" applyAlignment="1">
      <alignment horizontal="centerContinuous" vertical="center"/>
    </xf>
    <xf numFmtId="180" fontId="0" fillId="0" borderId="14" xfId="0" applyNumberFormat="1" applyFont="1" applyBorder="1" applyAlignment="1">
      <alignment horizontal="centerContinuous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8" xfId="0" applyNumberFormat="1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0" fontId="7" fillId="0" borderId="6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0" fontId="8" fillId="0" borderId="3" xfId="0" applyNumberFormat="1" applyFont="1" applyAlignment="1">
      <alignment horizontal="centerContinuous" vertical="center"/>
    </xf>
    <xf numFmtId="180" fontId="7" fillId="0" borderId="18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7" fillId="0" borderId="0" xfId="16" applyNumberFormat="1" applyBorder="1" applyAlignment="1">
      <alignment vertical="center"/>
      <protection/>
    </xf>
    <xf numFmtId="181" fontId="7" fillId="0" borderId="17" xfId="16" applyNumberFormat="1" applyFont="1" applyBorder="1" applyAlignment="1">
      <alignment horizontal="right" vertical="center"/>
      <protection/>
    </xf>
    <xf numFmtId="181" fontId="7" fillId="0" borderId="20" xfId="16" applyNumberFormat="1" applyFont="1" applyBorder="1" applyAlignment="1">
      <alignment horizontal="right" vertical="center"/>
      <protection/>
    </xf>
    <xf numFmtId="181" fontId="7" fillId="0" borderId="21" xfId="16" applyNumberFormat="1" applyFont="1" applyBorder="1" applyAlignment="1">
      <alignment horizontal="right" vertical="center"/>
      <protection/>
    </xf>
    <xf numFmtId="181" fontId="7" fillId="0" borderId="22" xfId="16" applyNumberFormat="1" applyFont="1" applyBorder="1" applyAlignment="1">
      <alignment horizontal="right" vertical="center"/>
      <protection/>
    </xf>
    <xf numFmtId="181" fontId="7" fillId="0" borderId="7" xfId="16" applyNumberFormat="1" applyFont="1" applyBorder="1" applyAlignment="1">
      <alignment horizontal="right" vertical="center"/>
      <protection/>
    </xf>
    <xf numFmtId="181" fontId="7" fillId="0" borderId="9" xfId="16" applyNumberFormat="1" applyFont="1" applyBorder="1" applyAlignment="1">
      <alignment horizontal="right" vertical="center"/>
      <protection/>
    </xf>
    <xf numFmtId="181" fontId="7" fillId="0" borderId="23" xfId="16" applyNumberFormat="1" applyFont="1" applyBorder="1" applyAlignment="1">
      <alignment horizontal="right" vertical="center"/>
      <protection/>
    </xf>
    <xf numFmtId="181" fontId="7" fillId="0" borderId="11" xfId="16" applyNumberFormat="1" applyFont="1" applyBorder="1" applyAlignment="1">
      <alignment horizontal="right" vertical="center"/>
      <protection/>
    </xf>
    <xf numFmtId="180" fontId="0" fillId="0" borderId="3" xfId="16" applyNumberFormat="1" applyFont="1" applyAlignment="1">
      <alignment horizontal="center" vertical="center"/>
      <protection/>
    </xf>
    <xf numFmtId="180" fontId="0" fillId="0" borderId="0" xfId="16" applyNumberFormat="1" applyFont="1" applyAlignment="1">
      <alignment horizontal="center" vertical="center"/>
      <protection/>
    </xf>
    <xf numFmtId="180" fontId="0" fillId="0" borderId="2" xfId="16" applyNumberFormat="1" applyFont="1" applyAlignment="1">
      <alignment horizontal="center" vertical="center"/>
      <protection/>
    </xf>
    <xf numFmtId="180" fontId="0" fillId="0" borderId="2" xfId="16" applyNumberFormat="1" applyFont="1" applyAlignment="1">
      <alignment vertical="center"/>
      <protection/>
    </xf>
    <xf numFmtId="180" fontId="0" fillId="0" borderId="3" xfId="16" applyNumberFormat="1" applyFont="1" applyAlignment="1">
      <alignment vertical="center"/>
      <protection/>
    </xf>
    <xf numFmtId="180" fontId="0" fillId="0" borderId="0" xfId="16" applyNumberFormat="1" applyFont="1" applyAlignment="1">
      <alignment horizontal="left" vertical="center"/>
      <protection/>
    </xf>
    <xf numFmtId="180" fontId="0" fillId="0" borderId="24" xfId="16" applyNumberFormat="1" applyFont="1" applyBorder="1" applyAlignment="1">
      <alignment horizontal="centerContinuous" vertical="center"/>
      <protection locked="0"/>
    </xf>
    <xf numFmtId="180" fontId="0" fillId="0" borderId="25" xfId="16" applyNumberFormat="1" applyFont="1" applyBorder="1" applyAlignment="1">
      <alignment horizontal="centerContinuous" vertical="center"/>
      <protection/>
    </xf>
    <xf numFmtId="180" fontId="0" fillId="0" borderId="6" xfId="16" applyNumberFormat="1" applyFont="1" applyBorder="1" applyAlignment="1">
      <alignment horizontal="center" vertical="center"/>
      <protection/>
    </xf>
    <xf numFmtId="180" fontId="0" fillId="0" borderId="17" xfId="16" applyNumberFormat="1" applyFont="1" applyBorder="1" applyAlignment="1">
      <alignment horizontal="center" vertical="center"/>
      <protection/>
    </xf>
    <xf numFmtId="180" fontId="0" fillId="0" borderId="7" xfId="16" applyNumberFormat="1" applyFont="1" applyBorder="1" applyAlignment="1">
      <alignment horizontal="center" vertical="center"/>
      <protection/>
    </xf>
    <xf numFmtId="180" fontId="0" fillId="0" borderId="0" xfId="16" applyNumberFormat="1" applyFont="1" applyBorder="1" applyAlignment="1">
      <alignment horizontal="left" vertical="center"/>
      <protection/>
    </xf>
    <xf numFmtId="180" fontId="0" fillId="0" borderId="0" xfId="16" applyNumberFormat="1" applyFont="1" applyAlignment="1">
      <alignment horizontal="left" vertical="center" shrinkToFit="1"/>
      <protection/>
    </xf>
    <xf numFmtId="180" fontId="0" fillId="0" borderId="26" xfId="16" applyNumberFormat="1" applyFont="1" applyBorder="1" applyAlignment="1">
      <alignment horizontal="center" vertical="center"/>
      <protection/>
    </xf>
    <xf numFmtId="180" fontId="0" fillId="0" borderId="0" xfId="16" applyNumberFormat="1" applyFont="1" applyAlignment="1">
      <alignment vertical="center"/>
      <protection/>
    </xf>
    <xf numFmtId="180" fontId="0" fillId="0" borderId="0" xfId="16" applyNumberFormat="1" applyFont="1" applyAlignment="1">
      <alignment horizontal="centerContinuous" vertical="center"/>
      <protection/>
    </xf>
    <xf numFmtId="180" fontId="7" fillId="0" borderId="2" xfId="16" applyNumberFormat="1" applyFont="1" applyBorder="1" applyAlignment="1">
      <alignment horizontal="right" vertical="center"/>
      <protection/>
    </xf>
    <xf numFmtId="180" fontId="7" fillId="0" borderId="1" xfId="16" applyNumberFormat="1" applyFont="1" applyBorder="1" applyAlignment="1">
      <alignment horizontal="right" vertical="center"/>
      <protection locked="0"/>
    </xf>
    <xf numFmtId="180" fontId="7" fillId="0" borderId="0" xfId="16" applyNumberFormat="1" applyFont="1" applyBorder="1" applyAlignment="1">
      <alignment horizontal="right" vertical="center"/>
      <protection locked="0"/>
    </xf>
    <xf numFmtId="180" fontId="7" fillId="0" borderId="0" xfId="16" applyNumberFormat="1" applyFont="1" applyBorder="1" applyAlignment="1" quotePrefix="1">
      <alignment horizontal="right" vertical="center"/>
      <protection locked="0"/>
    </xf>
    <xf numFmtId="180" fontId="7" fillId="0" borderId="0" xfId="16" applyNumberFormat="1" applyFont="1" applyBorder="1" applyAlignment="1">
      <alignment vertical="center"/>
      <protection/>
    </xf>
    <xf numFmtId="180" fontId="0" fillId="0" borderId="27" xfId="16" applyNumberFormat="1" applyFont="1" applyBorder="1" applyAlignment="1">
      <alignment vertical="center"/>
      <protection/>
    </xf>
    <xf numFmtId="180" fontId="0" fillId="0" borderId="28" xfId="16" applyNumberFormat="1" applyFont="1" applyBorder="1" applyAlignment="1">
      <alignment horizontal="left" vertical="center"/>
      <protection/>
    </xf>
    <xf numFmtId="180" fontId="7" fillId="0" borderId="27" xfId="16" applyNumberFormat="1" applyFont="1" applyBorder="1" applyAlignment="1">
      <alignment horizontal="right" vertical="center"/>
      <protection locked="0"/>
    </xf>
    <xf numFmtId="180" fontId="7" fillId="0" borderId="28" xfId="16" applyNumberFormat="1" applyFont="1" applyBorder="1" applyAlignment="1">
      <alignment horizontal="right" vertical="center"/>
      <protection/>
    </xf>
    <xf numFmtId="180" fontId="7" fillId="0" borderId="28" xfId="16" applyNumberFormat="1" applyFont="1" applyBorder="1" applyAlignment="1">
      <alignment horizontal="right" vertical="center"/>
      <protection locked="0"/>
    </xf>
    <xf numFmtId="180" fontId="0" fillId="0" borderId="3" xfId="16" applyNumberFormat="1" applyFont="1" applyBorder="1" applyAlignment="1">
      <alignment vertical="center"/>
      <protection/>
    </xf>
    <xf numFmtId="180" fontId="7" fillId="0" borderId="3" xfId="16" applyNumberFormat="1" applyFont="1" applyBorder="1" applyAlignment="1">
      <alignment horizontal="right" vertical="center"/>
      <protection locked="0"/>
    </xf>
    <xf numFmtId="180" fontId="7" fillId="0" borderId="0" xfId="16" applyNumberFormat="1" applyFont="1" applyBorder="1" applyAlignment="1">
      <alignment horizontal="right" vertical="center"/>
      <protection/>
    </xf>
    <xf numFmtId="180" fontId="0" fillId="0" borderId="0" xfId="16" applyNumberFormat="1" applyFont="1" applyBorder="1" applyAlignment="1">
      <alignment horizontal="left" vertical="center" wrapText="1"/>
      <protection/>
    </xf>
    <xf numFmtId="180" fontId="7" fillId="0" borderId="26" xfId="16" applyNumberFormat="1" applyFont="1" applyBorder="1" applyAlignment="1">
      <alignment vertical="center"/>
      <protection/>
    </xf>
    <xf numFmtId="180" fontId="7" fillId="0" borderId="29" xfId="16" applyNumberFormat="1" applyFont="1" applyBorder="1" applyAlignment="1">
      <alignment vertical="center"/>
      <protection/>
    </xf>
    <xf numFmtId="180" fontId="0" fillId="0" borderId="28" xfId="0" applyNumberFormat="1" applyBorder="1" applyAlignment="1">
      <alignment vertical="center"/>
    </xf>
    <xf numFmtId="180" fontId="0" fillId="0" borderId="28" xfId="0" applyNumberFormat="1" applyFont="1" applyBorder="1" applyAlignment="1">
      <alignment horizontal="centerContinuous" vertical="center"/>
    </xf>
    <xf numFmtId="180" fontId="0" fillId="0" borderId="24" xfId="0" applyNumberFormat="1" applyFont="1" applyBorder="1" applyAlignment="1">
      <alignment horizontal="centerContinuous" vertical="center"/>
    </xf>
    <xf numFmtId="180" fontId="0" fillId="0" borderId="25" xfId="0" applyNumberFormat="1" applyFont="1" applyBorder="1" applyAlignment="1">
      <alignment horizontal="centerContinuous" vertical="center"/>
    </xf>
    <xf numFmtId="180" fontId="0" fillId="0" borderId="8" xfId="0" applyNumberFormat="1" applyFont="1" applyBorder="1" applyAlignment="1">
      <alignment horizontal="centerContinuous" vertical="center"/>
    </xf>
    <xf numFmtId="180" fontId="0" fillId="0" borderId="0" xfId="0" applyNumberFormat="1" applyFont="1" applyBorder="1" applyAlignment="1">
      <alignment horizontal="centerContinuous" vertical="center"/>
    </xf>
    <xf numFmtId="180" fontId="0" fillId="0" borderId="9" xfId="0" applyNumberFormat="1" applyFont="1" applyBorder="1" applyAlignment="1">
      <alignment horizontal="centerContinuous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6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2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right" vertical="center"/>
    </xf>
    <xf numFmtId="180" fontId="7" fillId="0" borderId="6" xfId="0" applyNumberFormat="1" applyFont="1" applyBorder="1" applyAlignment="1" quotePrefix="1">
      <alignment horizontal="right" vertical="center"/>
    </xf>
    <xf numFmtId="180" fontId="7" fillId="0" borderId="15" xfId="0" applyNumberFormat="1" applyFont="1" applyBorder="1" applyAlignment="1" quotePrefix="1">
      <alignment horizontal="right" vertical="center"/>
    </xf>
    <xf numFmtId="180" fontId="0" fillId="0" borderId="8" xfId="0" applyNumberForma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8" fillId="0" borderId="8" xfId="0" applyNumberFormat="1" applyFont="1" applyBorder="1" applyAlignment="1">
      <alignment horizontal="centerContinuous" vertical="center"/>
    </xf>
    <xf numFmtId="180" fontId="0" fillId="0" borderId="10" xfId="0" applyNumberFormat="1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31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right" vertical="center"/>
    </xf>
    <xf numFmtId="181" fontId="7" fillId="0" borderId="33" xfId="16" applyNumberFormat="1" applyFont="1" applyBorder="1" applyAlignment="1">
      <alignment horizontal="right" vertical="center"/>
      <protection/>
    </xf>
    <xf numFmtId="181" fontId="7" fillId="0" borderId="34" xfId="16" applyNumberFormat="1" applyFont="1" applyBorder="1" applyAlignment="1">
      <alignment horizontal="right" vertical="center"/>
      <protection/>
    </xf>
    <xf numFmtId="180" fontId="0" fillId="0" borderId="3" xfId="16" applyNumberFormat="1" applyFont="1" applyBorder="1" applyAlignment="1">
      <alignment horizontal="center" vertical="center"/>
      <protection/>
    </xf>
    <xf numFmtId="180" fontId="0" fillId="0" borderId="0" xfId="16" applyNumberFormat="1" applyFont="1" applyBorder="1" applyAlignment="1">
      <alignment horizontal="center" vertical="center"/>
      <protection/>
    </xf>
    <xf numFmtId="180" fontId="0" fillId="0" borderId="2" xfId="16" applyNumberFormat="1" applyFont="1" applyBorder="1" applyAlignment="1">
      <alignment horizontal="center" vertical="center"/>
      <protection/>
    </xf>
    <xf numFmtId="180" fontId="0" fillId="0" borderId="2" xfId="16" applyNumberFormat="1" applyFont="1" applyBorder="1" applyAlignment="1">
      <alignment horizontal="centerContinuous" vertical="center"/>
      <protection locked="0"/>
    </xf>
    <xf numFmtId="180" fontId="0" fillId="0" borderId="1" xfId="16" applyNumberFormat="1" applyFont="1" applyBorder="1" applyAlignment="1">
      <alignment horizontal="centerContinuous" vertical="center"/>
      <protection/>
    </xf>
    <xf numFmtId="180" fontId="0" fillId="0" borderId="35" xfId="16" applyNumberFormat="1" applyFont="1" applyBorder="1" applyAlignment="1">
      <alignment horizontal="centerContinuous" vertical="center"/>
      <protection/>
    </xf>
    <xf numFmtId="180" fontId="0" fillId="0" borderId="4" xfId="16" applyNumberFormat="1" applyFont="1" applyBorder="1" applyAlignment="1">
      <alignment horizontal="center" vertical="center"/>
      <protection/>
    </xf>
    <xf numFmtId="180" fontId="0" fillId="0" borderId="2" xfId="16" applyNumberFormat="1" applyFont="1" applyBorder="1" applyAlignment="1">
      <alignment vertical="center"/>
      <protection/>
    </xf>
    <xf numFmtId="180" fontId="0" fillId="0" borderId="1" xfId="16" applyNumberFormat="1" applyFont="1" applyBorder="1" applyAlignment="1">
      <alignment horizontal="left" vertical="center"/>
      <protection/>
    </xf>
    <xf numFmtId="180" fontId="7" fillId="0" borderId="2" xfId="16" applyNumberFormat="1" applyFont="1" applyBorder="1" applyAlignment="1">
      <alignment horizontal="right" vertical="center"/>
      <protection locked="0"/>
    </xf>
    <xf numFmtId="180" fontId="7" fillId="0" borderId="3" xfId="16" applyNumberFormat="1" applyFont="1" applyBorder="1" applyAlignment="1">
      <alignment horizontal="right" vertical="center"/>
      <protection/>
    </xf>
    <xf numFmtId="180" fontId="7" fillId="0" borderId="3" xfId="16" applyNumberFormat="1" applyFont="1" applyBorder="1" applyAlignment="1">
      <alignment vertical="center"/>
      <protection/>
    </xf>
    <xf numFmtId="180" fontId="0" fillId="0" borderId="27" xfId="16" applyNumberFormat="1" applyFont="1" applyBorder="1" applyAlignment="1">
      <alignment horizontal="center" vertical="center"/>
      <protection/>
    </xf>
    <xf numFmtId="180" fontId="7" fillId="0" borderId="36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37" xfId="0" applyNumberFormat="1" applyFont="1" applyBorder="1" applyAlignment="1">
      <alignment horizontal="center" vertical="center"/>
    </xf>
    <xf numFmtId="180" fontId="11" fillId="0" borderId="0" xfId="16" applyNumberFormat="1" applyFont="1" applyAlignment="1">
      <alignment vertical="center"/>
      <protection/>
    </xf>
    <xf numFmtId="180" fontId="7" fillId="0" borderId="0" xfId="16" applyNumberFormat="1" applyAlignment="1">
      <alignment vertical="center" shrinkToFit="1"/>
      <protection/>
    </xf>
    <xf numFmtId="180" fontId="0" fillId="0" borderId="0" xfId="16" applyNumberFormat="1" applyFont="1" applyAlignment="1">
      <alignment vertical="center" shrinkToFit="1"/>
      <protection/>
    </xf>
    <xf numFmtId="180" fontId="12" fillId="0" borderId="0" xfId="16" applyNumberFormat="1" applyFont="1" applyAlignment="1">
      <alignment vertical="center"/>
      <protection/>
    </xf>
    <xf numFmtId="0" fontId="0" fillId="0" borderId="0" xfId="0" applyAlignment="1">
      <alignment/>
    </xf>
    <xf numFmtId="180" fontId="0" fillId="0" borderId="13" xfId="16" applyNumberFormat="1" applyFont="1" applyBorder="1" applyAlignment="1">
      <alignment horizontal="left" vertical="center"/>
      <protection/>
    </xf>
    <xf numFmtId="180" fontId="0" fillId="0" borderId="38" xfId="16" applyNumberFormat="1" applyFont="1" applyBorder="1" applyAlignment="1">
      <alignment horizontal="left" vertical="center"/>
      <protection/>
    </xf>
    <xf numFmtId="180" fontId="0" fillId="0" borderId="3" xfId="16" applyNumberFormat="1" applyFont="1" applyBorder="1" applyAlignment="1">
      <alignment vertical="center" shrinkToFit="1"/>
      <protection/>
    </xf>
    <xf numFmtId="180" fontId="0" fillId="0" borderId="38" xfId="16" applyNumberFormat="1" applyFont="1" applyBorder="1" applyAlignment="1">
      <alignment horizontal="left" vertical="center" shrinkToFit="1"/>
      <protection/>
    </xf>
    <xf numFmtId="180" fontId="7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vertical="center"/>
    </xf>
    <xf numFmtId="180" fontId="0" fillId="0" borderId="2" xfId="16" applyNumberFormat="1" applyFont="1" applyAlignment="1">
      <alignment horizontal="center" vertical="center"/>
      <protection/>
    </xf>
    <xf numFmtId="180" fontId="0" fillId="0" borderId="1" xfId="16" applyNumberFormat="1" applyFont="1" applyBorder="1" applyAlignment="1">
      <alignment horizontal="center" vertical="center"/>
      <protection/>
    </xf>
    <xf numFmtId="180" fontId="0" fillId="0" borderId="35" xfId="16" applyNumberFormat="1" applyFont="1" applyBorder="1" applyAlignment="1">
      <alignment horizontal="center" vertical="center"/>
      <protection/>
    </xf>
    <xf numFmtId="180" fontId="0" fillId="0" borderId="2" xfId="0" applyNumberFormat="1" applyFont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11" fillId="0" borderId="0" xfId="16" applyNumberFormat="1" applyFont="1" applyAlignment="1">
      <alignment vertical="center"/>
      <protection/>
    </xf>
    <xf numFmtId="180" fontId="0" fillId="0" borderId="14" xfId="16" applyNumberFormat="1" applyFont="1" applyBorder="1" applyAlignment="1">
      <alignment horizontal="center" vertical="center"/>
      <protection/>
    </xf>
    <xf numFmtId="180" fontId="0" fillId="0" borderId="39" xfId="16" applyNumberFormat="1" applyFont="1" applyBorder="1" applyAlignment="1">
      <alignment horizontal="center" vertical="center"/>
      <protection/>
    </xf>
    <xf numFmtId="180" fontId="0" fillId="0" borderId="26" xfId="16" applyNumberFormat="1" applyFont="1" applyBorder="1" applyAlignment="1">
      <alignment horizontal="center" vertical="center"/>
      <protection/>
    </xf>
    <xf numFmtId="180" fontId="0" fillId="0" borderId="40" xfId="16" applyNumberFormat="1" applyFont="1" applyBorder="1" applyAlignment="1">
      <alignment horizontal="center" vertical="center"/>
      <protection/>
    </xf>
    <xf numFmtId="180" fontId="12" fillId="0" borderId="0" xfId="16" applyNumberFormat="1" applyFont="1" applyAlignment="1">
      <alignment horizontal="center" vertical="center"/>
      <protection/>
    </xf>
    <xf numFmtId="180" fontId="0" fillId="0" borderId="3" xfId="16" applyNumberFormat="1" applyFont="1" applyBorder="1" applyAlignment="1">
      <alignment horizontal="center" vertical="center"/>
      <protection/>
    </xf>
    <xf numFmtId="180" fontId="0" fillId="0" borderId="0" xfId="16" applyNumberFormat="1" applyFont="1" applyBorder="1" applyAlignment="1">
      <alignment horizontal="center" vertical="center"/>
      <protection/>
    </xf>
    <xf numFmtId="180" fontId="0" fillId="0" borderId="29" xfId="16" applyNumberFormat="1" applyFont="1" applyBorder="1" applyAlignment="1">
      <alignment horizontal="center" vertical="center"/>
      <protection/>
    </xf>
    <xf numFmtId="180" fontId="0" fillId="0" borderId="2" xfId="16" applyNumberFormat="1" applyFont="1" applyBorder="1" applyAlignment="1">
      <alignment horizontal="center" vertical="center"/>
      <protection/>
    </xf>
    <xf numFmtId="180" fontId="0" fillId="0" borderId="24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</cellXfs>
  <cellStyles count="4">
    <cellStyle name="Normal" xfId="0"/>
    <cellStyle name="Hyperlink" xfId="15"/>
    <cellStyle name="標準_Ⅴ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Zeros="0" tabSelected="1" showOutlineSymbols="0" view="pageBreakPreview" zoomScale="115" zoomScaleNormal="87" zoomScaleSheetLayoutView="115" workbookViewId="0" topLeftCell="A1">
      <selection activeCell="E11" sqref="E11"/>
    </sheetView>
  </sheetViews>
  <sheetFormatPr defaultColWidth="9.00390625" defaultRowHeight="13.5"/>
  <cols>
    <col min="1" max="1" width="2.75390625" style="10" customWidth="1"/>
    <col min="2" max="2" width="5.25390625" style="10" customWidth="1"/>
    <col min="3" max="3" width="4.75390625" style="10" customWidth="1"/>
    <col min="4" max="4" width="18.875" style="10" customWidth="1"/>
    <col min="5" max="5" width="12.75390625" style="10" customWidth="1"/>
    <col min="6" max="6" width="7.875" style="10" customWidth="1"/>
    <col min="7" max="7" width="12.875" style="10" customWidth="1"/>
    <col min="8" max="8" width="7.875" style="10" customWidth="1"/>
    <col min="9" max="9" width="12.75390625" style="10" customWidth="1"/>
    <col min="10" max="10" width="7.75390625" style="10" customWidth="1"/>
    <col min="11" max="11" width="3.125" style="10" customWidth="1"/>
    <col min="12" max="12" width="10.125" style="10" hidden="1" customWidth="1"/>
    <col min="13" max="13" width="7.75390625" style="10" hidden="1" customWidth="1"/>
    <col min="14" max="14" width="12.75390625" style="10" customWidth="1"/>
    <col min="15" max="15" width="9.00390625" style="10" customWidth="1"/>
    <col min="16" max="16" width="7.75390625" style="10" customWidth="1"/>
    <col min="17" max="17" width="3.75390625" style="10" customWidth="1"/>
    <col min="18" max="16384" width="10.75390625" style="10" customWidth="1"/>
  </cols>
  <sheetData>
    <row r="1" ht="15">
      <c r="A1" s="9" t="s">
        <v>56</v>
      </c>
    </row>
    <row r="2" ht="18" customHeight="1">
      <c r="A2" s="9"/>
    </row>
    <row r="3" spans="1:2" ht="19.5" customHeight="1">
      <c r="A3" s="17">
        <v>1</v>
      </c>
      <c r="B3" s="11" t="s">
        <v>43</v>
      </c>
    </row>
    <row r="4" ht="19.5" customHeight="1"/>
    <row r="5" spans="2:10" ht="19.5" customHeight="1">
      <c r="B5" s="71" t="s">
        <v>44</v>
      </c>
      <c r="I5" s="72" t="s">
        <v>1</v>
      </c>
      <c r="J5" s="12"/>
    </row>
    <row r="6" spans="2:10" ht="19.5" customHeight="1">
      <c r="B6" s="140" t="s">
        <v>2</v>
      </c>
      <c r="C6" s="141"/>
      <c r="D6" s="142"/>
      <c r="E6" s="63" t="s">
        <v>57</v>
      </c>
      <c r="F6" s="64"/>
      <c r="G6" s="63" t="s">
        <v>129</v>
      </c>
      <c r="H6" s="64"/>
      <c r="I6" s="63" t="s">
        <v>130</v>
      </c>
      <c r="J6" s="64"/>
    </row>
    <row r="7" spans="2:10" ht="19.5" customHeight="1">
      <c r="B7" s="57"/>
      <c r="C7" s="58"/>
      <c r="D7" s="58"/>
      <c r="E7" s="65" t="s">
        <v>3</v>
      </c>
      <c r="F7" s="66" t="s">
        <v>4</v>
      </c>
      <c r="G7" s="67" t="s">
        <v>3</v>
      </c>
      <c r="H7" s="67" t="s">
        <v>4</v>
      </c>
      <c r="I7" s="65" t="s">
        <v>3</v>
      </c>
      <c r="J7" s="66" t="s">
        <v>4</v>
      </c>
    </row>
    <row r="8" spans="2:10" ht="19.5" customHeight="1">
      <c r="B8" s="59"/>
      <c r="C8" s="60">
        <v>1</v>
      </c>
      <c r="D8" s="13" t="s">
        <v>15</v>
      </c>
      <c r="E8" s="18">
        <v>14410876</v>
      </c>
      <c r="F8" s="49">
        <f>IF(ISERROR(E8/$E$17*100),"－",E8/$E$17*100)</f>
        <v>14.261918532837264</v>
      </c>
      <c r="G8" s="19">
        <v>19342869</v>
      </c>
      <c r="H8" s="53">
        <f>IF(ISERROR(G8/$G$17*100),"－",G8/$G$17*100)</f>
        <v>17.746113461984766</v>
      </c>
      <c r="I8" s="18">
        <v>19966743</v>
      </c>
      <c r="J8" s="49">
        <f>IF(ISERROR(I8/$I$17*100),"－",I8/$I$17*100)</f>
        <v>17.25924949538282</v>
      </c>
    </row>
    <row r="9" spans="2:10" ht="19.5" customHeight="1">
      <c r="B9" s="57"/>
      <c r="C9" s="61">
        <v>2</v>
      </c>
      <c r="D9" s="62" t="s">
        <v>48</v>
      </c>
      <c r="E9" s="20">
        <v>25094703</v>
      </c>
      <c r="F9" s="50">
        <f aca="true" t="shared" si="0" ref="F9:F17">IF(ISERROR(E9/$E$17*100),"－",E9/$E$17*100)</f>
        <v>24.83531256474255</v>
      </c>
      <c r="G9" s="21">
        <v>25389855</v>
      </c>
      <c r="H9" s="54">
        <f aca="true" t="shared" si="1" ref="H9:H17">IF(ISERROR(G9/$G$17*100),"－",G9/$G$17*100)</f>
        <v>23.293920235583524</v>
      </c>
      <c r="I9" s="20">
        <v>25602245</v>
      </c>
      <c r="J9" s="50">
        <f aca="true" t="shared" si="2" ref="J9:J17">IF(ISERROR(I9/$I$17*100),"－",I9/$I$17*100)</f>
        <v>22.13057653403549</v>
      </c>
    </row>
    <row r="10" spans="2:10" ht="19.5" customHeight="1">
      <c r="B10" s="57" t="s">
        <v>5</v>
      </c>
      <c r="C10" s="61">
        <v>3</v>
      </c>
      <c r="D10" s="62" t="s">
        <v>16</v>
      </c>
      <c r="E10" s="20">
        <v>30479701</v>
      </c>
      <c r="F10" s="50">
        <f t="shared" si="0"/>
        <v>30.164648739413096</v>
      </c>
      <c r="G10" s="21">
        <v>29848512</v>
      </c>
      <c r="H10" s="54">
        <f t="shared" si="1"/>
        <v>27.38451470789642</v>
      </c>
      <c r="I10" s="20">
        <v>32506515</v>
      </c>
      <c r="J10" s="50">
        <f t="shared" si="2"/>
        <v>28.098626431481794</v>
      </c>
    </row>
    <row r="11" spans="2:10" ht="19.5" customHeight="1">
      <c r="B11" s="57"/>
      <c r="C11" s="61">
        <v>4</v>
      </c>
      <c r="D11" s="68" t="s">
        <v>49</v>
      </c>
      <c r="E11" s="20">
        <v>11971883</v>
      </c>
      <c r="F11" s="50">
        <f t="shared" si="0"/>
        <v>11.848136090454139</v>
      </c>
      <c r="G11" s="21">
        <v>14916059</v>
      </c>
      <c r="H11" s="54">
        <f t="shared" si="1"/>
        <v>13.684737017019502</v>
      </c>
      <c r="I11" s="20">
        <v>15764835</v>
      </c>
      <c r="J11" s="50">
        <f t="shared" si="2"/>
        <v>13.627120883888946</v>
      </c>
    </row>
    <row r="12" spans="2:10" ht="19.5" customHeight="1">
      <c r="B12" s="57"/>
      <c r="C12" s="61">
        <v>5</v>
      </c>
      <c r="D12" s="69" t="s">
        <v>17</v>
      </c>
      <c r="E12" s="20" t="s">
        <v>46</v>
      </c>
      <c r="F12" s="50" t="str">
        <f t="shared" si="0"/>
        <v>－</v>
      </c>
      <c r="G12" s="21" t="s">
        <v>46</v>
      </c>
      <c r="H12" s="54" t="str">
        <f t="shared" si="1"/>
        <v>－</v>
      </c>
      <c r="I12" s="21" t="s">
        <v>46</v>
      </c>
      <c r="J12" s="50" t="str">
        <f t="shared" si="2"/>
        <v>－</v>
      </c>
    </row>
    <row r="13" spans="2:10" ht="19.5" customHeight="1">
      <c r="B13" s="57"/>
      <c r="C13" s="61">
        <v>6</v>
      </c>
      <c r="D13" s="62" t="s">
        <v>18</v>
      </c>
      <c r="E13" s="20">
        <v>15440370</v>
      </c>
      <c r="F13" s="50">
        <f t="shared" si="0"/>
        <v>15.280771207584085</v>
      </c>
      <c r="G13" s="21">
        <v>16710344</v>
      </c>
      <c r="H13" s="54">
        <f t="shared" si="1"/>
        <v>15.33090363238237</v>
      </c>
      <c r="I13" s="20">
        <v>17465175</v>
      </c>
      <c r="J13" s="50">
        <f t="shared" si="2"/>
        <v>15.096894511314272</v>
      </c>
    </row>
    <row r="14" spans="2:10" ht="19.5" customHeight="1">
      <c r="B14" s="57" t="s">
        <v>6</v>
      </c>
      <c r="C14" s="61">
        <v>7</v>
      </c>
      <c r="D14" s="62" t="s">
        <v>19</v>
      </c>
      <c r="E14" s="20">
        <v>1328664</v>
      </c>
      <c r="F14" s="50">
        <f t="shared" si="0"/>
        <v>1.314930315514039</v>
      </c>
      <c r="G14" s="21">
        <v>264004</v>
      </c>
      <c r="H14" s="54">
        <f t="shared" si="1"/>
        <v>0.24221044656911164</v>
      </c>
      <c r="I14" s="20">
        <v>467020</v>
      </c>
      <c r="J14" s="50">
        <f t="shared" si="2"/>
        <v>0.40369201423255086</v>
      </c>
    </row>
    <row r="15" spans="2:13" ht="19.5" customHeight="1">
      <c r="B15" s="57"/>
      <c r="C15" s="61">
        <v>8</v>
      </c>
      <c r="D15" s="62" t="s">
        <v>20</v>
      </c>
      <c r="E15" s="20">
        <v>1797111</v>
      </c>
      <c r="F15" s="50">
        <f t="shared" si="0"/>
        <v>1.7785352310619915</v>
      </c>
      <c r="G15" s="21">
        <v>2218692</v>
      </c>
      <c r="H15" s="54">
        <f t="shared" si="1"/>
        <v>2.0355387801674047</v>
      </c>
      <c r="I15" s="22">
        <v>3809667</v>
      </c>
      <c r="J15" s="50">
        <f t="shared" si="2"/>
        <v>3.293075553049718</v>
      </c>
      <c r="L15" s="11" t="s">
        <v>39</v>
      </c>
      <c r="M15" s="11" t="s">
        <v>21</v>
      </c>
    </row>
    <row r="16" spans="2:13" ht="19.5" customHeight="1">
      <c r="B16" s="57"/>
      <c r="C16" s="61">
        <v>9</v>
      </c>
      <c r="D16" s="62" t="s">
        <v>21</v>
      </c>
      <c r="E16" s="20">
        <v>521134</v>
      </c>
      <c r="F16" s="50">
        <f t="shared" si="0"/>
        <v>0.5157473183928315</v>
      </c>
      <c r="G16" s="21">
        <v>307441</v>
      </c>
      <c r="H16" s="54">
        <f t="shared" si="1"/>
        <v>0.2820617183968965</v>
      </c>
      <c r="I16" s="20">
        <f>SUM(L16:M16)</f>
        <v>105003</v>
      </c>
      <c r="J16" s="50">
        <f t="shared" si="2"/>
        <v>0.09076457661440739</v>
      </c>
      <c r="L16" s="10">
        <v>5530</v>
      </c>
      <c r="M16" s="10">
        <v>99473</v>
      </c>
    </row>
    <row r="17" spans="2:12" ht="19.5" customHeight="1">
      <c r="B17" s="57"/>
      <c r="C17" s="147" t="s">
        <v>50</v>
      </c>
      <c r="D17" s="148"/>
      <c r="E17" s="23">
        <f>SUM(E8:E16)</f>
        <v>101044442</v>
      </c>
      <c r="F17" s="51">
        <f t="shared" si="0"/>
        <v>100</v>
      </c>
      <c r="G17" s="24">
        <f>SUM(G8:G16)</f>
        <v>108997776</v>
      </c>
      <c r="H17" s="55">
        <f t="shared" si="1"/>
        <v>100</v>
      </c>
      <c r="I17" s="23">
        <f>SUM(I8:I16)</f>
        <v>115687203</v>
      </c>
      <c r="J17" s="50">
        <f t="shared" si="2"/>
        <v>100</v>
      </c>
      <c r="L17" s="129"/>
    </row>
    <row r="18" spans="2:10" ht="19.5" customHeight="1">
      <c r="B18" s="59"/>
      <c r="C18" s="120">
        <v>1</v>
      </c>
      <c r="D18" s="134" t="s">
        <v>51</v>
      </c>
      <c r="E18" s="18">
        <v>3715409</v>
      </c>
      <c r="F18" s="49">
        <f>IF(ISERROR(E18/$E$29*100),"－",E18/$E$29*100)</f>
        <v>3.7613502447296354</v>
      </c>
      <c r="G18" s="19">
        <v>3774104</v>
      </c>
      <c r="H18" s="53">
        <f aca="true" t="shared" si="3" ref="H18:H29">IF(ISERROR(G18/$G$29*100),"－",G18/$G$29*100)</f>
        <v>3.589944513390914</v>
      </c>
      <c r="I18" s="18">
        <v>3848726</v>
      </c>
      <c r="J18" s="49">
        <f>IF(ISERROR(I18/$I$29*100),"－",I18/$I$29*100)</f>
        <v>3.3991446881686245</v>
      </c>
    </row>
    <row r="19" spans="2:10" ht="19.5" customHeight="1">
      <c r="B19" s="57"/>
      <c r="C19" s="83">
        <v>2</v>
      </c>
      <c r="D19" s="135" t="s">
        <v>22</v>
      </c>
      <c r="E19" s="20">
        <v>93605161</v>
      </c>
      <c r="F19" s="50">
        <f aca="true" t="shared" si="4" ref="F19:F29">IF(ISERROR(E19/$E$29*100),"－",E19/$E$29*100)</f>
        <v>94.76259416804635</v>
      </c>
      <c r="G19" s="21">
        <v>96466209</v>
      </c>
      <c r="H19" s="54">
        <f t="shared" si="3"/>
        <v>91.75908711767646</v>
      </c>
      <c r="I19" s="20">
        <v>102832977</v>
      </c>
      <c r="J19" s="50">
        <f aca="true" t="shared" si="5" ref="J19:J29">IF(ISERROR(I19/$I$29*100),"－",I19/$I$29*100)</f>
        <v>90.82074627762962</v>
      </c>
    </row>
    <row r="20" spans="2:10" ht="20.25" customHeight="1">
      <c r="B20" s="57" t="s">
        <v>5</v>
      </c>
      <c r="C20" s="136">
        <v>3</v>
      </c>
      <c r="D20" s="137" t="s">
        <v>23</v>
      </c>
      <c r="E20" s="20">
        <v>86882</v>
      </c>
      <c r="F20" s="50">
        <f t="shared" si="4"/>
        <v>0.08795630089785543</v>
      </c>
      <c r="G20" s="21">
        <v>119178</v>
      </c>
      <c r="H20" s="54">
        <f t="shared" si="3"/>
        <v>0.11336264374720526</v>
      </c>
      <c r="I20" s="20">
        <v>134007</v>
      </c>
      <c r="J20" s="50">
        <f t="shared" si="5"/>
        <v>0.11835323746803823</v>
      </c>
    </row>
    <row r="21" spans="2:10" ht="19.5" customHeight="1">
      <c r="B21" s="57"/>
      <c r="C21" s="136">
        <v>4</v>
      </c>
      <c r="D21" s="137" t="s">
        <v>24</v>
      </c>
      <c r="E21" s="20" t="s">
        <v>46</v>
      </c>
      <c r="F21" s="50" t="str">
        <f t="shared" si="4"/>
        <v>－</v>
      </c>
      <c r="G21" s="21" t="s">
        <v>46</v>
      </c>
      <c r="H21" s="54" t="str">
        <f t="shared" si="3"/>
        <v>－</v>
      </c>
      <c r="I21" s="20" t="s">
        <v>46</v>
      </c>
      <c r="J21" s="50" t="str">
        <f>IF(ISERROR(I21/$G$29*100),"－",I21/$G$29*100)</f>
        <v>－</v>
      </c>
    </row>
    <row r="22" spans="2:10" ht="19.5" customHeight="1">
      <c r="B22" s="57"/>
      <c r="C22" s="83">
        <v>5</v>
      </c>
      <c r="D22" s="137" t="s">
        <v>131</v>
      </c>
      <c r="E22" s="20" t="s">
        <v>46</v>
      </c>
      <c r="F22" s="50" t="str">
        <f t="shared" si="4"/>
        <v>－</v>
      </c>
      <c r="G22" s="21" t="s">
        <v>46</v>
      </c>
      <c r="H22" s="54" t="str">
        <f t="shared" si="3"/>
        <v>－</v>
      </c>
      <c r="I22" s="20">
        <v>2007791</v>
      </c>
      <c r="J22" s="50">
        <f>IF(ISERROR(I22/$G$29*100),"－",I22/$G$29*100)</f>
        <v>1.9098197305865594</v>
      </c>
    </row>
    <row r="23" spans="2:10" ht="19.5" customHeight="1">
      <c r="B23" s="57"/>
      <c r="C23" s="83">
        <v>6</v>
      </c>
      <c r="D23" s="135" t="s">
        <v>25</v>
      </c>
      <c r="E23" s="20">
        <v>150</v>
      </c>
      <c r="F23" s="50">
        <f t="shared" si="4"/>
        <v>0.00015185475857690104</v>
      </c>
      <c r="G23" s="21">
        <v>240596</v>
      </c>
      <c r="H23" s="54">
        <f t="shared" si="3"/>
        <v>0.22885598545874736</v>
      </c>
      <c r="I23" s="20">
        <v>181058</v>
      </c>
      <c r="J23" s="50">
        <f t="shared" si="5"/>
        <v>0.15990806800755233</v>
      </c>
    </row>
    <row r="24" spans="2:10" ht="19.5" customHeight="1">
      <c r="B24" s="57"/>
      <c r="C24" s="136">
        <v>7</v>
      </c>
      <c r="D24" s="135" t="s">
        <v>26</v>
      </c>
      <c r="E24" s="20">
        <v>182706</v>
      </c>
      <c r="F24" s="50">
        <f t="shared" si="4"/>
        <v>0.18496517013700853</v>
      </c>
      <c r="G24" s="21">
        <v>176040</v>
      </c>
      <c r="H24" s="54">
        <f t="shared" si="3"/>
        <v>0.16745003109011738</v>
      </c>
      <c r="I24" s="20">
        <v>240299</v>
      </c>
      <c r="J24" s="50">
        <f t="shared" si="5"/>
        <v>0.21222894781863724</v>
      </c>
    </row>
    <row r="25" spans="2:10" ht="19.5" customHeight="1">
      <c r="B25" s="57"/>
      <c r="C25" s="136">
        <v>8</v>
      </c>
      <c r="D25" s="135" t="s">
        <v>27</v>
      </c>
      <c r="E25" s="20">
        <v>475176</v>
      </c>
      <c r="F25" s="50">
        <f t="shared" si="4"/>
        <v>0.48105157841025015</v>
      </c>
      <c r="G25" s="21">
        <v>1188250</v>
      </c>
      <c r="H25" s="54">
        <f t="shared" si="3"/>
        <v>1.1302686857693252</v>
      </c>
      <c r="I25" s="20">
        <v>1714701</v>
      </c>
      <c r="J25" s="50">
        <f t="shared" si="5"/>
        <v>1.5144015957351677</v>
      </c>
    </row>
    <row r="26" spans="2:10" ht="19.5" customHeight="1">
      <c r="B26" s="57" t="s">
        <v>7</v>
      </c>
      <c r="C26" s="83">
        <v>9</v>
      </c>
      <c r="D26" s="135" t="s">
        <v>28</v>
      </c>
      <c r="E26" s="20">
        <v>100671</v>
      </c>
      <c r="F26" s="50">
        <f t="shared" si="4"/>
        <v>0.10191580267130136</v>
      </c>
      <c r="G26" s="25">
        <v>247060</v>
      </c>
      <c r="H26" s="54">
        <f t="shared" si="3"/>
        <v>0.23500457101297662</v>
      </c>
      <c r="I26" s="20">
        <v>290363</v>
      </c>
      <c r="J26" s="50">
        <f t="shared" si="5"/>
        <v>0.25644482072527547</v>
      </c>
    </row>
    <row r="27" spans="2:10" ht="19.5" customHeight="1">
      <c r="B27" s="57"/>
      <c r="C27" s="83">
        <v>10</v>
      </c>
      <c r="D27" s="135" t="s">
        <v>29</v>
      </c>
      <c r="E27" s="20" t="s">
        <v>46</v>
      </c>
      <c r="F27" s="50" t="str">
        <f t="shared" si="4"/>
        <v>－</v>
      </c>
      <c r="G27" s="21" t="s">
        <v>46</v>
      </c>
      <c r="H27" s="54" t="str">
        <f t="shared" si="3"/>
        <v>－</v>
      </c>
      <c r="I27" s="54" t="str">
        <f>IF(ISERROR(H27/$G$29*100),"－",H27/$G$29*100)</f>
        <v>－</v>
      </c>
      <c r="J27" s="50" t="str">
        <f>IF(ISERROR(I27/$G$29*100),"－",I27/$G$29*100)</f>
        <v>－</v>
      </c>
    </row>
    <row r="28" spans="2:10" ht="19.5" customHeight="1">
      <c r="B28" s="57"/>
      <c r="C28" s="136">
        <v>11</v>
      </c>
      <c r="D28" s="135" t="s">
        <v>30</v>
      </c>
      <c r="E28" s="20">
        <v>612442</v>
      </c>
      <c r="F28" s="50">
        <f t="shared" si="4"/>
        <v>0.6200148803490294</v>
      </c>
      <c r="G28" s="21">
        <v>2918433</v>
      </c>
      <c r="H28" s="54">
        <f t="shared" si="3"/>
        <v>2.7760264518542637</v>
      </c>
      <c r="I28" s="20">
        <v>1976385</v>
      </c>
      <c r="J28" s="50">
        <f t="shared" si="5"/>
        <v>1.7455174970954408</v>
      </c>
    </row>
    <row r="29" spans="2:13" ht="19.5" customHeight="1">
      <c r="B29" s="70"/>
      <c r="C29" s="149" t="s">
        <v>52</v>
      </c>
      <c r="D29" s="150"/>
      <c r="E29" s="26">
        <f>SUM(E18:E28)</f>
        <v>98778597</v>
      </c>
      <c r="F29" s="52">
        <f t="shared" si="4"/>
        <v>100</v>
      </c>
      <c r="G29" s="27">
        <f>SUM(G18:G28)</f>
        <v>105129870</v>
      </c>
      <c r="H29" s="56">
        <f t="shared" si="3"/>
        <v>100</v>
      </c>
      <c r="I29" s="26">
        <f>SUM(I18:I28)</f>
        <v>113226307</v>
      </c>
      <c r="J29" s="50">
        <f t="shared" si="5"/>
        <v>100</v>
      </c>
      <c r="L29" s="146"/>
      <c r="M29" s="146"/>
    </row>
    <row r="30" spans="2:10" s="4" customFormat="1" ht="19.5" customHeight="1">
      <c r="B30" s="8" t="s">
        <v>13</v>
      </c>
      <c r="D30" s="28"/>
      <c r="E30" s="28"/>
      <c r="F30" s="28"/>
      <c r="G30" s="28"/>
      <c r="H30" s="28"/>
      <c r="I30" s="28"/>
      <c r="J30" s="29"/>
    </row>
    <row r="31" spans="2:10" s="4" customFormat="1" ht="19.5" customHeight="1">
      <c r="B31" s="143" t="s">
        <v>8</v>
      </c>
      <c r="C31" s="144"/>
      <c r="D31" s="145"/>
      <c r="E31" s="30" t="str">
        <f>E6</f>
        <v>平成１７年度</v>
      </c>
      <c r="F31" s="1"/>
      <c r="G31" s="30" t="str">
        <f>G6</f>
        <v>平成１８年度</v>
      </c>
      <c r="H31" s="1"/>
      <c r="I31" s="30" t="str">
        <f>I6</f>
        <v>平成１９年度</v>
      </c>
      <c r="J31" s="31"/>
    </row>
    <row r="32" spans="2:10" s="4" customFormat="1" ht="19.5" customHeight="1">
      <c r="B32" s="6"/>
      <c r="C32" s="7"/>
      <c r="D32" s="7"/>
      <c r="E32" s="32"/>
      <c r="F32" s="33" t="s">
        <v>9</v>
      </c>
      <c r="G32" s="34"/>
      <c r="H32" s="33" t="s">
        <v>9</v>
      </c>
      <c r="I32" s="34"/>
      <c r="J32" s="33" t="s">
        <v>9</v>
      </c>
    </row>
    <row r="33" spans="2:10" s="4" customFormat="1" ht="19.5" customHeight="1">
      <c r="B33" s="2"/>
      <c r="C33" s="5"/>
      <c r="D33" s="127" t="s">
        <v>10</v>
      </c>
      <c r="E33" s="36">
        <v>2261697</v>
      </c>
      <c r="F33" s="37">
        <v>61</v>
      </c>
      <c r="G33" s="35">
        <v>3821185</v>
      </c>
      <c r="H33" s="38">
        <v>60</v>
      </c>
      <c r="I33" s="35">
        <f>I103</f>
        <v>2460896</v>
      </c>
      <c r="J33" s="38">
        <v>60</v>
      </c>
    </row>
    <row r="34" spans="2:10" s="4" customFormat="1" ht="19.5" customHeight="1">
      <c r="B34" s="6" t="s">
        <v>11</v>
      </c>
      <c r="C34" s="7"/>
      <c r="D34" s="127" t="s">
        <v>12</v>
      </c>
      <c r="E34" s="36" t="s">
        <v>46</v>
      </c>
      <c r="F34" s="37" t="s">
        <v>46</v>
      </c>
      <c r="G34" s="36" t="s">
        <v>46</v>
      </c>
      <c r="H34" s="37" t="s">
        <v>46</v>
      </c>
      <c r="I34" s="36" t="s">
        <v>47</v>
      </c>
      <c r="J34" s="37" t="s">
        <v>47</v>
      </c>
    </row>
    <row r="35" spans="2:10" s="4" customFormat="1" ht="19.5" customHeight="1">
      <c r="B35" s="3"/>
      <c r="D35" s="127" t="s">
        <v>0</v>
      </c>
      <c r="E35" s="41">
        <f>SUM(E33:E34)</f>
        <v>2261697</v>
      </c>
      <c r="F35" s="40">
        <f>SUM(F33:F34)</f>
        <v>61</v>
      </c>
      <c r="G35" s="41">
        <f>SUM(G33:G34)</f>
        <v>3821185</v>
      </c>
      <c r="H35" s="42">
        <f>SUM(H33:H34)</f>
        <v>60</v>
      </c>
      <c r="I35" s="39">
        <f>SUM(I33:I34)</f>
        <v>2460896</v>
      </c>
      <c r="J35" s="43">
        <f>SUM(J33:J34)</f>
        <v>60</v>
      </c>
    </row>
    <row r="36" spans="2:10" s="4" customFormat="1" ht="19.5" customHeight="1">
      <c r="B36" s="2"/>
      <c r="C36" s="5"/>
      <c r="D36" s="127" t="s">
        <v>10</v>
      </c>
      <c r="E36" s="36">
        <v>2208605</v>
      </c>
      <c r="F36" s="37">
        <v>60</v>
      </c>
      <c r="G36" s="35">
        <v>3774005</v>
      </c>
      <c r="H36" s="38">
        <v>58</v>
      </c>
      <c r="I36" s="35">
        <f>J103</f>
        <v>2457243</v>
      </c>
      <c r="J36" s="38">
        <v>60</v>
      </c>
    </row>
    <row r="37" spans="2:10" s="4" customFormat="1" ht="19.5" customHeight="1">
      <c r="B37" s="44" t="s">
        <v>14</v>
      </c>
      <c r="C37" s="7"/>
      <c r="D37" s="127" t="s">
        <v>12</v>
      </c>
      <c r="E37" s="36">
        <v>-38400</v>
      </c>
      <c r="F37" s="37">
        <v>1</v>
      </c>
      <c r="G37" s="35">
        <v>-54264</v>
      </c>
      <c r="H37" s="38">
        <v>2</v>
      </c>
      <c r="I37" s="35" t="s">
        <v>46</v>
      </c>
      <c r="J37" s="38" t="s">
        <v>46</v>
      </c>
    </row>
    <row r="38" spans="2:16" s="4" customFormat="1" ht="19.5" customHeight="1">
      <c r="B38" s="3"/>
      <c r="D38" s="128" t="s">
        <v>0</v>
      </c>
      <c r="E38" s="126">
        <f>SUM(E36:E37)</f>
        <v>2170205</v>
      </c>
      <c r="F38" s="43">
        <f>SUM(F36:F37)</f>
        <v>61</v>
      </c>
      <c r="G38" s="46">
        <f>SUM(G36:G37)</f>
        <v>3719741</v>
      </c>
      <c r="H38" s="42">
        <f>SUM(H36:H37)</f>
        <v>60</v>
      </c>
      <c r="I38" s="45">
        <f>SUM(I36:I37)</f>
        <v>2457243</v>
      </c>
      <c r="J38" s="43">
        <f>SUM(J36:J37)</f>
        <v>60</v>
      </c>
      <c r="K38" s="47"/>
      <c r="L38" s="47"/>
      <c r="M38" s="47"/>
      <c r="N38" s="47"/>
      <c r="O38" s="47"/>
      <c r="P38" s="47"/>
    </row>
    <row r="39" spans="2:16" ht="14.25">
      <c r="B39" s="14"/>
      <c r="C39" s="14"/>
      <c r="D39" s="14"/>
      <c r="E39" s="14"/>
      <c r="F39" s="14"/>
      <c r="G39" s="14"/>
      <c r="H39" s="14"/>
      <c r="I39" s="48"/>
      <c r="J39" s="48"/>
      <c r="K39" s="48"/>
      <c r="L39" s="48"/>
      <c r="M39" s="48"/>
      <c r="N39" s="48"/>
      <c r="O39" s="48"/>
      <c r="P39" s="48"/>
    </row>
    <row r="40" spans="5:10" ht="14.25" hidden="1">
      <c r="E40" s="10" t="s">
        <v>127</v>
      </c>
      <c r="G40" s="10" t="s">
        <v>127</v>
      </c>
      <c r="I40" s="11" t="s">
        <v>132</v>
      </c>
      <c r="J40" s="11" t="s">
        <v>133</v>
      </c>
    </row>
    <row r="41" spans="9:10" ht="14.25" hidden="1">
      <c r="I41" s="10" t="s">
        <v>120</v>
      </c>
      <c r="J41" s="10" t="s">
        <v>121</v>
      </c>
    </row>
    <row r="42" spans="8:10" ht="14.25" hidden="1">
      <c r="H42" s="130" t="s">
        <v>59</v>
      </c>
      <c r="I42" s="10">
        <v>43719</v>
      </c>
      <c r="J42" s="130">
        <v>43719</v>
      </c>
    </row>
    <row r="43" spans="8:10" ht="14.25" hidden="1">
      <c r="H43" s="130" t="s">
        <v>60</v>
      </c>
      <c r="I43" s="10">
        <v>366523</v>
      </c>
      <c r="J43" s="130">
        <v>366523</v>
      </c>
    </row>
    <row r="44" spans="8:10" ht="14.25" hidden="1">
      <c r="H44" s="130" t="s">
        <v>61</v>
      </c>
      <c r="I44" s="10">
        <v>94192</v>
      </c>
      <c r="J44" s="130">
        <v>94192</v>
      </c>
    </row>
    <row r="45" spans="8:10" ht="14.25" hidden="1">
      <c r="H45" s="130" t="s">
        <v>62</v>
      </c>
      <c r="I45" s="10">
        <v>289072</v>
      </c>
      <c r="J45" s="130">
        <v>289072</v>
      </c>
    </row>
    <row r="46" spans="8:10" ht="14.25" hidden="1">
      <c r="H46" s="130" t="s">
        <v>63</v>
      </c>
      <c r="I46" s="10">
        <v>111791</v>
      </c>
      <c r="J46" s="130">
        <v>111791</v>
      </c>
    </row>
    <row r="47" spans="8:10" ht="14.25" hidden="1">
      <c r="H47" s="130" t="s">
        <v>64</v>
      </c>
      <c r="I47" s="10">
        <v>50217</v>
      </c>
      <c r="J47" s="130">
        <v>50217</v>
      </c>
    </row>
    <row r="48" spans="8:10" ht="14.25" hidden="1">
      <c r="H48" s="130" t="s">
        <v>65</v>
      </c>
      <c r="I48" s="10">
        <v>38287</v>
      </c>
      <c r="J48" s="130">
        <v>38287</v>
      </c>
    </row>
    <row r="49" spans="8:10" ht="14.25" hidden="1">
      <c r="H49" s="130" t="s">
        <v>66</v>
      </c>
      <c r="I49" s="10">
        <v>67422</v>
      </c>
      <c r="J49" s="130">
        <v>67422</v>
      </c>
    </row>
    <row r="50" spans="8:10" ht="14.25" hidden="1">
      <c r="H50" s="130" t="s">
        <v>67</v>
      </c>
      <c r="I50" s="10">
        <v>46831</v>
      </c>
      <c r="J50" s="130">
        <v>46831</v>
      </c>
    </row>
    <row r="51" spans="8:10" ht="14.25" hidden="1">
      <c r="H51" s="130" t="s">
        <v>68</v>
      </c>
      <c r="I51" s="10">
        <v>107868</v>
      </c>
      <c r="J51" s="130">
        <v>107868</v>
      </c>
    </row>
    <row r="52" spans="8:10" ht="14.25" hidden="1">
      <c r="H52" s="130" t="s">
        <v>69</v>
      </c>
      <c r="I52" s="10">
        <v>99255</v>
      </c>
      <c r="J52" s="130">
        <v>99255</v>
      </c>
    </row>
    <row r="53" spans="8:10" ht="14.25" hidden="1">
      <c r="H53" s="130" t="s">
        <v>70</v>
      </c>
      <c r="I53" s="10">
        <v>100608</v>
      </c>
      <c r="J53" s="130">
        <v>100608</v>
      </c>
    </row>
    <row r="54" spans="8:10" ht="14.25" hidden="1">
      <c r="H54" s="130" t="s">
        <v>71</v>
      </c>
      <c r="I54" s="10">
        <v>44255</v>
      </c>
      <c r="J54" s="130">
        <v>44255</v>
      </c>
    </row>
    <row r="55" spans="8:10" ht="14.25" hidden="1">
      <c r="H55" s="130" t="s">
        <v>72</v>
      </c>
      <c r="I55" s="10">
        <v>29223</v>
      </c>
      <c r="J55" s="130">
        <v>29223</v>
      </c>
    </row>
    <row r="56" spans="8:10" ht="14.25" hidden="1">
      <c r="H56" s="130" t="s">
        <v>73</v>
      </c>
      <c r="I56" s="10">
        <v>8977</v>
      </c>
      <c r="J56" s="130">
        <v>8977</v>
      </c>
    </row>
    <row r="57" spans="8:10" ht="14.25" hidden="1">
      <c r="H57" s="130" t="s">
        <v>74</v>
      </c>
      <c r="I57" s="10">
        <v>10067</v>
      </c>
      <c r="J57" s="130">
        <v>10067</v>
      </c>
    </row>
    <row r="58" spans="8:10" ht="14.25" hidden="1">
      <c r="H58" s="130" t="s">
        <v>75</v>
      </c>
      <c r="I58" s="10">
        <v>29115</v>
      </c>
      <c r="J58" s="130">
        <v>29115</v>
      </c>
    </row>
    <row r="59" spans="8:10" ht="14.25" hidden="1">
      <c r="H59" s="130" t="s">
        <v>76</v>
      </c>
      <c r="I59" s="10">
        <v>20979</v>
      </c>
      <c r="J59" s="130">
        <v>20979</v>
      </c>
    </row>
    <row r="60" spans="8:10" ht="14.25" hidden="1">
      <c r="H60" s="130" t="s">
        <v>77</v>
      </c>
      <c r="I60" s="10">
        <v>30433</v>
      </c>
      <c r="J60" s="130">
        <v>30433</v>
      </c>
    </row>
    <row r="61" spans="8:10" ht="14.25" hidden="1">
      <c r="H61" s="130" t="s">
        <v>78</v>
      </c>
      <c r="I61" s="10">
        <v>18182</v>
      </c>
      <c r="J61" s="130">
        <v>18182</v>
      </c>
    </row>
    <row r="62" spans="8:10" ht="14.25" hidden="1">
      <c r="H62" s="130" t="s">
        <v>79</v>
      </c>
      <c r="I62" s="10">
        <v>22524</v>
      </c>
      <c r="J62" s="130">
        <v>22524</v>
      </c>
    </row>
    <row r="63" spans="8:10" ht="14.25" hidden="1">
      <c r="H63" s="130" t="s">
        <v>80</v>
      </c>
      <c r="I63" s="10">
        <v>7880</v>
      </c>
      <c r="J63" s="130">
        <v>7880</v>
      </c>
    </row>
    <row r="64" spans="8:10" ht="14.25" hidden="1">
      <c r="H64" s="130" t="s">
        <v>81</v>
      </c>
      <c r="I64" s="10">
        <v>36449</v>
      </c>
      <c r="J64" s="130">
        <v>36449</v>
      </c>
    </row>
    <row r="65" spans="8:10" ht="14.25" hidden="1">
      <c r="H65" s="130" t="s">
        <v>82</v>
      </c>
      <c r="I65" s="10">
        <v>3311</v>
      </c>
      <c r="J65" s="130">
        <v>3311</v>
      </c>
    </row>
    <row r="66" spans="8:10" ht="14.25" hidden="1">
      <c r="H66" s="130" t="s">
        <v>83</v>
      </c>
      <c r="I66" s="10">
        <v>5997</v>
      </c>
      <c r="J66" s="130">
        <v>5997</v>
      </c>
    </row>
    <row r="67" spans="8:10" ht="14.25" hidden="1">
      <c r="H67" s="130" t="s">
        <v>84</v>
      </c>
      <c r="I67" s="10">
        <v>7372</v>
      </c>
      <c r="J67" s="130">
        <v>7372</v>
      </c>
    </row>
    <row r="68" spans="8:10" ht="14.25" hidden="1">
      <c r="H68" s="130" t="s">
        <v>85</v>
      </c>
      <c r="I68" s="10">
        <v>14486</v>
      </c>
      <c r="J68" s="130">
        <v>14486</v>
      </c>
    </row>
    <row r="69" spans="8:10" ht="14.25" hidden="1">
      <c r="H69" s="130" t="s">
        <v>86</v>
      </c>
      <c r="I69" s="10">
        <v>49929</v>
      </c>
      <c r="J69" s="130">
        <v>49929</v>
      </c>
    </row>
    <row r="70" spans="8:10" ht="14.25" hidden="1">
      <c r="H70" s="130" t="s">
        <v>87</v>
      </c>
      <c r="I70" s="10">
        <v>42809</v>
      </c>
      <c r="J70" s="130">
        <v>42809</v>
      </c>
    </row>
    <row r="71" spans="8:10" ht="14.25" hidden="1">
      <c r="H71" s="130" t="s">
        <v>88</v>
      </c>
      <c r="I71" s="10">
        <v>24640</v>
      </c>
      <c r="J71" s="130">
        <v>24640</v>
      </c>
    </row>
    <row r="72" spans="8:10" ht="14.25" hidden="1">
      <c r="H72" s="130" t="s">
        <v>89</v>
      </c>
      <c r="I72" s="10">
        <v>13738</v>
      </c>
      <c r="J72" s="130">
        <v>13738</v>
      </c>
    </row>
    <row r="73" spans="8:10" ht="14.25" hidden="1">
      <c r="H73" s="130" t="s">
        <v>90</v>
      </c>
      <c r="I73" s="10">
        <v>12335</v>
      </c>
      <c r="J73" s="130">
        <v>12335</v>
      </c>
    </row>
    <row r="74" spans="8:10" ht="14.25" hidden="1">
      <c r="H74" s="130" t="s">
        <v>91</v>
      </c>
      <c r="I74" s="10">
        <v>2216</v>
      </c>
      <c r="J74" s="130">
        <v>2216</v>
      </c>
    </row>
    <row r="75" spans="8:10" ht="14.25" hidden="1">
      <c r="H75" s="130" t="s">
        <v>92</v>
      </c>
      <c r="I75" s="10">
        <v>6003</v>
      </c>
      <c r="J75" s="130">
        <v>6003</v>
      </c>
    </row>
    <row r="76" spans="8:10" ht="14.25" hidden="1">
      <c r="H76" s="130" t="s">
        <v>93</v>
      </c>
      <c r="I76" s="10">
        <v>47316</v>
      </c>
      <c r="J76" s="130">
        <v>47316</v>
      </c>
    </row>
    <row r="77" spans="8:10" ht="14.25" hidden="1">
      <c r="H77" s="130" t="s">
        <v>94</v>
      </c>
      <c r="I77" s="10">
        <v>32442</v>
      </c>
      <c r="J77" s="130">
        <v>32442</v>
      </c>
    </row>
    <row r="78" spans="8:10" ht="14.25" hidden="1">
      <c r="H78" s="130" t="s">
        <v>95</v>
      </c>
      <c r="I78" s="10">
        <v>11997</v>
      </c>
      <c r="J78" s="130">
        <v>11997</v>
      </c>
    </row>
    <row r="79" spans="8:10" ht="14.25" hidden="1">
      <c r="H79" s="130" t="s">
        <v>96</v>
      </c>
      <c r="I79" s="10">
        <v>15404</v>
      </c>
      <c r="J79" s="130">
        <v>15404</v>
      </c>
    </row>
    <row r="80" spans="8:10" ht="14.25" hidden="1">
      <c r="H80" s="130" t="s">
        <v>97</v>
      </c>
      <c r="I80" s="10">
        <v>31689</v>
      </c>
      <c r="J80" s="130">
        <v>31689</v>
      </c>
    </row>
    <row r="81" spans="8:10" ht="14.25" hidden="1">
      <c r="H81" s="130" t="s">
        <v>98</v>
      </c>
      <c r="I81" s="10">
        <v>15955</v>
      </c>
      <c r="J81" s="130">
        <v>15955</v>
      </c>
    </row>
    <row r="82" spans="8:10" ht="14.25" hidden="1">
      <c r="H82" s="130" t="s">
        <v>99</v>
      </c>
      <c r="I82" s="10">
        <v>20763</v>
      </c>
      <c r="J82" s="130">
        <v>21389</v>
      </c>
    </row>
    <row r="83" spans="8:10" ht="14.25" hidden="1">
      <c r="H83" s="130" t="s">
        <v>100</v>
      </c>
      <c r="I83" s="10">
        <v>26864</v>
      </c>
      <c r="J83" s="130">
        <v>26864</v>
      </c>
    </row>
    <row r="84" spans="8:10" ht="14.25" hidden="1">
      <c r="H84" s="130" t="s">
        <v>101</v>
      </c>
      <c r="I84" s="10">
        <v>14955</v>
      </c>
      <c r="J84" s="130">
        <v>14955</v>
      </c>
    </row>
    <row r="85" spans="8:10" ht="14.25" hidden="1">
      <c r="H85" s="130" t="s">
        <v>102</v>
      </c>
      <c r="I85" s="10">
        <v>24036</v>
      </c>
      <c r="J85" s="130">
        <v>24036</v>
      </c>
    </row>
    <row r="86" spans="8:10" ht="14.25" hidden="1">
      <c r="H86" s="130" t="s">
        <v>103</v>
      </c>
      <c r="I86" s="10">
        <v>14303</v>
      </c>
      <c r="J86" s="130">
        <v>14303</v>
      </c>
    </row>
    <row r="87" spans="8:10" ht="14.25" hidden="1">
      <c r="H87" s="130" t="s">
        <v>104</v>
      </c>
      <c r="I87" s="10">
        <v>7494</v>
      </c>
      <c r="J87" s="130">
        <v>7494</v>
      </c>
    </row>
    <row r="88" spans="8:10" ht="14.25" hidden="1">
      <c r="H88" s="130" t="s">
        <v>105</v>
      </c>
      <c r="I88" s="10">
        <v>30897</v>
      </c>
      <c r="J88" s="130">
        <v>30897</v>
      </c>
    </row>
    <row r="89" spans="8:10" ht="14.25" hidden="1">
      <c r="H89" s="130" t="s">
        <v>106</v>
      </c>
      <c r="I89" s="10">
        <v>16127</v>
      </c>
      <c r="J89" s="130">
        <v>16127</v>
      </c>
    </row>
    <row r="90" spans="8:10" ht="14.25" hidden="1">
      <c r="H90" s="130" t="s">
        <v>107</v>
      </c>
      <c r="I90" s="10">
        <v>87559</v>
      </c>
      <c r="J90" s="130">
        <v>87559</v>
      </c>
    </row>
    <row r="91" spans="8:10" ht="14.25" hidden="1">
      <c r="H91" s="130" t="s">
        <v>108</v>
      </c>
      <c r="I91" s="10">
        <v>960</v>
      </c>
      <c r="J91" s="130">
        <v>960</v>
      </c>
    </row>
    <row r="92" spans="8:10" ht="14.25" hidden="1">
      <c r="H92" s="130" t="s">
        <v>109</v>
      </c>
      <c r="I92" s="10">
        <v>6600</v>
      </c>
      <c r="J92" s="130">
        <v>6600</v>
      </c>
    </row>
    <row r="93" spans="8:10" ht="14.25" hidden="1">
      <c r="H93" s="130" t="s">
        <v>110</v>
      </c>
      <c r="I93" s="10">
        <v>19106</v>
      </c>
      <c r="J93" s="130">
        <v>19106</v>
      </c>
    </row>
    <row r="94" spans="8:10" ht="14.25" hidden="1">
      <c r="H94" s="130" t="s">
        <v>111</v>
      </c>
      <c r="I94" s="10">
        <v>29618</v>
      </c>
      <c r="J94" s="130">
        <v>29618</v>
      </c>
    </row>
    <row r="95" spans="8:10" ht="14.25" hidden="1">
      <c r="H95" s="130" t="s">
        <v>112</v>
      </c>
      <c r="I95" s="10">
        <v>5581</v>
      </c>
      <c r="J95" s="130">
        <v>5581</v>
      </c>
    </row>
    <row r="96" spans="8:10" ht="14.25" hidden="1">
      <c r="H96" s="130" t="s">
        <v>113</v>
      </c>
      <c r="I96" s="10">
        <v>19437</v>
      </c>
      <c r="J96" s="130">
        <v>19437</v>
      </c>
    </row>
    <row r="97" spans="8:10" ht="14.25" hidden="1">
      <c r="H97" s="130" t="s">
        <v>114</v>
      </c>
      <c r="I97" s="10">
        <v>34498</v>
      </c>
      <c r="J97" s="130">
        <v>30219</v>
      </c>
    </row>
    <row r="98" spans="8:10" ht="14.25" hidden="1">
      <c r="H98" s="130" t="s">
        <v>115</v>
      </c>
      <c r="I98" s="10">
        <v>46541</v>
      </c>
      <c r="J98" s="130">
        <v>46541</v>
      </c>
    </row>
    <row r="99" spans="8:10" ht="14.25" hidden="1">
      <c r="H99" s="130" t="s">
        <v>116</v>
      </c>
      <c r="I99" s="10">
        <v>13503</v>
      </c>
      <c r="J99" s="130">
        <v>13503</v>
      </c>
    </row>
    <row r="100" spans="8:10" ht="14.25" hidden="1">
      <c r="H100" s="130" t="s">
        <v>117</v>
      </c>
      <c r="I100" s="10">
        <v>29008</v>
      </c>
      <c r="J100" s="130">
        <v>29008</v>
      </c>
    </row>
    <row r="101" spans="8:10" ht="14.25" hidden="1">
      <c r="H101" s="130" t="s">
        <v>118</v>
      </c>
      <c r="I101" s="10">
        <v>1538</v>
      </c>
      <c r="J101" s="130">
        <v>1538</v>
      </c>
    </row>
    <row r="102" spans="8:10" ht="14.25" hidden="1">
      <c r="H102" s="131" t="s">
        <v>119</v>
      </c>
      <c r="I102" s="131">
        <f>SUM(I42:I101)</f>
        <v>2460896</v>
      </c>
      <c r="J102" s="131">
        <f>SUM(J42:J101)</f>
        <v>2457243</v>
      </c>
    </row>
    <row r="103" spans="8:10" ht="14.25" hidden="1">
      <c r="H103" s="131" t="s">
        <v>122</v>
      </c>
      <c r="I103" s="131">
        <f>I102-I104</f>
        <v>2460896</v>
      </c>
      <c r="J103" s="131">
        <f>J102-J104</f>
        <v>2457243</v>
      </c>
    </row>
    <row r="104" spans="8:10" ht="14.25" hidden="1">
      <c r="H104" s="131" t="s">
        <v>123</v>
      </c>
      <c r="I104" s="131">
        <v>0</v>
      </c>
      <c r="J104" s="131">
        <v>0</v>
      </c>
    </row>
    <row r="105" spans="8:10" ht="14.25">
      <c r="H105" s="131"/>
      <c r="I105" s="131"/>
      <c r="J105" s="131"/>
    </row>
    <row r="106" spans="8:10" ht="14.25">
      <c r="H106" s="131"/>
      <c r="I106" s="131"/>
      <c r="J106" s="131"/>
    </row>
  </sheetData>
  <mergeCells count="5">
    <mergeCell ref="B6:D6"/>
    <mergeCell ref="B31:D31"/>
    <mergeCell ref="L29:M29"/>
    <mergeCell ref="C17:D17"/>
    <mergeCell ref="C29:D29"/>
  </mergeCells>
  <printOptions/>
  <pageMargins left="0.7086614173228347" right="0.6299212598425197" top="0.984251968503937" bottom="0.7086614173228347" header="0.5118110236220472" footer="0.5118110236220472"/>
  <pageSetup firstPageNumber="29" useFirstPageNumber="1" horizontalDpi="600" verticalDpi="600" orientation="portrait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Zeros="0" showOutlineSymbols="0" view="pageBreakPreview" zoomScaleNormal="87" zoomScaleSheetLayoutView="100" workbookViewId="0" topLeftCell="A1">
      <selection activeCell="A41" sqref="A41:IV106"/>
    </sheetView>
  </sheetViews>
  <sheetFormatPr defaultColWidth="9.00390625" defaultRowHeight="13.5"/>
  <cols>
    <col min="1" max="1" width="3.125" style="10" bestFit="1" customWidth="1"/>
    <col min="2" max="3" width="4.75390625" style="10" customWidth="1"/>
    <col min="4" max="4" width="19.625" style="10" customWidth="1"/>
    <col min="5" max="5" width="12.75390625" style="10" customWidth="1"/>
    <col min="6" max="6" width="7.75390625" style="10" customWidth="1"/>
    <col min="7" max="7" width="12.75390625" style="10" customWidth="1"/>
    <col min="8" max="8" width="7.75390625" style="10" customWidth="1"/>
    <col min="9" max="9" width="12.75390625" style="10" customWidth="1"/>
    <col min="10" max="10" width="7.875" style="10" customWidth="1"/>
    <col min="11" max="11" width="2.75390625" style="10" customWidth="1"/>
    <col min="12" max="12" width="10.375" style="10" bestFit="1" customWidth="1"/>
    <col min="13" max="13" width="16.25390625" style="10" customWidth="1"/>
    <col min="14" max="14" width="12.75390625" style="10" customWidth="1"/>
    <col min="15" max="15" width="9.00390625" style="10" customWidth="1"/>
    <col min="16" max="16" width="7.75390625" style="10" customWidth="1"/>
    <col min="17" max="17" width="3.75390625" style="10" customWidth="1"/>
    <col min="18" max="16384" width="10.75390625" style="10" customWidth="1"/>
  </cols>
  <sheetData>
    <row r="1" ht="15">
      <c r="A1" s="9"/>
    </row>
    <row r="2" ht="15">
      <c r="A2" s="9"/>
    </row>
    <row r="3" spans="1:2" ht="15">
      <c r="A3" s="17">
        <v>2</v>
      </c>
      <c r="B3" s="11" t="s">
        <v>31</v>
      </c>
    </row>
    <row r="4" ht="18.75" customHeight="1">
      <c r="B4" s="11"/>
    </row>
    <row r="5" spans="2:10" ht="14.25">
      <c r="B5" s="71" t="s">
        <v>53</v>
      </c>
      <c r="C5" s="71"/>
      <c r="D5" s="71"/>
      <c r="E5" s="71"/>
      <c r="F5" s="71"/>
      <c r="G5" s="71"/>
      <c r="H5" s="71"/>
      <c r="I5" s="72" t="s">
        <v>1</v>
      </c>
      <c r="J5" s="72"/>
    </row>
    <row r="6" spans="2:15" ht="19.5" customHeight="1">
      <c r="B6" s="155" t="s">
        <v>2</v>
      </c>
      <c r="C6" s="141"/>
      <c r="D6" s="142"/>
      <c r="E6" s="116" t="s">
        <v>57</v>
      </c>
      <c r="F6" s="117"/>
      <c r="G6" s="116" t="s">
        <v>58</v>
      </c>
      <c r="H6" s="117"/>
      <c r="I6" s="116" t="s">
        <v>128</v>
      </c>
      <c r="J6" s="118"/>
      <c r="K6" s="48"/>
      <c r="L6" s="77"/>
      <c r="M6" s="85"/>
      <c r="N6" s="77"/>
      <c r="O6" s="48"/>
    </row>
    <row r="7" spans="2:15" ht="19.5" customHeight="1">
      <c r="B7" s="113"/>
      <c r="C7" s="114"/>
      <c r="D7" s="114"/>
      <c r="E7" s="115" t="s">
        <v>3</v>
      </c>
      <c r="F7" s="115" t="s">
        <v>4</v>
      </c>
      <c r="G7" s="115" t="s">
        <v>3</v>
      </c>
      <c r="H7" s="115" t="s">
        <v>4</v>
      </c>
      <c r="I7" s="115" t="s">
        <v>3</v>
      </c>
      <c r="J7" s="119" t="s">
        <v>4</v>
      </c>
      <c r="K7" s="48"/>
      <c r="L7" s="48"/>
      <c r="M7" s="48"/>
      <c r="N7" s="48"/>
      <c r="O7" s="48"/>
    </row>
    <row r="8" spans="2:15" ht="19.5" customHeight="1">
      <c r="B8" s="115"/>
      <c r="C8" s="120">
        <v>1</v>
      </c>
      <c r="D8" s="121" t="s">
        <v>32</v>
      </c>
      <c r="E8" s="122">
        <v>49300</v>
      </c>
      <c r="F8" s="15">
        <f>IF(ISERROR(E8/$E$20*100),"－",E8/$E$20*100)</f>
        <v>23.701353332852577</v>
      </c>
      <c r="G8" s="73">
        <v>317208</v>
      </c>
      <c r="H8" s="15">
        <f>IF(ISERROR(G8/$G$20*100),"－",G8/$G$20*100)</f>
        <v>62.602352857591136</v>
      </c>
      <c r="I8" s="74">
        <v>93167</v>
      </c>
      <c r="J8" s="15">
        <f>IF(ISERROR(I8/$I$20*100),"－",I8/$I$20*100)</f>
        <v>41.882785562403626</v>
      </c>
      <c r="K8" s="48"/>
      <c r="L8" s="48"/>
      <c r="M8" s="48"/>
      <c r="N8" s="48"/>
      <c r="O8" s="48"/>
    </row>
    <row r="9" spans="2:15" ht="19.5" customHeight="1">
      <c r="B9" s="113"/>
      <c r="C9" s="83">
        <v>2</v>
      </c>
      <c r="D9" s="68" t="s">
        <v>33</v>
      </c>
      <c r="E9" s="22" t="s">
        <v>46</v>
      </c>
      <c r="F9" s="16" t="str">
        <f aca="true" t="shared" si="0" ref="F9:F20">IF(ISERROR(E9/$E$20*100),"－",E9/$E$20*100)</f>
        <v>－</v>
      </c>
      <c r="G9" s="123">
        <v>550</v>
      </c>
      <c r="H9" s="16">
        <f aca="true" t="shared" si="1" ref="H9:H20">IF(ISERROR(G9/$G$20*100),"－",G9/$G$20*100)</f>
        <v>0.10854484777078487</v>
      </c>
      <c r="I9" s="123" t="s">
        <v>46</v>
      </c>
      <c r="J9" s="16" t="str">
        <f aca="true" t="shared" si="2" ref="J9:J20">IF(ISERROR(I9/$I$20*100),"－",I9/$I$20*100)</f>
        <v>－</v>
      </c>
      <c r="K9" s="48"/>
      <c r="L9" s="48"/>
      <c r="M9" s="48"/>
      <c r="N9" s="48"/>
      <c r="O9" s="48"/>
    </row>
    <row r="10" spans="2:15" ht="19.5" customHeight="1">
      <c r="B10" s="113" t="s">
        <v>5</v>
      </c>
      <c r="C10" s="83">
        <v>3</v>
      </c>
      <c r="D10" s="68" t="s">
        <v>34</v>
      </c>
      <c r="E10" s="22" t="s">
        <v>46</v>
      </c>
      <c r="F10" s="16" t="str">
        <f t="shared" si="0"/>
        <v>－</v>
      </c>
      <c r="G10" s="123" t="s">
        <v>46</v>
      </c>
      <c r="H10" s="16" t="str">
        <f t="shared" si="1"/>
        <v>－</v>
      </c>
      <c r="I10" s="123" t="s">
        <v>46</v>
      </c>
      <c r="J10" s="16" t="str">
        <f t="shared" si="2"/>
        <v>－</v>
      </c>
      <c r="K10" s="48"/>
      <c r="L10" s="48"/>
      <c r="M10" s="48"/>
      <c r="N10" s="48"/>
      <c r="O10" s="48"/>
    </row>
    <row r="11" spans="2:15" ht="19.5" customHeight="1">
      <c r="B11" s="113"/>
      <c r="C11" s="83">
        <v>4</v>
      </c>
      <c r="D11" s="68" t="s">
        <v>35</v>
      </c>
      <c r="E11" s="22" t="s">
        <v>46</v>
      </c>
      <c r="F11" s="16" t="str">
        <f t="shared" si="0"/>
        <v>－</v>
      </c>
      <c r="G11" s="123" t="s">
        <v>46</v>
      </c>
      <c r="H11" s="16" t="str">
        <f t="shared" si="1"/>
        <v>－</v>
      </c>
      <c r="I11" s="123" t="s">
        <v>46</v>
      </c>
      <c r="J11" s="16" t="str">
        <f t="shared" si="2"/>
        <v>－</v>
      </c>
      <c r="K11" s="48"/>
      <c r="L11" s="48"/>
      <c r="M11" s="48"/>
      <c r="N11" s="48"/>
      <c r="O11" s="48"/>
    </row>
    <row r="12" spans="2:15" ht="19.5" customHeight="1">
      <c r="B12" s="113"/>
      <c r="C12" s="83">
        <v>5</v>
      </c>
      <c r="D12" s="86" t="s">
        <v>36</v>
      </c>
      <c r="E12" s="22" t="s">
        <v>46</v>
      </c>
      <c r="F12" s="16" t="str">
        <f t="shared" si="0"/>
        <v>－</v>
      </c>
      <c r="G12" s="123" t="s">
        <v>46</v>
      </c>
      <c r="H12" s="16" t="str">
        <f t="shared" si="1"/>
        <v>－</v>
      </c>
      <c r="I12" s="123" t="s">
        <v>46</v>
      </c>
      <c r="J12" s="16" t="str">
        <f t="shared" si="2"/>
        <v>－</v>
      </c>
      <c r="K12" s="48"/>
      <c r="L12" s="48"/>
      <c r="M12" s="48"/>
      <c r="N12" s="48"/>
      <c r="O12" s="48"/>
    </row>
    <row r="13" spans="2:15" ht="19.5" customHeight="1">
      <c r="B13" s="113"/>
      <c r="C13" s="83">
        <v>6</v>
      </c>
      <c r="D13" s="68" t="s">
        <v>37</v>
      </c>
      <c r="E13" s="22" t="s">
        <v>46</v>
      </c>
      <c r="F13" s="16" t="str">
        <f t="shared" si="0"/>
        <v>－</v>
      </c>
      <c r="G13" s="123" t="s">
        <v>46</v>
      </c>
      <c r="H13" s="16" t="str">
        <f t="shared" si="1"/>
        <v>－</v>
      </c>
      <c r="I13" s="123" t="s">
        <v>46</v>
      </c>
      <c r="J13" s="16" t="str">
        <f t="shared" si="2"/>
        <v>－</v>
      </c>
      <c r="K13" s="48"/>
      <c r="L13" s="48"/>
      <c r="M13" s="48"/>
      <c r="N13" s="48"/>
      <c r="O13" s="48"/>
    </row>
    <row r="14" spans="2:15" ht="19.5" customHeight="1">
      <c r="B14" s="113"/>
      <c r="C14" s="83">
        <v>7</v>
      </c>
      <c r="D14" s="68" t="s">
        <v>38</v>
      </c>
      <c r="E14" s="22" t="s">
        <v>46</v>
      </c>
      <c r="F14" s="16" t="str">
        <f t="shared" si="0"/>
        <v>－</v>
      </c>
      <c r="G14" s="123" t="s">
        <v>46</v>
      </c>
      <c r="H14" s="16" t="str">
        <f t="shared" si="1"/>
        <v>－</v>
      </c>
      <c r="I14" s="123" t="s">
        <v>46</v>
      </c>
      <c r="J14" s="16" t="str">
        <f t="shared" si="2"/>
        <v>－</v>
      </c>
      <c r="K14" s="48"/>
      <c r="L14" s="48"/>
      <c r="M14" s="48"/>
      <c r="N14" s="48"/>
      <c r="O14" s="48"/>
    </row>
    <row r="15" spans="2:15" ht="19.5" customHeight="1">
      <c r="B15" s="113"/>
      <c r="C15" s="83">
        <v>8</v>
      </c>
      <c r="D15" s="68" t="s">
        <v>18</v>
      </c>
      <c r="E15" s="84">
        <v>139418</v>
      </c>
      <c r="F15" s="16">
        <f t="shared" si="0"/>
        <v>67.02627340688926</v>
      </c>
      <c r="G15" s="123">
        <v>150605</v>
      </c>
      <c r="H15" s="16">
        <f t="shared" si="1"/>
        <v>29.72253963367101</v>
      </c>
      <c r="I15" s="75">
        <v>119216</v>
      </c>
      <c r="J15" s="16">
        <f t="shared" si="2"/>
        <v>53.59299068991715</v>
      </c>
      <c r="K15" s="48"/>
      <c r="L15" s="48"/>
      <c r="M15" s="48"/>
      <c r="N15" s="48"/>
      <c r="O15" s="48"/>
    </row>
    <row r="16" spans="2:15" ht="19.5" customHeight="1">
      <c r="B16" s="113" t="s">
        <v>6</v>
      </c>
      <c r="C16" s="83">
        <v>9</v>
      </c>
      <c r="D16" s="68" t="s">
        <v>19</v>
      </c>
      <c r="E16" s="84">
        <v>1566</v>
      </c>
      <c r="F16" s="16">
        <f t="shared" si="0"/>
        <v>0.7528665176317877</v>
      </c>
      <c r="G16" s="123">
        <v>35206</v>
      </c>
      <c r="H16" s="16">
        <f t="shared" si="1"/>
        <v>6.948054382942276</v>
      </c>
      <c r="I16" s="123" t="s">
        <v>46</v>
      </c>
      <c r="J16" s="16" t="str">
        <f t="shared" si="2"/>
        <v>－</v>
      </c>
      <c r="K16" s="48"/>
      <c r="L16" s="48"/>
      <c r="M16" s="48"/>
      <c r="N16" s="48"/>
      <c r="O16" s="48"/>
    </row>
    <row r="17" spans="2:15" ht="19.5" customHeight="1">
      <c r="B17" s="113"/>
      <c r="C17" s="83">
        <v>10</v>
      </c>
      <c r="D17" s="68" t="s">
        <v>20</v>
      </c>
      <c r="E17" s="20">
        <v>17721</v>
      </c>
      <c r="F17" s="16">
        <f t="shared" si="0"/>
        <v>8.519506742626378</v>
      </c>
      <c r="G17" s="123">
        <v>2192</v>
      </c>
      <c r="H17" s="16">
        <f t="shared" si="1"/>
        <v>0.43260055693374616</v>
      </c>
      <c r="I17" s="76">
        <v>10030</v>
      </c>
      <c r="J17" s="16">
        <f t="shared" si="2"/>
        <v>4.508939207991117</v>
      </c>
      <c r="K17" s="48"/>
      <c r="L17" s="48"/>
      <c r="M17" s="48"/>
      <c r="N17" s="48"/>
      <c r="O17" s="48"/>
    </row>
    <row r="18" spans="2:15" ht="19.5" customHeight="1">
      <c r="B18" s="113"/>
      <c r="C18" s="83">
        <v>11</v>
      </c>
      <c r="D18" s="68" t="s">
        <v>39</v>
      </c>
      <c r="E18" s="20" t="s">
        <v>46</v>
      </c>
      <c r="F18" s="16" t="str">
        <f t="shared" si="0"/>
        <v>－</v>
      </c>
      <c r="G18" s="123" t="s">
        <v>46</v>
      </c>
      <c r="H18" s="16" t="str">
        <f t="shared" si="1"/>
        <v>－</v>
      </c>
      <c r="I18" s="123" t="s">
        <v>46</v>
      </c>
      <c r="J18" s="16" t="str">
        <f t="shared" si="2"/>
        <v>－</v>
      </c>
      <c r="K18" s="48"/>
      <c r="L18" s="48"/>
      <c r="M18" s="48"/>
      <c r="N18" s="48"/>
      <c r="O18" s="48"/>
    </row>
    <row r="19" spans="2:15" ht="19.5" customHeight="1">
      <c r="B19" s="113"/>
      <c r="C19" s="83">
        <v>12</v>
      </c>
      <c r="D19" s="68" t="s">
        <v>21</v>
      </c>
      <c r="E19" s="84" t="s">
        <v>46</v>
      </c>
      <c r="F19" s="16" t="str">
        <f t="shared" si="0"/>
        <v>－</v>
      </c>
      <c r="G19" s="123">
        <v>942</v>
      </c>
      <c r="H19" s="16">
        <f t="shared" si="1"/>
        <v>0.18590772109105333</v>
      </c>
      <c r="I19" s="123">
        <v>34</v>
      </c>
      <c r="J19" s="16">
        <f t="shared" si="2"/>
        <v>0.015284539688105482</v>
      </c>
      <c r="K19" s="48"/>
      <c r="L19" s="48"/>
      <c r="M19" s="48"/>
      <c r="N19" s="48"/>
      <c r="O19" s="48"/>
    </row>
    <row r="20" spans="2:15" ht="19.5" customHeight="1">
      <c r="B20" s="113"/>
      <c r="C20" s="152" t="s">
        <v>54</v>
      </c>
      <c r="D20" s="153"/>
      <c r="E20" s="124">
        <f>SUM(E8:E19)</f>
        <v>208005</v>
      </c>
      <c r="F20" s="111">
        <f t="shared" si="0"/>
        <v>100</v>
      </c>
      <c r="G20" s="124">
        <f>SUM(G8:G19)</f>
        <v>506703</v>
      </c>
      <c r="H20" s="111">
        <f t="shared" si="1"/>
        <v>100</v>
      </c>
      <c r="I20" s="77">
        <f>SUM(I8:I19)</f>
        <v>222447</v>
      </c>
      <c r="J20" s="16">
        <f t="shared" si="2"/>
        <v>100</v>
      </c>
      <c r="K20" s="48"/>
      <c r="L20" s="48"/>
      <c r="M20" s="48"/>
      <c r="N20" s="48"/>
      <c r="O20" s="48"/>
    </row>
    <row r="21" spans="2:15" ht="19.5" customHeight="1">
      <c r="B21" s="125"/>
      <c r="C21" s="78">
        <v>1</v>
      </c>
      <c r="D21" s="79" t="s">
        <v>55</v>
      </c>
      <c r="E21" s="80">
        <v>62444</v>
      </c>
      <c r="F21" s="112">
        <f>IF(ISERROR(E21/$E$29*100),"－",E21/$E$29*100)</f>
        <v>30.51511730757014</v>
      </c>
      <c r="G21" s="81">
        <v>42789</v>
      </c>
      <c r="H21" s="112">
        <f>IF(ISERROR(G21/$G$29*100),"－",G21/$G$29*100)</f>
        <v>9.16994912370184</v>
      </c>
      <c r="I21" s="82">
        <v>32880</v>
      </c>
      <c r="J21" s="112">
        <f>IF(ISERROR(I21/$I$29*100),"－",I21/$I$29*100)</f>
        <v>16.07910449950853</v>
      </c>
      <c r="K21" s="48"/>
      <c r="L21" s="48"/>
      <c r="M21" s="48"/>
      <c r="N21" s="48"/>
      <c r="O21" s="48"/>
    </row>
    <row r="22" spans="2:15" ht="19.5" customHeight="1">
      <c r="B22" s="113"/>
      <c r="C22" s="83">
        <v>2</v>
      </c>
      <c r="D22" s="68" t="s">
        <v>40</v>
      </c>
      <c r="E22" s="84">
        <v>17260</v>
      </c>
      <c r="F22" s="16">
        <f aca="true" t="shared" si="3" ref="F22:F29">IF(ISERROR(E22/$E$29*100),"－",E22/$E$29*100)</f>
        <v>8.434612208197114</v>
      </c>
      <c r="G22" s="85">
        <v>302963</v>
      </c>
      <c r="H22" s="16">
        <f aca="true" t="shared" si="4" ref="H22:H29">IF(ISERROR(G22/$G$29*100),"－",G22/$G$29*100)</f>
        <v>64.92685728491155</v>
      </c>
      <c r="I22" s="75">
        <v>58849</v>
      </c>
      <c r="J22" s="16">
        <f aca="true" t="shared" si="5" ref="J22:J29">IF(ISERROR(I22/$I$29*100),"－",I22/$I$29*100)</f>
        <v>28.778565106191532</v>
      </c>
      <c r="K22" s="48"/>
      <c r="L22" s="48"/>
      <c r="M22" s="48"/>
      <c r="N22" s="48"/>
      <c r="O22" s="48"/>
    </row>
    <row r="23" spans="2:15" ht="19.5" customHeight="1">
      <c r="B23" s="113" t="s">
        <v>5</v>
      </c>
      <c r="C23" s="83">
        <v>3</v>
      </c>
      <c r="D23" s="68" t="s">
        <v>41</v>
      </c>
      <c r="E23" s="84" t="s">
        <v>46</v>
      </c>
      <c r="F23" s="16" t="str">
        <f t="shared" si="3"/>
        <v>－</v>
      </c>
      <c r="G23" s="85" t="s">
        <v>46</v>
      </c>
      <c r="H23" s="16" t="str">
        <f t="shared" si="4"/>
        <v>－</v>
      </c>
      <c r="I23" s="85" t="s">
        <v>46</v>
      </c>
      <c r="J23" s="16" t="str">
        <f t="shared" si="5"/>
        <v>－</v>
      </c>
      <c r="K23" s="48"/>
      <c r="L23" s="48"/>
      <c r="M23" s="48"/>
      <c r="N23" s="48"/>
      <c r="O23" s="48"/>
    </row>
    <row r="24" spans="2:15" ht="19.5" customHeight="1">
      <c r="B24" s="113"/>
      <c r="C24" s="83">
        <v>4</v>
      </c>
      <c r="D24" s="86" t="s">
        <v>27</v>
      </c>
      <c r="E24" s="20" t="s">
        <v>46</v>
      </c>
      <c r="F24" s="16" t="str">
        <f t="shared" si="3"/>
        <v>－</v>
      </c>
      <c r="G24" s="85" t="s">
        <v>46</v>
      </c>
      <c r="H24" s="16" t="str">
        <f t="shared" si="4"/>
        <v>－</v>
      </c>
      <c r="I24" s="85" t="s">
        <v>46</v>
      </c>
      <c r="J24" s="16" t="str">
        <f t="shared" si="5"/>
        <v>－</v>
      </c>
      <c r="K24" s="48"/>
      <c r="L24" s="48"/>
      <c r="M24" s="48"/>
      <c r="N24" s="48"/>
      <c r="O24" s="48"/>
    </row>
    <row r="25" spans="2:15" ht="19.5" customHeight="1">
      <c r="B25" s="113"/>
      <c r="C25" s="83">
        <v>5</v>
      </c>
      <c r="D25" s="68" t="s">
        <v>28</v>
      </c>
      <c r="E25" s="84">
        <v>113384</v>
      </c>
      <c r="F25" s="16">
        <f t="shared" si="3"/>
        <v>55.408462955632764</v>
      </c>
      <c r="G25" s="85">
        <v>111560</v>
      </c>
      <c r="H25" s="16">
        <f t="shared" si="4"/>
        <v>23.908002623108214</v>
      </c>
      <c r="I25" s="75">
        <v>98868</v>
      </c>
      <c r="J25" s="16">
        <f t="shared" si="5"/>
        <v>48.348810938485684</v>
      </c>
      <c r="K25" s="48"/>
      <c r="L25" s="48"/>
      <c r="M25" s="48"/>
      <c r="N25" s="48"/>
      <c r="O25" s="48"/>
    </row>
    <row r="26" spans="2:15" ht="19.5" customHeight="1">
      <c r="B26" s="113"/>
      <c r="C26" s="83">
        <v>6</v>
      </c>
      <c r="D26" s="68" t="s">
        <v>42</v>
      </c>
      <c r="E26" s="84">
        <v>4545</v>
      </c>
      <c r="F26" s="16">
        <f t="shared" si="3"/>
        <v>2.2210493908607116</v>
      </c>
      <c r="G26" s="85">
        <v>9310</v>
      </c>
      <c r="H26" s="16">
        <f t="shared" si="4"/>
        <v>1.9951909682783924</v>
      </c>
      <c r="I26" s="75">
        <v>13892</v>
      </c>
      <c r="J26" s="16">
        <f t="shared" si="5"/>
        <v>6.793519455814249</v>
      </c>
      <c r="K26" s="48"/>
      <c r="L26" s="48"/>
      <c r="M26" s="48"/>
      <c r="N26" s="48"/>
      <c r="O26" s="48"/>
    </row>
    <row r="27" spans="2:15" ht="19.5" customHeight="1">
      <c r="B27" s="113" t="s">
        <v>7</v>
      </c>
      <c r="C27" s="83">
        <v>7</v>
      </c>
      <c r="D27" s="68" t="s">
        <v>29</v>
      </c>
      <c r="E27" s="20" t="s">
        <v>46</v>
      </c>
      <c r="F27" s="16" t="str">
        <f t="shared" si="3"/>
        <v>－</v>
      </c>
      <c r="G27" s="85" t="s">
        <v>46</v>
      </c>
      <c r="H27" s="16" t="str">
        <f t="shared" si="4"/>
        <v>－</v>
      </c>
      <c r="I27" s="85" t="s">
        <v>46</v>
      </c>
      <c r="J27" s="16" t="str">
        <f t="shared" si="5"/>
        <v>－</v>
      </c>
      <c r="K27" s="48"/>
      <c r="L27" s="48"/>
      <c r="M27" s="48"/>
      <c r="N27" s="48"/>
      <c r="O27" s="48"/>
    </row>
    <row r="28" spans="2:15" ht="19.5" customHeight="1">
      <c r="B28" s="113"/>
      <c r="C28" s="83">
        <v>8</v>
      </c>
      <c r="D28" s="68" t="s">
        <v>30</v>
      </c>
      <c r="E28" s="84">
        <v>7000</v>
      </c>
      <c r="F28" s="16">
        <f t="shared" si="3"/>
        <v>3.42075813773927</v>
      </c>
      <c r="G28" s="85" t="s">
        <v>46</v>
      </c>
      <c r="H28" s="16" t="str">
        <f t="shared" si="4"/>
        <v>－</v>
      </c>
      <c r="I28" s="75" t="s">
        <v>45</v>
      </c>
      <c r="J28" s="16" t="str">
        <f t="shared" si="5"/>
        <v>－</v>
      </c>
      <c r="K28" s="48"/>
      <c r="L28" s="48"/>
      <c r="M28" s="48"/>
      <c r="N28" s="48"/>
      <c r="O28" s="48"/>
    </row>
    <row r="29" spans="2:15" ht="19.5" customHeight="1">
      <c r="B29" s="70"/>
      <c r="C29" s="149" t="s">
        <v>52</v>
      </c>
      <c r="D29" s="154"/>
      <c r="E29" s="87">
        <f>SUM(E21:E28)</f>
        <v>204633</v>
      </c>
      <c r="F29" s="111">
        <f t="shared" si="3"/>
        <v>100</v>
      </c>
      <c r="G29" s="88">
        <f>SUM(G21:G28)</f>
        <v>466622</v>
      </c>
      <c r="H29" s="111">
        <f t="shared" si="4"/>
        <v>100</v>
      </c>
      <c r="I29" s="88">
        <f>SUM(I21:I28)</f>
        <v>204489</v>
      </c>
      <c r="J29" s="111">
        <f t="shared" si="5"/>
        <v>100</v>
      </c>
      <c r="K29" s="48"/>
      <c r="L29" s="48"/>
      <c r="M29" s="48"/>
      <c r="N29" s="48"/>
      <c r="O29" s="48"/>
    </row>
    <row r="30" spans="2:15" s="4" customFormat="1" ht="19.5" customHeight="1">
      <c r="B30" s="8" t="s">
        <v>13</v>
      </c>
      <c r="D30" s="89"/>
      <c r="E30" s="89"/>
      <c r="F30" s="89"/>
      <c r="G30" s="89"/>
      <c r="H30" s="89"/>
      <c r="I30" s="89"/>
      <c r="J30" s="90"/>
      <c r="L30" s="47"/>
      <c r="M30" s="47"/>
      <c r="N30" s="47"/>
      <c r="O30" s="47"/>
    </row>
    <row r="31" spans="2:15" s="4" customFormat="1" ht="19.5" customHeight="1">
      <c r="B31" s="156" t="s">
        <v>8</v>
      </c>
      <c r="C31" s="157"/>
      <c r="D31" s="158"/>
      <c r="E31" s="91" t="str">
        <f>E6</f>
        <v>平成１７年度</v>
      </c>
      <c r="F31" s="90"/>
      <c r="G31" s="91" t="str">
        <f>G6</f>
        <v>平成１８年度</v>
      </c>
      <c r="H31" s="90"/>
      <c r="I31" s="91" t="str">
        <f>I6</f>
        <v>平成１９年度</v>
      </c>
      <c r="J31" s="92"/>
      <c r="L31" s="47"/>
      <c r="M31" s="47"/>
      <c r="N31" s="47"/>
      <c r="O31" s="47"/>
    </row>
    <row r="32" spans="2:15" s="4" customFormat="1" ht="19.5" customHeight="1">
      <c r="B32" s="93"/>
      <c r="C32" s="94"/>
      <c r="D32" s="94"/>
      <c r="E32" s="95"/>
      <c r="F32" s="96" t="s">
        <v>9</v>
      </c>
      <c r="G32" s="97"/>
      <c r="H32" s="96" t="s">
        <v>9</v>
      </c>
      <c r="I32" s="34"/>
      <c r="J32" s="33" t="s">
        <v>9</v>
      </c>
      <c r="L32" s="47"/>
      <c r="M32" s="47"/>
      <c r="N32" s="47"/>
      <c r="O32" s="47"/>
    </row>
    <row r="33" spans="2:15" s="4" customFormat="1" ht="19.5" customHeight="1">
      <c r="B33" s="98"/>
      <c r="C33" s="99"/>
      <c r="D33" s="100" t="s">
        <v>10</v>
      </c>
      <c r="E33" s="101">
        <v>3372</v>
      </c>
      <c r="F33" s="38">
        <v>14</v>
      </c>
      <c r="G33" s="35">
        <v>40081</v>
      </c>
      <c r="H33" s="38">
        <v>20</v>
      </c>
      <c r="I33" s="35">
        <f>I104</f>
        <v>17958</v>
      </c>
      <c r="J33" s="38">
        <v>19</v>
      </c>
      <c r="L33" s="138"/>
      <c r="M33" s="47"/>
      <c r="N33" s="47"/>
      <c r="O33" s="47"/>
    </row>
    <row r="34" spans="2:15" s="4" customFormat="1" ht="19.5" customHeight="1">
      <c r="B34" s="93" t="s">
        <v>11</v>
      </c>
      <c r="C34" s="94"/>
      <c r="D34" s="100" t="s">
        <v>12</v>
      </c>
      <c r="E34" s="102" t="s">
        <v>46</v>
      </c>
      <c r="F34" s="103" t="s">
        <v>46</v>
      </c>
      <c r="G34" s="102" t="s">
        <v>46</v>
      </c>
      <c r="H34" s="103" t="s">
        <v>46</v>
      </c>
      <c r="I34" s="102" t="s">
        <v>46</v>
      </c>
      <c r="J34" s="103" t="s">
        <v>46</v>
      </c>
      <c r="L34" s="47"/>
      <c r="M34" s="47"/>
      <c r="N34" s="47"/>
      <c r="O34" s="47"/>
    </row>
    <row r="35" spans="2:15" s="4" customFormat="1" ht="19.5" customHeight="1">
      <c r="B35" s="104"/>
      <c r="C35" s="47"/>
      <c r="D35" s="100" t="s">
        <v>0</v>
      </c>
      <c r="E35" s="39">
        <f>SUM(E33:E34)</f>
        <v>3372</v>
      </c>
      <c r="F35" s="105">
        <f>SUM(F33:F34)</f>
        <v>14</v>
      </c>
      <c r="G35" s="43">
        <f>SUM(G33:G34)</f>
        <v>40081</v>
      </c>
      <c r="H35" s="43">
        <f>SUM(H33:H34)</f>
        <v>20</v>
      </c>
      <c r="I35" s="39">
        <f>SUM(I33:I34)</f>
        <v>17958</v>
      </c>
      <c r="J35" s="43">
        <f>SUM(J33:J34)</f>
        <v>19</v>
      </c>
      <c r="L35" s="47"/>
      <c r="M35" s="47"/>
      <c r="N35" s="47"/>
      <c r="O35" s="47"/>
    </row>
    <row r="36" spans="2:15" s="4" customFormat="1" ht="19.5" customHeight="1">
      <c r="B36" s="98"/>
      <c r="C36" s="99"/>
      <c r="D36" s="100" t="s">
        <v>10</v>
      </c>
      <c r="E36" s="38">
        <v>4966</v>
      </c>
      <c r="F36" s="38">
        <v>3</v>
      </c>
      <c r="G36" s="35">
        <v>34500</v>
      </c>
      <c r="H36" s="38">
        <v>11</v>
      </c>
      <c r="I36" s="35">
        <f>J104</f>
        <v>15368</v>
      </c>
      <c r="J36" s="38">
        <v>11</v>
      </c>
      <c r="L36" s="139"/>
      <c r="M36" s="47"/>
      <c r="N36" s="47"/>
      <c r="O36" s="47"/>
    </row>
    <row r="37" spans="2:15" s="4" customFormat="1" ht="19.5" customHeight="1">
      <c r="B37" s="106" t="s">
        <v>14</v>
      </c>
      <c r="C37" s="94"/>
      <c r="D37" s="100" t="s">
        <v>12</v>
      </c>
      <c r="E37" s="38">
        <v>-136467</v>
      </c>
      <c r="F37" s="38">
        <v>11</v>
      </c>
      <c r="G37" s="102">
        <v>-135714</v>
      </c>
      <c r="H37" s="38">
        <v>9</v>
      </c>
      <c r="I37" s="102">
        <f>J105</f>
        <v>-102734</v>
      </c>
      <c r="J37" s="38">
        <v>8</v>
      </c>
      <c r="L37" s="139"/>
      <c r="M37" s="47"/>
      <c r="N37" s="47"/>
      <c r="O37" s="47"/>
    </row>
    <row r="38" spans="2:15" s="4" customFormat="1" ht="19.5" customHeight="1">
      <c r="B38" s="107"/>
      <c r="C38" s="108"/>
      <c r="D38" s="109" t="s">
        <v>0</v>
      </c>
      <c r="E38" s="45">
        <f>SUM(E36:E37)</f>
        <v>-131501</v>
      </c>
      <c r="F38" s="110">
        <f>SUM(F36:F37)</f>
        <v>14</v>
      </c>
      <c r="G38" s="43">
        <f>SUM(G36:G37)</f>
        <v>-101214</v>
      </c>
      <c r="H38" s="43">
        <f>SUM(H36:H37)</f>
        <v>20</v>
      </c>
      <c r="I38" s="45">
        <f>SUM(I36:I37)</f>
        <v>-87366</v>
      </c>
      <c r="J38" s="43">
        <f>SUM(J36:J37)</f>
        <v>19</v>
      </c>
      <c r="L38" s="47"/>
      <c r="M38" s="47"/>
      <c r="N38" s="47"/>
      <c r="O38" s="47"/>
    </row>
    <row r="39" spans="2:15" s="4" customFormat="1" ht="19.5" customHeight="1">
      <c r="B39" s="48"/>
      <c r="C39" s="48"/>
      <c r="D39" s="48"/>
      <c r="E39" s="48"/>
      <c r="F39" s="48"/>
      <c r="G39" s="48"/>
      <c r="H39" s="48"/>
      <c r="I39" s="48"/>
      <c r="J39" s="48"/>
      <c r="L39" s="47"/>
      <c r="M39" s="47"/>
      <c r="N39" s="47"/>
      <c r="O39" s="47"/>
    </row>
    <row r="40" spans="2:16" s="4" customFormat="1" ht="19.5" customHeight="1">
      <c r="B40" s="10"/>
      <c r="C40" s="10"/>
      <c r="D40" s="10"/>
      <c r="E40" s="10"/>
      <c r="F40" s="10"/>
      <c r="G40" s="10"/>
      <c r="H40" s="10"/>
      <c r="I40" s="10"/>
      <c r="J40" s="48"/>
      <c r="K40" s="47"/>
      <c r="L40" s="47"/>
      <c r="M40" s="47"/>
      <c r="N40" s="47"/>
      <c r="O40" s="47"/>
      <c r="P40" s="47"/>
    </row>
    <row r="41" spans="5:16" ht="14.25" hidden="1">
      <c r="E41" s="10" t="s">
        <v>127</v>
      </c>
      <c r="G41" s="10" t="s">
        <v>127</v>
      </c>
      <c r="I41" s="11" t="s">
        <v>124</v>
      </c>
      <c r="J41" s="11" t="s">
        <v>125</v>
      </c>
      <c r="K41" s="48"/>
      <c r="L41" s="48"/>
      <c r="M41" s="48"/>
      <c r="N41" s="11"/>
      <c r="O41" s="11"/>
      <c r="P41" s="48"/>
    </row>
    <row r="42" spans="9:10" ht="14.25" hidden="1">
      <c r="I42" s="10" t="s">
        <v>120</v>
      </c>
      <c r="J42" s="10" t="s">
        <v>121</v>
      </c>
    </row>
    <row r="43" spans="8:13" ht="14.25" hidden="1">
      <c r="H43" s="10" t="s">
        <v>59</v>
      </c>
      <c r="I43" s="10">
        <v>0</v>
      </c>
      <c r="J43" s="130">
        <v>0</v>
      </c>
      <c r="M43" s="133"/>
    </row>
    <row r="44" spans="8:10" ht="14.25" hidden="1">
      <c r="H44" s="10" t="s">
        <v>60</v>
      </c>
      <c r="I44" s="10">
        <v>0</v>
      </c>
      <c r="J44" s="130">
        <v>0</v>
      </c>
    </row>
    <row r="45" spans="8:10" ht="14.25" hidden="1">
      <c r="H45" s="10" t="s">
        <v>61</v>
      </c>
      <c r="I45" s="10">
        <v>0</v>
      </c>
      <c r="J45" s="130">
        <v>0</v>
      </c>
    </row>
    <row r="46" spans="8:10" ht="14.25" hidden="1">
      <c r="H46" s="10" t="s">
        <v>62</v>
      </c>
      <c r="I46" s="10">
        <v>0</v>
      </c>
      <c r="J46" s="130">
        <v>0</v>
      </c>
    </row>
    <row r="47" spans="8:12" ht="14.25" hidden="1">
      <c r="H47" s="10" t="s">
        <v>63</v>
      </c>
      <c r="I47" s="10">
        <v>0</v>
      </c>
      <c r="J47" s="130">
        <v>0</v>
      </c>
      <c r="L47" s="11"/>
    </row>
    <row r="48" spans="8:10" ht="14.25" hidden="1">
      <c r="H48" s="10" t="s">
        <v>64</v>
      </c>
      <c r="I48" s="10">
        <v>0</v>
      </c>
      <c r="J48" s="130">
        <v>0</v>
      </c>
    </row>
    <row r="49" spans="8:10" ht="14.25" hidden="1">
      <c r="H49" s="10" t="s">
        <v>65</v>
      </c>
      <c r="I49" s="10">
        <v>0</v>
      </c>
      <c r="J49" s="130">
        <v>0</v>
      </c>
    </row>
    <row r="50" spans="8:10" ht="14.25" hidden="1">
      <c r="H50" s="10" t="s">
        <v>66</v>
      </c>
      <c r="I50" s="10">
        <v>0</v>
      </c>
      <c r="J50" s="130">
        <v>0</v>
      </c>
    </row>
    <row r="51" spans="8:10" ht="14.25" hidden="1">
      <c r="H51" s="10" t="s">
        <v>67</v>
      </c>
      <c r="I51" s="10">
        <v>3826</v>
      </c>
      <c r="J51" s="130">
        <v>3826</v>
      </c>
    </row>
    <row r="52" spans="8:12" ht="14.25" hidden="1">
      <c r="H52" s="10" t="s">
        <v>68</v>
      </c>
      <c r="I52" s="10">
        <v>0</v>
      </c>
      <c r="J52" s="130">
        <v>-4356</v>
      </c>
      <c r="L52" s="11" t="s">
        <v>126</v>
      </c>
    </row>
    <row r="53" spans="8:10" ht="14.25" hidden="1">
      <c r="H53" s="10" t="s">
        <v>69</v>
      </c>
      <c r="I53" s="10">
        <v>0</v>
      </c>
      <c r="J53" s="130">
        <v>0</v>
      </c>
    </row>
    <row r="54" spans="8:12" ht="14.25" hidden="1">
      <c r="H54" s="10" t="s">
        <v>70</v>
      </c>
      <c r="I54" s="10">
        <v>0</v>
      </c>
      <c r="J54" s="130">
        <v>-48464</v>
      </c>
      <c r="L54" s="11" t="s">
        <v>126</v>
      </c>
    </row>
    <row r="55" spans="8:10" ht="14.25" hidden="1">
      <c r="H55" s="10" t="s">
        <v>71</v>
      </c>
      <c r="I55" s="10">
        <v>1668</v>
      </c>
      <c r="J55" s="130">
        <v>1668</v>
      </c>
    </row>
    <row r="56" spans="8:10" ht="14.25" hidden="1">
      <c r="H56" s="10" t="s">
        <v>72</v>
      </c>
      <c r="I56" s="10">
        <v>0</v>
      </c>
      <c r="J56" s="130">
        <v>0</v>
      </c>
    </row>
    <row r="57" spans="8:10" ht="14.25" hidden="1">
      <c r="H57" s="10" t="s">
        <v>73</v>
      </c>
      <c r="I57" s="10">
        <v>43</v>
      </c>
      <c r="J57" s="130">
        <v>43</v>
      </c>
    </row>
    <row r="58" spans="8:10" ht="14.25" hidden="1">
      <c r="H58" s="10" t="s">
        <v>74</v>
      </c>
      <c r="I58" s="10">
        <v>0</v>
      </c>
      <c r="J58" s="130">
        <v>0</v>
      </c>
    </row>
    <row r="59" spans="8:10" ht="14.25" hidden="1">
      <c r="H59" s="10" t="s">
        <v>75</v>
      </c>
      <c r="I59" s="10">
        <v>0</v>
      </c>
      <c r="J59" s="130">
        <v>0</v>
      </c>
    </row>
    <row r="60" spans="8:10" ht="14.25" hidden="1">
      <c r="H60" s="10" t="s">
        <v>76</v>
      </c>
      <c r="I60" s="10">
        <v>799</v>
      </c>
      <c r="J60" s="130">
        <v>799</v>
      </c>
    </row>
    <row r="61" spans="8:10" ht="14.25" hidden="1">
      <c r="H61" s="10" t="s">
        <v>77</v>
      </c>
      <c r="I61" s="10">
        <v>0</v>
      </c>
      <c r="J61" s="130">
        <v>0</v>
      </c>
    </row>
    <row r="62" spans="8:10" ht="14.25" hidden="1">
      <c r="H62" s="10" t="s">
        <v>78</v>
      </c>
      <c r="I62" s="10">
        <v>0</v>
      </c>
      <c r="J62" s="130">
        <v>0</v>
      </c>
    </row>
    <row r="63" spans="8:10" ht="14.25" hidden="1">
      <c r="H63" s="10" t="s">
        <v>79</v>
      </c>
      <c r="I63" s="10">
        <v>0</v>
      </c>
      <c r="J63" s="130">
        <v>0</v>
      </c>
    </row>
    <row r="64" spans="8:10" ht="14.25" hidden="1">
      <c r="H64" s="10" t="s">
        <v>80</v>
      </c>
      <c r="I64" s="10">
        <v>0</v>
      </c>
      <c r="J64" s="130">
        <v>0</v>
      </c>
    </row>
    <row r="65" spans="8:12" ht="14.25" hidden="1">
      <c r="H65" s="10" t="s">
        <v>81</v>
      </c>
      <c r="I65" s="10">
        <v>0</v>
      </c>
      <c r="J65" s="130">
        <v>-5651</v>
      </c>
      <c r="L65" s="11" t="s">
        <v>126</v>
      </c>
    </row>
    <row r="66" spans="8:10" ht="14.25" hidden="1">
      <c r="H66" s="10" t="s">
        <v>82</v>
      </c>
      <c r="I66" s="10">
        <v>0</v>
      </c>
      <c r="J66" s="130">
        <v>0</v>
      </c>
    </row>
    <row r="67" spans="8:10" ht="14.25" hidden="1">
      <c r="H67" s="10" t="s">
        <v>83</v>
      </c>
      <c r="I67" s="10">
        <v>0</v>
      </c>
      <c r="J67" s="130">
        <v>0</v>
      </c>
    </row>
    <row r="68" spans="8:10" ht="14.25" hidden="1">
      <c r="H68" s="10" t="s">
        <v>84</v>
      </c>
      <c r="I68" s="10">
        <v>0</v>
      </c>
      <c r="J68" s="130">
        <v>0</v>
      </c>
    </row>
    <row r="69" spans="8:10" ht="14.25" hidden="1">
      <c r="H69" s="10" t="s">
        <v>85</v>
      </c>
      <c r="I69" s="10">
        <v>0</v>
      </c>
      <c r="J69" s="130">
        <v>0</v>
      </c>
    </row>
    <row r="70" spans="8:10" ht="14.25" hidden="1">
      <c r="H70" s="10" t="s">
        <v>86</v>
      </c>
      <c r="I70" s="10">
        <v>0</v>
      </c>
      <c r="J70" s="130">
        <v>0</v>
      </c>
    </row>
    <row r="71" spans="8:10" ht="14.25" hidden="1">
      <c r="H71" s="10" t="s">
        <v>87</v>
      </c>
      <c r="I71" s="10">
        <v>0</v>
      </c>
      <c r="J71" s="130">
        <v>0</v>
      </c>
    </row>
    <row r="72" spans="8:12" ht="14.25" hidden="1">
      <c r="H72" s="10" t="s">
        <v>88</v>
      </c>
      <c r="I72" s="10">
        <v>0</v>
      </c>
      <c r="J72" s="130">
        <v>-31407</v>
      </c>
      <c r="L72" s="11" t="s">
        <v>126</v>
      </c>
    </row>
    <row r="73" spans="8:10" ht="14.25" hidden="1">
      <c r="H73" s="10" t="s">
        <v>89</v>
      </c>
      <c r="I73" s="10">
        <v>0</v>
      </c>
      <c r="J73" s="130">
        <v>0</v>
      </c>
    </row>
    <row r="74" spans="8:10" ht="14.25" hidden="1">
      <c r="H74" s="10" t="s">
        <v>90</v>
      </c>
      <c r="I74" s="10">
        <v>0</v>
      </c>
      <c r="J74" s="130">
        <v>0</v>
      </c>
    </row>
    <row r="75" spans="8:10" ht="14.25" hidden="1">
      <c r="H75" s="10" t="s">
        <v>91</v>
      </c>
      <c r="I75" s="10">
        <v>0</v>
      </c>
      <c r="J75" s="130">
        <v>0</v>
      </c>
    </row>
    <row r="76" spans="8:12" ht="14.25" hidden="1">
      <c r="H76" s="10" t="s">
        <v>92</v>
      </c>
      <c r="I76" s="10">
        <v>2605</v>
      </c>
      <c r="J76" s="130">
        <v>-3045</v>
      </c>
      <c r="L76" s="11" t="s">
        <v>126</v>
      </c>
    </row>
    <row r="77" spans="8:10" ht="14.25" hidden="1">
      <c r="H77" s="10" t="s">
        <v>93</v>
      </c>
      <c r="I77" s="10">
        <v>3218</v>
      </c>
      <c r="J77" s="130">
        <v>5121</v>
      </c>
    </row>
    <row r="78" spans="8:12" ht="14.25" hidden="1">
      <c r="H78" s="10" t="s">
        <v>94</v>
      </c>
      <c r="I78" s="10">
        <v>646</v>
      </c>
      <c r="J78" s="130">
        <v>-1197</v>
      </c>
      <c r="L78" s="11" t="s">
        <v>126</v>
      </c>
    </row>
    <row r="79" spans="8:10" ht="14.25" hidden="1">
      <c r="H79" s="10" t="s">
        <v>95</v>
      </c>
      <c r="I79" s="10">
        <v>0</v>
      </c>
      <c r="J79" s="130">
        <v>0</v>
      </c>
    </row>
    <row r="80" spans="8:10" ht="14.25" hidden="1">
      <c r="H80" s="10" t="s">
        <v>96</v>
      </c>
      <c r="I80" s="10">
        <v>0</v>
      </c>
      <c r="J80" s="130">
        <v>0</v>
      </c>
    </row>
    <row r="81" spans="8:10" ht="14.25" hidden="1">
      <c r="H81" s="10" t="s">
        <v>97</v>
      </c>
      <c r="I81" s="10">
        <v>0</v>
      </c>
      <c r="J81" s="130">
        <v>0</v>
      </c>
    </row>
    <row r="82" spans="8:10" ht="14.25" hidden="1">
      <c r="H82" s="10" t="s">
        <v>98</v>
      </c>
      <c r="I82" s="10">
        <v>0</v>
      </c>
      <c r="J82" s="130">
        <v>0</v>
      </c>
    </row>
    <row r="83" spans="8:10" ht="14.25" hidden="1">
      <c r="H83" s="10" t="s">
        <v>99</v>
      </c>
      <c r="I83" s="10">
        <v>0</v>
      </c>
      <c r="J83" s="130">
        <v>0</v>
      </c>
    </row>
    <row r="84" spans="8:12" ht="14.25" hidden="1">
      <c r="H84" s="10" t="s">
        <v>100</v>
      </c>
      <c r="I84" s="10">
        <v>4100</v>
      </c>
      <c r="J84" s="130">
        <v>-2038</v>
      </c>
      <c r="L84" s="11" t="s">
        <v>126</v>
      </c>
    </row>
    <row r="85" spans="8:10" ht="14.25" hidden="1">
      <c r="H85" s="10" t="s">
        <v>101</v>
      </c>
      <c r="I85" s="10">
        <v>0</v>
      </c>
      <c r="J85" s="130">
        <v>0</v>
      </c>
    </row>
    <row r="86" spans="8:12" ht="14.25" hidden="1">
      <c r="H86" s="10" t="s">
        <v>102</v>
      </c>
      <c r="I86" s="10">
        <v>0</v>
      </c>
      <c r="J86" s="130">
        <v>-6576</v>
      </c>
      <c r="L86" s="11" t="s">
        <v>126</v>
      </c>
    </row>
    <row r="87" spans="8:10" ht="14.25" hidden="1">
      <c r="H87" s="10" t="s">
        <v>103</v>
      </c>
      <c r="I87" s="10">
        <v>27</v>
      </c>
      <c r="J87" s="130">
        <v>1304</v>
      </c>
    </row>
    <row r="88" spans="8:10" ht="14.25" hidden="1">
      <c r="H88" s="10" t="s">
        <v>104</v>
      </c>
      <c r="I88" s="10">
        <v>114</v>
      </c>
      <c r="J88" s="130">
        <v>114</v>
      </c>
    </row>
    <row r="89" spans="8:10" ht="14.25" hidden="1">
      <c r="H89" s="10" t="s">
        <v>105</v>
      </c>
      <c r="I89" s="10">
        <v>0</v>
      </c>
      <c r="J89" s="130">
        <v>0</v>
      </c>
    </row>
    <row r="90" spans="8:10" ht="14.25" hidden="1">
      <c r="H90" s="10" t="s">
        <v>106</v>
      </c>
      <c r="I90" s="10">
        <v>0</v>
      </c>
      <c r="J90" s="130">
        <v>0</v>
      </c>
    </row>
    <row r="91" spans="8:10" ht="14.25" hidden="1">
      <c r="H91" s="10" t="s">
        <v>107</v>
      </c>
      <c r="I91" s="10">
        <v>0</v>
      </c>
      <c r="J91" s="130">
        <v>0</v>
      </c>
    </row>
    <row r="92" spans="8:10" ht="14.25" hidden="1">
      <c r="H92" s="10" t="s">
        <v>108</v>
      </c>
      <c r="I92" s="10">
        <v>0</v>
      </c>
      <c r="J92" s="130">
        <v>1036</v>
      </c>
    </row>
    <row r="93" spans="8:10" ht="14.25" hidden="1">
      <c r="H93" s="10" t="s">
        <v>109</v>
      </c>
      <c r="I93" s="10">
        <v>0</v>
      </c>
      <c r="J93" s="130">
        <v>0</v>
      </c>
    </row>
    <row r="94" spans="8:10" ht="14.25" hidden="1">
      <c r="H94" s="10" t="s">
        <v>110</v>
      </c>
      <c r="I94" s="10">
        <v>0</v>
      </c>
      <c r="J94" s="130">
        <v>0</v>
      </c>
    </row>
    <row r="95" spans="8:10" ht="14.25" hidden="1">
      <c r="H95" s="10" t="s">
        <v>111</v>
      </c>
      <c r="I95" s="10">
        <v>0</v>
      </c>
      <c r="J95" s="130">
        <v>0</v>
      </c>
    </row>
    <row r="96" spans="8:10" ht="14.25" hidden="1">
      <c r="H96" s="10" t="s">
        <v>112</v>
      </c>
      <c r="I96" s="10">
        <v>0</v>
      </c>
      <c r="J96" s="130">
        <v>396</v>
      </c>
    </row>
    <row r="97" spans="8:10" ht="14.25" hidden="1">
      <c r="H97" s="10" t="s">
        <v>113</v>
      </c>
      <c r="I97" s="10">
        <v>647</v>
      </c>
      <c r="J97" s="130">
        <v>796</v>
      </c>
    </row>
    <row r="98" spans="8:10" ht="14.25" hidden="1">
      <c r="H98" s="10" t="s">
        <v>114</v>
      </c>
      <c r="I98" s="10">
        <v>0</v>
      </c>
      <c r="J98" s="130">
        <v>0</v>
      </c>
    </row>
    <row r="99" spans="8:10" ht="14.25" hidden="1">
      <c r="H99" s="10" t="s">
        <v>115</v>
      </c>
      <c r="I99" s="10">
        <v>0</v>
      </c>
      <c r="J99" s="130">
        <v>0</v>
      </c>
    </row>
    <row r="100" spans="8:10" ht="14.25" hidden="1">
      <c r="H100" s="10" t="s">
        <v>116</v>
      </c>
      <c r="I100" s="10">
        <v>265</v>
      </c>
      <c r="J100" s="130">
        <v>265</v>
      </c>
    </row>
    <row r="101" spans="8:10" ht="14.25" hidden="1">
      <c r="H101" s="10" t="s">
        <v>117</v>
      </c>
      <c r="I101" s="10">
        <v>0</v>
      </c>
      <c r="J101" s="130">
        <v>0</v>
      </c>
    </row>
    <row r="102" spans="8:10" ht="14.25" hidden="1">
      <c r="H102" s="10" t="s">
        <v>118</v>
      </c>
      <c r="I102" s="10">
        <v>0</v>
      </c>
      <c r="J102" s="130">
        <v>0</v>
      </c>
    </row>
    <row r="103" spans="8:12" ht="14.25" hidden="1">
      <c r="H103" s="10" t="s">
        <v>119</v>
      </c>
      <c r="I103" s="10">
        <f>SUM(I43:I102)</f>
        <v>17958</v>
      </c>
      <c r="J103" s="151">
        <f>SUM(J43:J102)</f>
        <v>-87366</v>
      </c>
      <c r="K103" s="151"/>
      <c r="L103" s="10">
        <f>COUNTA(K43:L102)</f>
        <v>8</v>
      </c>
    </row>
    <row r="104" spans="8:10" ht="14.25" hidden="1">
      <c r="H104" s="10" t="s">
        <v>122</v>
      </c>
      <c r="I104" s="10">
        <f>I103</f>
        <v>17958</v>
      </c>
      <c r="J104" s="132">
        <f>J103-J105</f>
        <v>15368</v>
      </c>
    </row>
    <row r="105" spans="8:10" ht="14.25" hidden="1">
      <c r="H105" s="10" t="s">
        <v>123</v>
      </c>
      <c r="I105" s="10">
        <v>0</v>
      </c>
      <c r="J105" s="132">
        <f>J52+J54+J65+J72+J76+J78+J84+J86</f>
        <v>-102734</v>
      </c>
    </row>
    <row r="106" ht="14.25" hidden="1">
      <c r="J106" s="130"/>
    </row>
  </sheetData>
  <mergeCells count="5">
    <mergeCell ref="J103:K103"/>
    <mergeCell ref="C20:D20"/>
    <mergeCell ref="C29:D29"/>
    <mergeCell ref="B6:D6"/>
    <mergeCell ref="B31:D31"/>
  </mergeCells>
  <printOptions/>
  <pageMargins left="0.7086614173228347" right="0.6299212598425197" top="0.984251968503937" bottom="0.7086614173228347" header="0.5118110236220472" footer="0.5118110236220472"/>
  <pageSetup firstPageNumber="30" useFirstPageNumber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2008-03-10T09:35:04Z</cp:lastPrinted>
  <dcterms:created xsi:type="dcterms:W3CDTF">2005-02-28T00:31:50Z</dcterms:created>
  <dcterms:modified xsi:type="dcterms:W3CDTF">2009-04-30T08:36:27Z</dcterms:modified>
  <cp:category/>
  <cp:version/>
  <cp:contentType/>
  <cp:contentStatus/>
</cp:coreProperties>
</file>