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170" windowWidth="15480" windowHeight="4095" activeTab="0"/>
  </bookViews>
  <sheets>
    <sheet name="第７表性質別歳出の状況" sheetId="1" r:id="rId1"/>
    <sheet name="第７表性質別財源内訳" sheetId="2" r:id="rId2"/>
    <sheet name="第７表性質別臨時・経常" sheetId="3" r:id="rId3"/>
  </sheets>
  <definedNames>
    <definedName name="_xlnm.Print_Area" localSheetId="0">'第７表性質別歳出の状況'!$A$1:$BL$67</definedName>
    <definedName name="_xlnm.Print_Area" localSheetId="1">'第７表性質別財源内訳'!$C$1:$L$67</definedName>
    <definedName name="_xlnm.Print_Area" localSheetId="2">'第７表性質別臨時・経常'!$D$1:$U$67</definedName>
    <definedName name="_xlnm.Print_Titles" localSheetId="0">'第７表性質別歳出の状況'!$A:$A</definedName>
    <definedName name="_xlnm.Print_Titles" localSheetId="1">'第７表性質別財源内訳'!$A:$A</definedName>
    <definedName name="_xlnm.Print_Titles" localSheetId="2">'第７表性質別臨時・経常'!$A:$A</definedName>
  </definedNames>
  <calcPr fullCalcOnLoad="1"/>
</workbook>
</file>

<file path=xl/comments1.xml><?xml version="1.0" encoding="utf-8"?>
<comments xmlns="http://schemas.openxmlformats.org/spreadsheetml/2006/main">
  <authors>
    <author>F-Admin</author>
  </authors>
  <commentList>
    <comment ref="AW69" authorId="0">
      <text>
        <r>
          <rPr>
            <b/>
            <sz val="12"/>
            <rFont val="ＭＳ Ｐゴシック"/>
            <family val="3"/>
          </rPr>
          <t xml:space="preserve">合計の数字を入れる。
</t>
        </r>
      </text>
    </comment>
  </commentList>
</comments>
</file>

<file path=xl/sharedStrings.xml><?xml version="1.0" encoding="utf-8"?>
<sst xmlns="http://schemas.openxmlformats.org/spreadsheetml/2006/main" count="292" uniqueCount="143">
  <si>
    <t>市町村名</t>
  </si>
  <si>
    <t>1人件費</t>
  </si>
  <si>
    <t>２物件費</t>
  </si>
  <si>
    <t>３維持補修費</t>
  </si>
  <si>
    <t>４扶助費</t>
  </si>
  <si>
    <t>５補助費等</t>
  </si>
  <si>
    <t>９公債費</t>
  </si>
  <si>
    <t>１０積立金</t>
  </si>
  <si>
    <t>１２貸付金</t>
  </si>
  <si>
    <t>１３繰出金</t>
  </si>
  <si>
    <t>１国庫支出金</t>
  </si>
  <si>
    <t>２県支出金</t>
  </si>
  <si>
    <t>３使用料・手数料</t>
  </si>
  <si>
    <t>５財産収入</t>
  </si>
  <si>
    <t>６繰入金</t>
  </si>
  <si>
    <t>７諸収入</t>
  </si>
  <si>
    <t>８繰越金</t>
  </si>
  <si>
    <t>９地方債</t>
  </si>
  <si>
    <t>１０一般財源等</t>
  </si>
  <si>
    <t>歳出総額</t>
  </si>
  <si>
    <t>経常収支比率</t>
  </si>
  <si>
    <t>歳入合計中経常</t>
  </si>
  <si>
    <t>地方債のうち</t>
  </si>
  <si>
    <t>（２）委員等報酬</t>
  </si>
  <si>
    <t>（４）職員給</t>
  </si>
  <si>
    <t>（６）退職金</t>
  </si>
  <si>
    <t>（８）災害補償費</t>
  </si>
  <si>
    <t>（１０）その他</t>
  </si>
  <si>
    <t>（１）賃金</t>
  </si>
  <si>
    <t>（２）旅費</t>
  </si>
  <si>
    <t>（３）交際費</t>
  </si>
  <si>
    <t>（４）需用費</t>
  </si>
  <si>
    <t>（５）役務費</t>
  </si>
  <si>
    <t>（６）備品購入費</t>
  </si>
  <si>
    <t>（７）委託料</t>
  </si>
  <si>
    <t>（８）その他</t>
  </si>
  <si>
    <t>（１）補助事業費</t>
  </si>
  <si>
    <t>（２）単独事業費</t>
  </si>
  <si>
    <t>（６）受託事業費</t>
  </si>
  <si>
    <t>（１）地方債元利償還金</t>
  </si>
  <si>
    <t>（２）一時借入金利子</t>
  </si>
  <si>
    <t>臨時的経費</t>
  </si>
  <si>
    <t>経常的経費</t>
  </si>
  <si>
    <t>一般財源等</t>
  </si>
  <si>
    <t>①基本給</t>
  </si>
  <si>
    <t>②その他の手当</t>
  </si>
  <si>
    <t>③臨時職員給与</t>
  </si>
  <si>
    <t>特定財源</t>
  </si>
  <si>
    <t>構成比</t>
  </si>
  <si>
    <t>福島市</t>
  </si>
  <si>
    <t>会津若松市</t>
  </si>
  <si>
    <t>郡山市</t>
  </si>
  <si>
    <t>いわき市</t>
  </si>
  <si>
    <t>白河市</t>
  </si>
  <si>
    <t>須賀川市</t>
  </si>
  <si>
    <t>喜多方市</t>
  </si>
  <si>
    <t>相馬市</t>
  </si>
  <si>
    <t>二本松市</t>
  </si>
  <si>
    <t>桑折町</t>
  </si>
  <si>
    <t>国見町</t>
  </si>
  <si>
    <t>川俣町</t>
  </si>
  <si>
    <t>飯野町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</si>
  <si>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</si>
  <si>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</si>
  <si>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</si>
  <si>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</si>
  <si>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</si>
  <si>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</si>
  <si>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</si>
  <si>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</si>
  <si>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</si>
  <si>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</si>
  <si>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</si>
  <si>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</si>
  <si>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</si>
  <si>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</si>
  <si>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</si>
  <si>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</si>
  <si>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</si>
  <si>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</si>
  <si>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</si>
  <si>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</si>
  <si>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</si>
  <si>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</si>
  <si>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</si>
  <si>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</si>
  <si>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</si>
  <si>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</si>
  <si>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</si>
  <si>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</si>
  <si>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</si>
  <si>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</si>
  <si>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</si>
  <si>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</si>
  <si>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</si>
  <si>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</si>
  <si>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</si>
  <si>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</si>
  <si>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</si>
  <si>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</si>
  <si>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</si>
  <si>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</si>
  <si>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町村計</t>
  </si>
  <si>
    <t>合　計</t>
  </si>
  <si>
    <t>（１）議員報酬
手当</t>
  </si>
  <si>
    <t>（３）同級他団体
　  に対するもの</t>
  </si>
  <si>
    <t>（４）一部事務組
合に対するもの</t>
  </si>
  <si>
    <t>歳出合計
（１～１４）</t>
  </si>
  <si>
    <t>１１投資及び
出資金</t>
  </si>
  <si>
    <t>４分担金・負担金・寄付金</t>
  </si>
  <si>
    <t>（５）地方公務員共済組合負担金</t>
  </si>
  <si>
    <t>臨時財政対策債</t>
  </si>
  <si>
    <t>（３）その他</t>
  </si>
  <si>
    <t>歳出合計
（１～１４）</t>
  </si>
  <si>
    <t>田村市</t>
  </si>
  <si>
    <t>飯舘村</t>
  </si>
  <si>
    <t>市計</t>
  </si>
  <si>
    <t>（３）市町村長等
   特別職の給与</t>
  </si>
  <si>
    <t>（７）恩給及び
    退職年金</t>
  </si>
  <si>
    <t>（９）職員互助会
     補助金</t>
  </si>
  <si>
    <t xml:space="preserve">  （１）国に対する
       もの</t>
  </si>
  <si>
    <t xml:space="preserve">  （２）県に対する
       もの</t>
  </si>
  <si>
    <t xml:space="preserve"> （５）その他に対
  　　するもの</t>
  </si>
  <si>
    <t xml:space="preserve">    ６普通建設
      事業費</t>
  </si>
  <si>
    <t xml:space="preserve"> （３）国直轄事業
      負担金</t>
  </si>
  <si>
    <t xml:space="preserve"> （４）県営事業負
      担金</t>
  </si>
  <si>
    <t xml:space="preserve"> （５）同級他団体
      施行事業負
      担金</t>
  </si>
  <si>
    <t xml:space="preserve">   ７災害復旧
     事業費</t>
  </si>
  <si>
    <t xml:space="preserve">   ８失業対策
     事業費</t>
  </si>
  <si>
    <t>１４前年度
繰上充用金</t>
  </si>
  <si>
    <t xml:space="preserve">    経費の臨時・経常の別及び財源充当の状況</t>
  </si>
  <si>
    <t>南相馬市</t>
  </si>
  <si>
    <t>伊達市</t>
  </si>
  <si>
    <t>南会津町</t>
  </si>
  <si>
    <t>会津美里町</t>
  </si>
  <si>
    <t>本宮市</t>
  </si>
  <si>
    <t>表</t>
  </si>
  <si>
    <t>行</t>
  </si>
  <si>
    <t>列</t>
  </si>
  <si>
    <t>24,25,26</t>
  </si>
  <si>
    <t>減収補てん債</t>
  </si>
  <si>
    <t>減収補てん債特例分及び臨時財政対策債を経常一般財源等から除いた経常収支比率</t>
  </si>
  <si>
    <t>特例分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</si>
</sst>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
    <numFmt numFmtId="178" formatCode="#,##0_);[Red]\(#,##0\)"/>
    <numFmt numFmtId="179" formatCode="#,##0.0_);[Red]\(#,##0.0\)"/>
    <numFmt numFmtId="180" formatCode="#,##0;&quot;▲ &quot;#,##0"/>
    <numFmt numFmtId="181" formatCode="#,##0.0;&quot;▲ &quot;#,##0.0"/>
  </numFmts>
  <fonts count="10">
    <font>
      <sz val="12"/>
      <name val="ＭＳ Ｐゴシック"/>
      <family val="3"/>
    </font>
    <font>
      <b/>
      <sz val="10"/>
      <name val="Arial"/>
      <family val="2"/>
    </font>
    <font>
      <i/>
      <sz val="10"/>
      <name val="Arial"/>
      <family val="2"/>
    </font>
    <font>
      <b/>
      <i/>
      <sz val="10"/>
      <name val="Arial"/>
      <family val="2"/>
    </font>
    <font>
      <sz val="18"/>
      <name val="ＭＳ Ｐゴシック"/>
      <family val="3"/>
    </font>
    <font>
      <sz val="20"/>
      <name val="ＭＳ Ｐゴシック"/>
      <family val="3"/>
    </font>
    <font>
      <sz val="16"/>
      <name val="ＭＳ Ｐゴシック"/>
      <family val="3"/>
    </font>
    <font>
      <sz val="6"/>
      <name val="ＭＳ Ｐゴシック"/>
      <family val="3"/>
    </font>
    <font>
      <b/>
      <sz val="12"/>
      <name val="ＭＳ Ｐゴシック"/>
      <family val="3"/>
    </font>
    <font>
      <b/>
      <sz val="8"/>
      <name val="ＭＳ Ｐゴシック"/>
      <family val="2"/>
    </font>
  </fonts>
  <fills count="2">
    <fill>
      <patternFill/>
    </fill>
    <fill>
      <patternFill patternType="gray125"/>
    </fill>
  </fills>
  <borders count="34">
    <border>
      <left/>
      <right/>
      <top/>
      <bottom/>
      <diagonal/>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
      <left style="thin"/>
      <right>
        <color indexed="63"/>
      </right>
      <top>
        <color indexed="63"/>
      </top>
      <bottom style="thin"/>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double"/>
    </border>
    <border>
      <left style="thin">
        <color indexed="8"/>
      </left>
      <right style="thin"/>
      <top style="thin">
        <color indexed="8"/>
      </top>
      <bottom>
        <color indexed="63"/>
      </bottom>
    </border>
    <border>
      <left style="thin">
        <color indexed="8"/>
      </left>
      <right style="thin">
        <color indexed="8"/>
      </right>
      <top style="thin"/>
      <bottom style="double"/>
    </border>
    <border>
      <left style="thin">
        <color indexed="8"/>
      </left>
      <right style="thin">
        <color indexed="8"/>
      </right>
      <top style="double">
        <color indexed="8"/>
      </top>
      <bottom style="thin">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color indexed="63"/>
      </bottom>
    </border>
    <border>
      <left style="thin">
        <color indexed="8"/>
      </left>
      <right style="thin">
        <color indexed="8"/>
      </right>
      <top>
        <color indexed="63"/>
      </top>
      <bottom style="double">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border>
    <border>
      <left>
        <color indexed="63"/>
      </left>
      <right style="thin">
        <color indexed="8"/>
      </right>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s>
  <cellStyleXfs count="15">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cellStyleXfs>
  <cellXfs count="140">
    <xf numFmtId="3" fontId="0" fillId="0" borderId="0" xfId="0" applyAlignment="1">
      <alignment/>
    </xf>
    <xf numFmtId="3" fontId="4" fillId="0" borderId="1" xfId="0" applyNumberFormat="1" applyFont="1" applyBorder="1" applyAlignment="1">
      <alignment horizontal="center" vertical="center" wrapText="1"/>
    </xf>
    <xf numFmtId="3" fontId="5" fillId="0" borderId="2" xfId="0" applyNumberFormat="1" applyFont="1" applyBorder="1" applyAlignment="1">
      <alignment vertical="center"/>
    </xf>
    <xf numFmtId="3" fontId="4" fillId="0" borderId="3" xfId="0" applyFont="1" applyBorder="1" applyAlignment="1">
      <alignment horizontal="center" vertical="center" wrapText="1"/>
    </xf>
    <xf numFmtId="3" fontId="5" fillId="0" borderId="4" xfId="0" applyNumberFormat="1" applyFont="1" applyBorder="1" applyAlignment="1">
      <alignment vertical="center"/>
    </xf>
    <xf numFmtId="178" fontId="0" fillId="0" borderId="0" xfId="0" applyNumberFormat="1" applyAlignment="1">
      <alignment/>
    </xf>
    <xf numFmtId="178" fontId="0" fillId="0" borderId="0" xfId="0" applyNumberFormat="1" applyFill="1" applyAlignment="1">
      <alignment/>
    </xf>
    <xf numFmtId="178" fontId="6" fillId="0" borderId="5" xfId="0" applyNumberFormat="1" applyFont="1" applyFill="1" applyBorder="1" applyAlignment="1">
      <alignment horizontal="center" vertical="center" wrapText="1"/>
    </xf>
    <xf numFmtId="178" fontId="6" fillId="0" borderId="5" xfId="0" applyNumberFormat="1" applyFont="1" applyBorder="1" applyAlignment="1">
      <alignment horizontal="center" wrapText="1"/>
    </xf>
    <xf numFmtId="178" fontId="6" fillId="0" borderId="6" xfId="0" applyNumberFormat="1" applyFont="1" applyBorder="1" applyAlignment="1">
      <alignment horizontal="center" wrapText="1"/>
    </xf>
    <xf numFmtId="178" fontId="6" fillId="0" borderId="7" xfId="0" applyNumberFormat="1" applyFont="1" applyBorder="1" applyAlignment="1">
      <alignment horizontal="center" wrapText="1"/>
    </xf>
    <xf numFmtId="178" fontId="6" fillId="0" borderId="8" xfId="0" applyNumberFormat="1" applyFont="1" applyFill="1" applyBorder="1" applyAlignment="1">
      <alignment horizontal="center" vertical="center" wrapText="1"/>
    </xf>
    <xf numFmtId="178" fontId="6" fillId="0" borderId="2" xfId="0" applyNumberFormat="1" applyFont="1" applyBorder="1" applyAlignment="1">
      <alignment horizontal="center" vertical="center" wrapText="1"/>
    </xf>
    <xf numFmtId="178" fontId="6" fillId="0" borderId="8" xfId="0" applyNumberFormat="1" applyFont="1" applyBorder="1" applyAlignment="1">
      <alignment horizontal="center" wrapText="1"/>
    </xf>
    <xf numFmtId="178" fontId="6" fillId="0" borderId="2" xfId="0" applyNumberFormat="1" applyFont="1" applyBorder="1" applyAlignment="1">
      <alignment horizontal="center" wrapText="1"/>
    </xf>
    <xf numFmtId="178" fontId="6" fillId="0" borderId="4" xfId="0" applyNumberFormat="1" applyFont="1" applyBorder="1" applyAlignment="1">
      <alignment horizontal="center" vertical="center" wrapText="1"/>
    </xf>
    <xf numFmtId="178" fontId="6" fillId="0" borderId="9" xfId="0" applyNumberFormat="1" applyFont="1" applyFill="1" applyBorder="1" applyAlignment="1">
      <alignment horizontal="center" vertical="center" wrapText="1"/>
    </xf>
    <xf numFmtId="178" fontId="6" fillId="0" borderId="9" xfId="0" applyNumberFormat="1" applyFont="1" applyBorder="1" applyAlignment="1">
      <alignment horizontal="center" wrapText="1"/>
    </xf>
    <xf numFmtId="178" fontId="6" fillId="0" borderId="4" xfId="0" applyNumberFormat="1" applyFont="1" applyBorder="1" applyAlignment="1">
      <alignment horizontal="center" wrapText="1"/>
    </xf>
    <xf numFmtId="178" fontId="0" fillId="0" borderId="7" xfId="0" applyNumberFormat="1" applyAlignment="1">
      <alignment/>
    </xf>
    <xf numFmtId="178" fontId="0" fillId="0" borderId="7" xfId="0" applyNumberFormat="1" applyFill="1" applyAlignment="1">
      <alignment/>
    </xf>
    <xf numFmtId="179" fontId="0" fillId="0" borderId="0" xfId="0" applyNumberFormat="1" applyAlignment="1">
      <alignment/>
    </xf>
    <xf numFmtId="179" fontId="6" fillId="0" borderId="7" xfId="0" applyNumberFormat="1" applyFont="1" applyBorder="1" applyAlignment="1">
      <alignment horizontal="center" wrapText="1"/>
    </xf>
    <xf numFmtId="179" fontId="6" fillId="0" borderId="0" xfId="0" applyNumberFormat="1" applyFont="1" applyBorder="1" applyAlignment="1">
      <alignment horizontal="center" wrapText="1"/>
    </xf>
    <xf numFmtId="179" fontId="6" fillId="0" borderId="10" xfId="0" applyNumberFormat="1" applyFont="1" applyBorder="1" applyAlignment="1">
      <alignment horizontal="center" wrapText="1"/>
    </xf>
    <xf numFmtId="179" fontId="6" fillId="0" borderId="5" xfId="0" applyNumberFormat="1" applyFont="1" applyBorder="1" applyAlignment="1">
      <alignment horizontal="center" wrapText="1"/>
    </xf>
    <xf numFmtId="179" fontId="6" fillId="0" borderId="8" xfId="0" applyNumberFormat="1" applyFont="1" applyBorder="1" applyAlignment="1">
      <alignment horizontal="center" wrapText="1"/>
    </xf>
    <xf numFmtId="179" fontId="6" fillId="0" borderId="9" xfId="0" applyNumberFormat="1" applyFont="1" applyBorder="1" applyAlignment="1">
      <alignment horizontal="center" wrapText="1"/>
    </xf>
    <xf numFmtId="179" fontId="6" fillId="0" borderId="11" xfId="0" applyNumberFormat="1" applyFont="1" applyBorder="1" applyAlignment="1">
      <alignment horizontal="center" wrapText="1"/>
    </xf>
    <xf numFmtId="179" fontId="0" fillId="0" borderId="0" xfId="0" applyNumberFormat="1" applyBorder="1" applyAlignment="1">
      <alignment/>
    </xf>
    <xf numFmtId="179" fontId="5" fillId="0" borderId="0" xfId="0" applyNumberFormat="1" applyFont="1" applyBorder="1" applyAlignment="1">
      <alignment vertical="center"/>
    </xf>
    <xf numFmtId="178" fontId="6" fillId="0" borderId="5" xfId="0" applyNumberFormat="1" applyFont="1" applyFill="1" applyBorder="1" applyAlignment="1">
      <alignment horizontal="center" wrapText="1"/>
    </xf>
    <xf numFmtId="3" fontId="5" fillId="0" borderId="12" xfId="0" applyNumberFormat="1" applyFont="1" applyBorder="1" applyAlignment="1">
      <alignment horizontal="center" vertical="center"/>
    </xf>
    <xf numFmtId="178" fontId="6" fillId="0" borderId="7" xfId="0" applyNumberFormat="1" applyFont="1" applyFill="1" applyBorder="1" applyAlignment="1">
      <alignment horizontal="center" vertical="center" wrapText="1"/>
    </xf>
    <xf numFmtId="178" fontId="6" fillId="0" borderId="3" xfId="0" applyNumberFormat="1" applyFont="1" applyFill="1" applyBorder="1" applyAlignment="1">
      <alignment horizontal="center" vertical="center" wrapText="1"/>
    </xf>
    <xf numFmtId="178" fontId="6" fillId="0" borderId="13"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3" fontId="0" fillId="0" borderId="0" xfId="0" applyFill="1" applyAlignment="1">
      <alignment/>
    </xf>
    <xf numFmtId="3" fontId="4" fillId="0" borderId="1"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3" fontId="4" fillId="0" borderId="3" xfId="0" applyFont="1" applyFill="1" applyBorder="1" applyAlignment="1">
      <alignment horizontal="center" vertical="center" wrapText="1"/>
    </xf>
    <xf numFmtId="178" fontId="6" fillId="0" borderId="4" xfId="0" applyNumberFormat="1" applyFont="1" applyFill="1" applyBorder="1" applyAlignment="1">
      <alignment horizontal="center" vertical="center" wrapText="1"/>
    </xf>
    <xf numFmtId="178" fontId="6" fillId="0" borderId="15"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180" fontId="5" fillId="0" borderId="2" xfId="0" applyNumberFormat="1" applyFont="1" applyFill="1" applyBorder="1" applyAlignment="1">
      <alignment/>
    </xf>
    <xf numFmtId="180" fontId="4" fillId="0" borderId="0" xfId="0" applyNumberFormat="1" applyFont="1" applyFill="1" applyAlignment="1">
      <alignment/>
    </xf>
    <xf numFmtId="180" fontId="5" fillId="0" borderId="6" xfId="0" applyNumberFormat="1" applyFont="1" applyFill="1" applyBorder="1" applyAlignment="1">
      <alignment/>
    </xf>
    <xf numFmtId="180" fontId="5" fillId="0" borderId="12" xfId="0" applyNumberFormat="1" applyFont="1" applyFill="1" applyBorder="1" applyAlignment="1">
      <alignment/>
    </xf>
    <xf numFmtId="180" fontId="5" fillId="0" borderId="12" xfId="0" applyNumberFormat="1" applyFont="1" applyFill="1" applyBorder="1" applyAlignment="1">
      <alignment vertical="center"/>
    </xf>
    <xf numFmtId="180" fontId="5" fillId="0" borderId="16" xfId="0" applyNumberFormat="1" applyFont="1" applyFill="1" applyBorder="1" applyAlignment="1">
      <alignment/>
    </xf>
    <xf numFmtId="180" fontId="5" fillId="0" borderId="17" xfId="0" applyNumberFormat="1" applyFont="1" applyFill="1" applyBorder="1" applyAlignment="1">
      <alignment vertical="center"/>
    </xf>
    <xf numFmtId="180" fontId="0" fillId="0" borderId="0" xfId="0" applyNumberFormat="1" applyFill="1" applyAlignment="1">
      <alignment/>
    </xf>
    <xf numFmtId="178" fontId="6" fillId="0" borderId="7" xfId="0" applyNumberFormat="1" applyFont="1" applyFill="1" applyBorder="1" applyAlignment="1">
      <alignment horizontal="center" wrapText="1"/>
    </xf>
    <xf numFmtId="178" fontId="6" fillId="0" borderId="14" xfId="0" applyNumberFormat="1" applyFont="1" applyFill="1" applyBorder="1" applyAlignment="1">
      <alignment horizontal="center" wrapText="1"/>
    </xf>
    <xf numFmtId="178" fontId="6" fillId="0" borderId="18" xfId="0" applyNumberFormat="1" applyFont="1" applyFill="1" applyBorder="1" applyAlignment="1">
      <alignment horizontal="center" wrapText="1"/>
    </xf>
    <xf numFmtId="3" fontId="4" fillId="0" borderId="18" xfId="0" applyNumberFormat="1" applyFont="1" applyFill="1" applyBorder="1" applyAlignment="1">
      <alignment horizontal="center" wrapText="1"/>
    </xf>
    <xf numFmtId="3" fontId="5" fillId="0" borderId="16" xfId="0" applyNumberFormat="1" applyFont="1" applyBorder="1" applyAlignment="1">
      <alignment horizontal="center" vertical="center"/>
    </xf>
    <xf numFmtId="3" fontId="5" fillId="0" borderId="6" xfId="0" applyNumberFormat="1" applyFont="1" applyBorder="1" applyAlignment="1">
      <alignment vertical="center"/>
    </xf>
    <xf numFmtId="3" fontId="5" fillId="0" borderId="12" xfId="0" applyNumberFormat="1" applyFont="1" applyBorder="1" applyAlignment="1">
      <alignment vertical="center"/>
    </xf>
    <xf numFmtId="178" fontId="6" fillId="0" borderId="5" xfId="0" applyNumberFormat="1" applyFont="1" applyBorder="1" applyAlignment="1">
      <alignment horizontal="center" vertical="center" wrapText="1"/>
    </xf>
    <xf numFmtId="178" fontId="6" fillId="0" borderId="8" xfId="0" applyNumberFormat="1" applyFont="1" applyBorder="1" applyAlignment="1">
      <alignment horizontal="center" vertical="center" wrapText="1"/>
    </xf>
    <xf numFmtId="178" fontId="6" fillId="0" borderId="9" xfId="0" applyNumberFormat="1" applyFont="1" applyBorder="1" applyAlignment="1">
      <alignment horizontal="center" vertical="center" wrapText="1"/>
    </xf>
    <xf numFmtId="3" fontId="5" fillId="0" borderId="17" xfId="0" applyNumberFormat="1" applyFont="1" applyBorder="1" applyAlignment="1">
      <alignment horizontal="center" vertical="center"/>
    </xf>
    <xf numFmtId="180" fontId="5" fillId="0" borderId="2" xfId="0" applyNumberFormat="1" applyFont="1" applyBorder="1" applyAlignment="1">
      <alignment/>
    </xf>
    <xf numFmtId="180" fontId="5" fillId="0" borderId="2" xfId="0" applyNumberFormat="1" applyFont="1" applyBorder="1" applyAlignment="1">
      <alignment vertical="center"/>
    </xf>
    <xf numFmtId="180" fontId="5" fillId="0" borderId="0" xfId="0" applyNumberFormat="1" applyFont="1" applyAlignment="1">
      <alignment/>
    </xf>
    <xf numFmtId="180" fontId="5" fillId="0" borderId="6" xfId="0" applyNumberFormat="1" applyFont="1" applyBorder="1" applyAlignment="1">
      <alignment/>
    </xf>
    <xf numFmtId="180" fontId="5" fillId="0" borderId="12" xfId="0" applyNumberFormat="1" applyFont="1" applyBorder="1" applyAlignment="1">
      <alignment/>
    </xf>
    <xf numFmtId="180" fontId="5" fillId="0" borderId="16" xfId="0" applyNumberFormat="1" applyFont="1" applyBorder="1" applyAlignment="1">
      <alignment/>
    </xf>
    <xf numFmtId="180" fontId="5" fillId="0" borderId="16" xfId="0" applyNumberFormat="1" applyFont="1" applyBorder="1" applyAlignment="1">
      <alignment vertical="center"/>
    </xf>
    <xf numFmtId="180" fontId="5" fillId="0" borderId="17" xfId="0" applyNumberFormat="1" applyFont="1" applyBorder="1" applyAlignment="1">
      <alignment vertical="center"/>
    </xf>
    <xf numFmtId="180" fontId="5" fillId="0" borderId="19" xfId="0" applyNumberFormat="1" applyFont="1" applyBorder="1" applyAlignment="1">
      <alignment vertical="center"/>
    </xf>
    <xf numFmtId="180" fontId="5" fillId="0" borderId="12" xfId="0" applyNumberFormat="1" applyFont="1" applyBorder="1" applyAlignment="1">
      <alignment vertical="center"/>
    </xf>
    <xf numFmtId="3" fontId="4" fillId="0" borderId="18" xfId="0" applyNumberFormat="1" applyFont="1" applyBorder="1" applyAlignment="1">
      <alignment horizontal="center" wrapText="1"/>
    </xf>
    <xf numFmtId="178" fontId="0" fillId="0" borderId="0" xfId="0" applyNumberFormat="1" applyBorder="1" applyAlignment="1">
      <alignment/>
    </xf>
    <xf numFmtId="179" fontId="0" fillId="0" borderId="0" xfId="0" applyNumberFormat="1" applyBorder="1" applyAlignment="1">
      <alignment/>
    </xf>
    <xf numFmtId="3" fontId="5" fillId="0" borderId="20" xfId="0" applyNumberFormat="1" applyFont="1" applyBorder="1" applyAlignment="1">
      <alignment horizontal="center" vertical="center"/>
    </xf>
    <xf numFmtId="180" fontId="5" fillId="0" borderId="6" xfId="0" applyNumberFormat="1" applyFont="1" applyBorder="1" applyAlignment="1">
      <alignment vertical="center"/>
    </xf>
    <xf numFmtId="180" fontId="5" fillId="0" borderId="20" xfId="0" applyNumberFormat="1" applyFont="1" applyBorder="1" applyAlignment="1">
      <alignment vertical="center"/>
    </xf>
    <xf numFmtId="181" fontId="5" fillId="0" borderId="2" xfId="0" applyNumberFormat="1" applyFont="1" applyBorder="1" applyAlignment="1">
      <alignment vertical="center"/>
    </xf>
    <xf numFmtId="181" fontId="5" fillId="0" borderId="6" xfId="0" applyNumberFormat="1" applyFont="1" applyBorder="1" applyAlignment="1">
      <alignment vertical="center"/>
    </xf>
    <xf numFmtId="181" fontId="5" fillId="0" borderId="12" xfId="0" applyNumberFormat="1" applyFont="1" applyBorder="1" applyAlignment="1">
      <alignment vertical="center"/>
    </xf>
    <xf numFmtId="181" fontId="5" fillId="0" borderId="16" xfId="0" applyNumberFormat="1" applyFont="1" applyBorder="1" applyAlignment="1">
      <alignment vertical="center"/>
    </xf>
    <xf numFmtId="181" fontId="5" fillId="0" borderId="20" xfId="0" applyNumberFormat="1" applyFont="1" applyBorder="1" applyAlignment="1">
      <alignment vertical="center"/>
    </xf>
    <xf numFmtId="179" fontId="6" fillId="0" borderId="21" xfId="0" applyNumberFormat="1" applyFont="1" applyBorder="1" applyAlignment="1">
      <alignment horizontal="center" vertical="center" wrapText="1"/>
    </xf>
    <xf numFmtId="179" fontId="6" fillId="0" borderId="22" xfId="0" applyNumberFormat="1" applyFont="1" applyBorder="1" applyAlignment="1">
      <alignment horizontal="center" vertical="center" wrapText="1"/>
    </xf>
    <xf numFmtId="178" fontId="6" fillId="0" borderId="7" xfId="0" applyNumberFormat="1" applyFont="1" applyBorder="1" applyAlignment="1">
      <alignment/>
    </xf>
    <xf numFmtId="178" fontId="6" fillId="0" borderId="5" xfId="0" applyNumberFormat="1" applyFont="1" applyBorder="1" applyAlignment="1">
      <alignment/>
    </xf>
    <xf numFmtId="180" fontId="5" fillId="0" borderId="2" xfId="0" applyNumberFormat="1" applyFont="1" applyFill="1" applyBorder="1" applyAlignment="1">
      <alignment vertical="center"/>
    </xf>
    <xf numFmtId="3" fontId="5" fillId="0" borderId="23" xfId="0" applyNumberFormat="1" applyFont="1" applyBorder="1" applyAlignment="1">
      <alignment vertical="center"/>
    </xf>
    <xf numFmtId="3" fontId="5" fillId="0" borderId="24" xfId="0" applyNumberFormat="1" applyFont="1" applyBorder="1" applyAlignment="1">
      <alignment vertical="center"/>
    </xf>
    <xf numFmtId="180" fontId="5" fillId="0" borderId="6" xfId="0" applyNumberFormat="1" applyFont="1" applyFill="1" applyBorder="1" applyAlignment="1">
      <alignment vertical="center"/>
    </xf>
    <xf numFmtId="180" fontId="5" fillId="0" borderId="24" xfId="0" applyNumberFormat="1" applyFont="1" applyBorder="1" applyAlignment="1">
      <alignment/>
    </xf>
    <xf numFmtId="178" fontId="6" fillId="0" borderId="25" xfId="0" applyNumberFormat="1" applyFont="1" applyFill="1" applyBorder="1" applyAlignment="1">
      <alignment horizontal="center" vertical="center" wrapText="1"/>
    </xf>
    <xf numFmtId="178" fontId="6" fillId="0" borderId="25" xfId="0" applyNumberFormat="1" applyFont="1" applyFill="1" applyBorder="1" applyAlignment="1">
      <alignment horizontal="center" wrapText="1"/>
    </xf>
    <xf numFmtId="178" fontId="6" fillId="0" borderId="26" xfId="0" applyNumberFormat="1" applyFont="1" applyFill="1" applyBorder="1" applyAlignment="1">
      <alignment horizontal="center" wrapText="1"/>
    </xf>
    <xf numFmtId="178" fontId="5" fillId="0" borderId="7" xfId="0" applyNumberFormat="1" applyFont="1" applyFill="1" applyAlignment="1">
      <alignment/>
    </xf>
    <xf numFmtId="178" fontId="5" fillId="0" borderId="0" xfId="0" applyNumberFormat="1" applyFont="1" applyFill="1" applyAlignment="1">
      <alignment/>
    </xf>
    <xf numFmtId="3" fontId="5" fillId="0" borderId="7" xfId="0" applyFont="1" applyFill="1" applyAlignment="1">
      <alignment horizontal="center"/>
    </xf>
    <xf numFmtId="3" fontId="5" fillId="0" borderId="0" xfId="0" applyFont="1" applyFill="1" applyAlignment="1">
      <alignment horizontal="center"/>
    </xf>
    <xf numFmtId="178" fontId="5" fillId="0" borderId="7" xfId="0" applyNumberFormat="1" applyFont="1" applyFill="1" applyAlignment="1">
      <alignment horizontal="right"/>
    </xf>
    <xf numFmtId="178" fontId="5" fillId="0" borderId="0" xfId="0" applyNumberFormat="1" applyFont="1" applyFill="1" applyAlignment="1">
      <alignment horizontal="right"/>
    </xf>
    <xf numFmtId="3" fontId="5" fillId="0" borderId="0" xfId="0" applyFont="1" applyFill="1" applyAlignment="1">
      <alignment/>
    </xf>
    <xf numFmtId="178" fontId="5" fillId="0" borderId="7" xfId="0" applyNumberFormat="1" applyFont="1" applyAlignment="1">
      <alignment/>
    </xf>
    <xf numFmtId="178" fontId="5" fillId="0" borderId="0" xfId="0" applyNumberFormat="1" applyFont="1" applyAlignment="1">
      <alignment/>
    </xf>
    <xf numFmtId="3" fontId="5" fillId="0" borderId="7" xfId="0" applyFont="1" applyAlignment="1">
      <alignment horizontal="center"/>
    </xf>
    <xf numFmtId="3" fontId="5" fillId="0" borderId="0" xfId="0" applyFont="1" applyAlignment="1">
      <alignment horizontal="center"/>
    </xf>
    <xf numFmtId="178" fontId="5" fillId="0" borderId="0" xfId="0" applyNumberFormat="1" applyFont="1" applyBorder="1" applyAlignment="1">
      <alignment/>
    </xf>
    <xf numFmtId="3" fontId="5" fillId="0" borderId="0" xfId="0" applyFont="1" applyBorder="1" applyAlignment="1">
      <alignment horizontal="center"/>
    </xf>
    <xf numFmtId="179" fontId="6" fillId="0" borderId="27" xfId="0" applyNumberFormat="1" applyFont="1" applyBorder="1" applyAlignment="1">
      <alignment horizontal="center" vertical="center" wrapText="1"/>
    </xf>
    <xf numFmtId="178" fontId="6" fillId="0" borderId="11" xfId="0" applyNumberFormat="1" applyFont="1" applyBorder="1" applyAlignment="1">
      <alignment horizontal="center" wrapText="1"/>
    </xf>
    <xf numFmtId="178" fontId="6" fillId="0" borderId="28" xfId="0" applyNumberFormat="1" applyFont="1" applyFill="1" applyBorder="1" applyAlignment="1">
      <alignment horizontal="center" vertical="center" wrapText="1"/>
    </xf>
    <xf numFmtId="178" fontId="6" fillId="0" borderId="28" xfId="0" applyNumberFormat="1" applyFont="1" applyFill="1" applyBorder="1" applyAlignment="1">
      <alignment horizontal="center" wrapText="1"/>
    </xf>
    <xf numFmtId="178" fontId="6" fillId="0" borderId="29" xfId="0" applyNumberFormat="1" applyFont="1" applyFill="1" applyBorder="1" applyAlignment="1">
      <alignment horizontal="center" vertical="center" wrapText="1"/>
    </xf>
    <xf numFmtId="178" fontId="6" fillId="0" borderId="30" xfId="0" applyNumberFormat="1" applyFont="1" applyFill="1" applyBorder="1" applyAlignment="1">
      <alignment horizontal="center" vertical="center" wrapText="1"/>
    </xf>
    <xf numFmtId="3" fontId="0" fillId="0" borderId="0" xfId="0" applyAlignment="1">
      <alignment horizontal="center"/>
    </xf>
    <xf numFmtId="178" fontId="6" fillId="0" borderId="6" xfId="0" applyNumberFormat="1"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178" fontId="6" fillId="0" borderId="6" xfId="0" applyNumberFormat="1" applyFont="1" applyFill="1" applyBorder="1" applyAlignment="1">
      <alignment vertical="center" wrapText="1"/>
    </xf>
    <xf numFmtId="178" fontId="6" fillId="0" borderId="2" xfId="0" applyNumberFormat="1" applyFont="1" applyFill="1" applyBorder="1" applyAlignment="1">
      <alignment vertical="center" wrapText="1"/>
    </xf>
    <xf numFmtId="178" fontId="6" fillId="0" borderId="4" xfId="0" applyNumberFormat="1" applyFont="1" applyFill="1" applyBorder="1" applyAlignment="1">
      <alignment horizontal="center" vertical="center" wrapText="1"/>
    </xf>
    <xf numFmtId="178" fontId="6" fillId="0" borderId="5" xfId="0" applyNumberFormat="1" applyFont="1" applyFill="1" applyBorder="1" applyAlignment="1">
      <alignment vertical="center" wrapText="1"/>
    </xf>
    <xf numFmtId="178" fontId="6" fillId="0" borderId="8" xfId="0" applyNumberFormat="1" applyFont="1" applyFill="1" applyBorder="1" applyAlignment="1">
      <alignment vertical="center" wrapText="1"/>
    </xf>
    <xf numFmtId="178" fontId="6" fillId="0" borderId="31" xfId="0" applyNumberFormat="1" applyFont="1" applyFill="1" applyBorder="1" applyAlignment="1">
      <alignment horizontal="center" vertical="center" wrapText="1"/>
    </xf>
    <xf numFmtId="178" fontId="6" fillId="0" borderId="29" xfId="0" applyNumberFormat="1" applyFont="1" applyFill="1" applyBorder="1" applyAlignment="1">
      <alignment horizontal="center" vertical="center" wrapText="1"/>
    </xf>
    <xf numFmtId="178" fontId="6" fillId="0" borderId="32" xfId="0" applyNumberFormat="1" applyFont="1" applyFill="1" applyBorder="1" applyAlignment="1">
      <alignment horizontal="center" vertical="center" wrapText="1"/>
    </xf>
    <xf numFmtId="178" fontId="6" fillId="0" borderId="33" xfId="0" applyNumberFormat="1" applyFont="1" applyFill="1" applyBorder="1" applyAlignment="1">
      <alignment horizontal="center" vertical="center" wrapText="1"/>
    </xf>
    <xf numFmtId="178" fontId="6" fillId="0" borderId="4" xfId="0" applyNumberFormat="1" applyFont="1" applyFill="1" applyBorder="1" applyAlignment="1">
      <alignment vertical="center" wrapText="1"/>
    </xf>
    <xf numFmtId="178" fontId="6" fillId="0" borderId="6" xfId="0" applyNumberFormat="1" applyFont="1" applyBorder="1" applyAlignment="1">
      <alignment horizontal="center" wrapText="1"/>
    </xf>
    <xf numFmtId="178" fontId="6" fillId="0" borderId="2" xfId="0" applyNumberFormat="1" applyFont="1" applyBorder="1" applyAlignment="1">
      <alignment horizontal="center" wrapText="1"/>
    </xf>
    <xf numFmtId="178" fontId="6" fillId="0" borderId="6" xfId="0" applyNumberFormat="1" applyFont="1" applyBorder="1" applyAlignment="1">
      <alignment horizontal="center" vertical="center" wrapText="1"/>
    </xf>
    <xf numFmtId="178" fontId="6" fillId="0" borderId="2" xfId="0" applyNumberFormat="1" applyFont="1" applyBorder="1" applyAlignment="1">
      <alignment horizontal="center" vertical="center" wrapText="1"/>
    </xf>
    <xf numFmtId="179" fontId="0" fillId="0" borderId="6" xfId="0" applyNumberFormat="1" applyFont="1" applyBorder="1" applyAlignment="1">
      <alignment vertical="center" wrapText="1"/>
    </xf>
    <xf numFmtId="179" fontId="0" fillId="0" borderId="2" xfId="0" applyNumberFormat="1" applyFont="1" applyBorder="1" applyAlignment="1">
      <alignment vertical="center" wrapText="1"/>
    </xf>
    <xf numFmtId="179" fontId="0" fillId="0" borderId="4" xfId="0" applyNumberFormat="1" applyFont="1" applyBorder="1" applyAlignment="1">
      <alignmen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N70"/>
  <sheetViews>
    <sheetView tabSelected="1" showOutlineSymbols="0" view="pageBreakPreview" zoomScale="50" zoomScaleSheetLayoutView="50" workbookViewId="0" topLeftCell="A1">
      <pane xSplit="1" ySplit="4" topLeftCell="B5" activePane="bottomRight" state="frozen"/>
      <selection pane="topLeft" activeCell="A1" sqref="A1"/>
      <selection pane="topRight" activeCell="B1" sqref="B1"/>
      <selection pane="bottomLeft" activeCell="A7" sqref="A7"/>
      <selection pane="bottomRight" activeCell="BM1" sqref="BM1:BN16384"/>
    </sheetView>
  </sheetViews>
  <sheetFormatPr defaultColWidth="24.75390625" defaultRowHeight="14.25"/>
  <cols>
    <col min="1" max="1" width="20.625" style="38" customWidth="1"/>
    <col min="2" max="2" width="20.375" style="6" customWidth="1"/>
    <col min="3" max="3" width="9.75390625" style="6" hidden="1" customWidth="1"/>
    <col min="4" max="4" width="5.75390625" style="6" hidden="1" customWidth="1"/>
    <col min="5" max="8" width="20.375" style="6" customWidth="1"/>
    <col min="9" max="10" width="20.375" style="6" hidden="1" customWidth="1"/>
    <col min="11" max="20" width="20.375" style="6" customWidth="1"/>
    <col min="21" max="22" width="20.375" style="6" hidden="1" customWidth="1"/>
    <col min="23" max="49" width="20.375" style="6" customWidth="1"/>
    <col min="50" max="52" width="20.375" style="6" hidden="1" customWidth="1"/>
    <col min="53" max="64" width="20.375" style="6" customWidth="1"/>
    <col min="65" max="65" width="18.75390625" style="38" hidden="1" customWidth="1"/>
    <col min="66" max="66" width="23.625" style="38" hidden="1" customWidth="1"/>
    <col min="67" max="16384" width="24.75390625" style="38" customWidth="1"/>
  </cols>
  <sheetData>
    <row r="1" spans="1:64" ht="36" customHeight="1">
      <c r="A1" s="60" t="s">
        <v>0</v>
      </c>
      <c r="B1" s="57" t="s">
        <v>1</v>
      </c>
      <c r="C1" s="33"/>
      <c r="D1" s="33"/>
      <c r="E1" s="33"/>
      <c r="F1" s="33"/>
      <c r="G1" s="33"/>
      <c r="H1" s="33"/>
      <c r="I1" s="33"/>
      <c r="J1" s="33"/>
      <c r="K1" s="33"/>
      <c r="L1" s="33"/>
      <c r="M1" s="33"/>
      <c r="N1" s="33"/>
      <c r="O1" s="116"/>
      <c r="P1" s="98"/>
      <c r="Q1" s="33"/>
      <c r="R1" s="33"/>
      <c r="S1" s="33"/>
      <c r="T1" s="31" t="s">
        <v>2</v>
      </c>
      <c r="U1" s="57"/>
      <c r="V1" s="57"/>
      <c r="W1" s="57"/>
      <c r="X1" s="57"/>
      <c r="Y1" s="57"/>
      <c r="Z1" s="57"/>
      <c r="AA1" s="117"/>
      <c r="AB1" s="99"/>
      <c r="AC1" s="57"/>
      <c r="AD1" s="57"/>
      <c r="AE1" s="31" t="s">
        <v>3</v>
      </c>
      <c r="AF1" s="31" t="s">
        <v>4</v>
      </c>
      <c r="AG1" s="31" t="s">
        <v>5</v>
      </c>
      <c r="AH1" s="57"/>
      <c r="AI1" s="57"/>
      <c r="AJ1" s="57"/>
      <c r="AK1" s="117"/>
      <c r="AL1" s="100"/>
      <c r="AM1" s="126" t="s">
        <v>123</v>
      </c>
      <c r="AN1" s="33"/>
      <c r="AO1" s="33"/>
      <c r="AP1" s="33"/>
      <c r="AQ1" s="33"/>
      <c r="AR1" s="33"/>
      <c r="AS1" s="33"/>
      <c r="AT1" s="126" t="s">
        <v>127</v>
      </c>
      <c r="AU1" s="116"/>
      <c r="AV1" s="98"/>
      <c r="AW1" s="36"/>
      <c r="AX1" s="33"/>
      <c r="AY1" s="33"/>
      <c r="AZ1" s="33"/>
      <c r="BA1" s="126" t="s">
        <v>128</v>
      </c>
      <c r="BB1" s="33"/>
      <c r="BC1" s="33"/>
      <c r="BD1" s="31" t="s">
        <v>6</v>
      </c>
      <c r="BE1" s="58"/>
      <c r="BF1" s="57"/>
      <c r="BG1" s="59" t="s">
        <v>7</v>
      </c>
      <c r="BH1" s="128" t="s">
        <v>108</v>
      </c>
      <c r="BI1" s="57" t="s">
        <v>8</v>
      </c>
      <c r="BJ1" s="31" t="s">
        <v>9</v>
      </c>
      <c r="BK1" s="121" t="s">
        <v>129</v>
      </c>
      <c r="BL1" s="121" t="s">
        <v>107</v>
      </c>
    </row>
    <row r="2" spans="1:64" ht="37.5" customHeight="1">
      <c r="A2" s="39"/>
      <c r="B2" s="40"/>
      <c r="C2" s="40"/>
      <c r="D2" s="40"/>
      <c r="E2" s="121" t="s">
        <v>104</v>
      </c>
      <c r="F2" s="7" t="s">
        <v>23</v>
      </c>
      <c r="G2" s="121" t="s">
        <v>117</v>
      </c>
      <c r="H2" s="7" t="s">
        <v>24</v>
      </c>
      <c r="I2" s="33"/>
      <c r="J2" s="33"/>
      <c r="K2" s="33"/>
      <c r="L2" s="33"/>
      <c r="M2" s="33"/>
      <c r="N2" s="121" t="s">
        <v>110</v>
      </c>
      <c r="O2" s="37" t="s">
        <v>25</v>
      </c>
      <c r="P2" s="121" t="s">
        <v>118</v>
      </c>
      <c r="Q2" s="7" t="s">
        <v>26</v>
      </c>
      <c r="R2" s="123" t="s">
        <v>119</v>
      </c>
      <c r="S2" s="7" t="s">
        <v>27</v>
      </c>
      <c r="T2" s="11"/>
      <c r="U2" s="11"/>
      <c r="V2" s="11"/>
      <c r="W2" s="7" t="s">
        <v>28</v>
      </c>
      <c r="X2" s="7" t="s">
        <v>29</v>
      </c>
      <c r="Y2" s="7" t="s">
        <v>30</v>
      </c>
      <c r="Z2" s="7" t="s">
        <v>31</v>
      </c>
      <c r="AA2" s="37" t="s">
        <v>32</v>
      </c>
      <c r="AB2" s="7" t="s">
        <v>33</v>
      </c>
      <c r="AC2" s="7" t="s">
        <v>34</v>
      </c>
      <c r="AD2" s="7" t="s">
        <v>35</v>
      </c>
      <c r="AE2" s="11"/>
      <c r="AF2" s="11"/>
      <c r="AG2" s="11"/>
      <c r="AH2" s="123" t="s">
        <v>120</v>
      </c>
      <c r="AI2" s="123" t="s">
        <v>121</v>
      </c>
      <c r="AJ2" s="121" t="s">
        <v>105</v>
      </c>
      <c r="AK2" s="121" t="s">
        <v>106</v>
      </c>
      <c r="AL2" s="123" t="s">
        <v>122</v>
      </c>
      <c r="AM2" s="127"/>
      <c r="AN2" s="7" t="s">
        <v>36</v>
      </c>
      <c r="AO2" s="7" t="s">
        <v>37</v>
      </c>
      <c r="AP2" s="123" t="s">
        <v>124</v>
      </c>
      <c r="AQ2" s="123" t="s">
        <v>125</v>
      </c>
      <c r="AR2" s="123" t="s">
        <v>126</v>
      </c>
      <c r="AS2" s="7" t="s">
        <v>38</v>
      </c>
      <c r="AT2" s="127"/>
      <c r="AU2" s="37" t="s">
        <v>36</v>
      </c>
      <c r="AV2" s="7" t="s">
        <v>37</v>
      </c>
      <c r="AW2" s="37" t="s">
        <v>112</v>
      </c>
      <c r="AX2" s="11"/>
      <c r="AY2" s="11"/>
      <c r="AZ2" s="11"/>
      <c r="BA2" s="127"/>
      <c r="BB2" s="7" t="s">
        <v>36</v>
      </c>
      <c r="BC2" s="7" t="s">
        <v>37</v>
      </c>
      <c r="BD2" s="41"/>
      <c r="BE2" s="130" t="s">
        <v>39</v>
      </c>
      <c r="BF2" s="121" t="s">
        <v>40</v>
      </c>
      <c r="BG2" s="41"/>
      <c r="BH2" s="129"/>
      <c r="BI2" s="40"/>
      <c r="BJ2" s="11"/>
      <c r="BK2" s="122"/>
      <c r="BL2" s="122"/>
    </row>
    <row r="3" spans="1:64" ht="21">
      <c r="A3" s="39"/>
      <c r="B3" s="40"/>
      <c r="C3" s="40"/>
      <c r="D3" s="40"/>
      <c r="E3" s="122"/>
      <c r="F3" s="11"/>
      <c r="G3" s="122"/>
      <c r="H3" s="11"/>
      <c r="I3" s="11"/>
      <c r="J3" s="11"/>
      <c r="K3" s="121" t="s">
        <v>44</v>
      </c>
      <c r="L3" s="121" t="s">
        <v>45</v>
      </c>
      <c r="M3" s="121" t="s">
        <v>46</v>
      </c>
      <c r="N3" s="122"/>
      <c r="O3" s="42"/>
      <c r="P3" s="122"/>
      <c r="Q3" s="11"/>
      <c r="R3" s="124"/>
      <c r="S3" s="11"/>
      <c r="T3" s="11"/>
      <c r="U3" s="11"/>
      <c r="V3" s="11"/>
      <c r="W3" s="11"/>
      <c r="X3" s="11"/>
      <c r="Y3" s="11"/>
      <c r="Z3" s="11"/>
      <c r="AA3" s="42"/>
      <c r="AB3" s="11"/>
      <c r="AC3" s="11"/>
      <c r="AD3" s="11"/>
      <c r="AE3" s="11"/>
      <c r="AF3" s="11"/>
      <c r="AG3" s="11"/>
      <c r="AH3" s="124"/>
      <c r="AI3" s="124"/>
      <c r="AJ3" s="122"/>
      <c r="AK3" s="122"/>
      <c r="AL3" s="124"/>
      <c r="AM3" s="11"/>
      <c r="AN3" s="11"/>
      <c r="AO3" s="11"/>
      <c r="AP3" s="124"/>
      <c r="AQ3" s="124"/>
      <c r="AR3" s="124"/>
      <c r="AS3" s="11"/>
      <c r="AT3" s="11"/>
      <c r="AU3" s="42"/>
      <c r="AV3" s="11"/>
      <c r="AW3" s="42"/>
      <c r="AX3" s="11"/>
      <c r="AY3" s="11"/>
      <c r="AZ3" s="11"/>
      <c r="BA3" s="11"/>
      <c r="BB3" s="11"/>
      <c r="BC3" s="11"/>
      <c r="BD3" s="41"/>
      <c r="BE3" s="131"/>
      <c r="BF3" s="122"/>
      <c r="BG3" s="41"/>
      <c r="BH3" s="118"/>
      <c r="BI3" s="40"/>
      <c r="BJ3" s="11"/>
      <c r="BK3" s="11"/>
      <c r="BL3" s="42"/>
    </row>
    <row r="4" spans="1:64" ht="21">
      <c r="A4" s="43"/>
      <c r="B4" s="35"/>
      <c r="C4" s="35"/>
      <c r="D4" s="35"/>
      <c r="E4" s="16"/>
      <c r="F4" s="16"/>
      <c r="G4" s="16"/>
      <c r="H4" s="16"/>
      <c r="I4" s="16"/>
      <c r="J4" s="16"/>
      <c r="K4" s="125"/>
      <c r="L4" s="125"/>
      <c r="M4" s="125"/>
      <c r="N4" s="16"/>
      <c r="O4" s="44"/>
      <c r="P4" s="16"/>
      <c r="Q4" s="16"/>
      <c r="R4" s="16"/>
      <c r="S4" s="16"/>
      <c r="T4" s="16"/>
      <c r="U4" s="16"/>
      <c r="V4" s="16"/>
      <c r="W4" s="16"/>
      <c r="X4" s="16"/>
      <c r="Y4" s="16"/>
      <c r="Z4" s="16"/>
      <c r="AA4" s="44"/>
      <c r="AB4" s="16"/>
      <c r="AC4" s="16"/>
      <c r="AD4" s="16"/>
      <c r="AE4" s="16"/>
      <c r="AF4" s="16"/>
      <c r="AG4" s="16"/>
      <c r="AH4" s="16"/>
      <c r="AI4" s="16"/>
      <c r="AJ4" s="16"/>
      <c r="AK4" s="44"/>
      <c r="AL4" s="16"/>
      <c r="AM4" s="16"/>
      <c r="AN4" s="16"/>
      <c r="AO4" s="16"/>
      <c r="AP4" s="16"/>
      <c r="AQ4" s="16"/>
      <c r="AR4" s="132"/>
      <c r="AS4" s="16"/>
      <c r="AT4" s="16"/>
      <c r="AU4" s="44"/>
      <c r="AV4" s="16"/>
      <c r="AW4" s="16"/>
      <c r="AX4" s="16"/>
      <c r="AY4" s="16"/>
      <c r="AZ4" s="16"/>
      <c r="BA4" s="16"/>
      <c r="BB4" s="16"/>
      <c r="BC4" s="16"/>
      <c r="BD4" s="34"/>
      <c r="BE4" s="45"/>
      <c r="BF4" s="16"/>
      <c r="BG4" s="34"/>
      <c r="BH4" s="119"/>
      <c r="BI4" s="35"/>
      <c r="BJ4" s="16"/>
      <c r="BK4" s="16"/>
      <c r="BL4" s="44"/>
    </row>
    <row r="5" spans="1:66" ht="32.25" customHeight="1">
      <c r="A5" s="94" t="s">
        <v>49</v>
      </c>
      <c r="B5" s="49">
        <v>17472003</v>
      </c>
      <c r="C5" s="49">
        <v>16460957</v>
      </c>
      <c r="D5" s="49">
        <f>B5-C5</f>
        <v>1011046</v>
      </c>
      <c r="E5" s="49">
        <v>364196</v>
      </c>
      <c r="F5" s="49">
        <v>213406</v>
      </c>
      <c r="G5" s="49">
        <v>90475</v>
      </c>
      <c r="H5" s="49">
        <v>12650984</v>
      </c>
      <c r="I5" s="49">
        <v>12609595</v>
      </c>
      <c r="J5" s="49">
        <f>H5-I5</f>
        <v>41389</v>
      </c>
      <c r="K5" s="49">
        <v>8034976</v>
      </c>
      <c r="L5" s="49">
        <v>4532799</v>
      </c>
      <c r="M5" s="49">
        <v>83209</v>
      </c>
      <c r="N5" s="49">
        <v>2143914</v>
      </c>
      <c r="O5" s="49">
        <v>1954961</v>
      </c>
      <c r="P5" s="49">
        <v>4981</v>
      </c>
      <c r="Q5" s="49">
        <v>15040</v>
      </c>
      <c r="R5" s="49">
        <v>19290</v>
      </c>
      <c r="S5" s="49">
        <v>14756</v>
      </c>
      <c r="T5" s="49">
        <v>12352681</v>
      </c>
      <c r="U5" s="49">
        <v>12015603</v>
      </c>
      <c r="V5" s="49">
        <f>T5-U5</f>
        <v>337078</v>
      </c>
      <c r="W5" s="49">
        <v>984317</v>
      </c>
      <c r="X5" s="49">
        <v>77061</v>
      </c>
      <c r="Y5" s="49">
        <v>3548</v>
      </c>
      <c r="Z5" s="49">
        <v>2738261</v>
      </c>
      <c r="AA5" s="49">
        <v>318134</v>
      </c>
      <c r="AB5" s="49">
        <v>176095</v>
      </c>
      <c r="AC5" s="49">
        <v>6857320</v>
      </c>
      <c r="AD5" s="49">
        <v>1197945</v>
      </c>
      <c r="AE5" s="49">
        <v>1565327</v>
      </c>
      <c r="AF5" s="49">
        <v>13381478</v>
      </c>
      <c r="AG5" s="49">
        <v>4003860</v>
      </c>
      <c r="AH5" s="49">
        <v>77162</v>
      </c>
      <c r="AI5" s="49">
        <v>27588</v>
      </c>
      <c r="AJ5" s="49">
        <v>547</v>
      </c>
      <c r="AK5" s="49">
        <v>324417</v>
      </c>
      <c r="AL5" s="49">
        <v>3574146</v>
      </c>
      <c r="AM5" s="49">
        <v>17118215</v>
      </c>
      <c r="AN5" s="49">
        <v>6618650</v>
      </c>
      <c r="AO5" s="49">
        <v>10381871</v>
      </c>
      <c r="AP5" s="49">
        <v>0</v>
      </c>
      <c r="AQ5" s="49">
        <v>117694</v>
      </c>
      <c r="AR5" s="49">
        <v>0</v>
      </c>
      <c r="AS5" s="49">
        <v>0</v>
      </c>
      <c r="AT5" s="49">
        <v>104872</v>
      </c>
      <c r="AU5" s="49">
        <v>59625</v>
      </c>
      <c r="AV5" s="49">
        <v>45247</v>
      </c>
      <c r="AW5" s="49">
        <v>0</v>
      </c>
      <c r="AX5" s="49">
        <v>0</v>
      </c>
      <c r="AY5" s="49">
        <v>0</v>
      </c>
      <c r="AZ5" s="49">
        <v>0</v>
      </c>
      <c r="BA5" s="49">
        <v>0</v>
      </c>
      <c r="BB5" s="49">
        <v>0</v>
      </c>
      <c r="BC5" s="49">
        <v>0</v>
      </c>
      <c r="BD5" s="49">
        <v>10497673</v>
      </c>
      <c r="BE5" s="49">
        <v>10496592</v>
      </c>
      <c r="BF5" s="93">
        <v>1081</v>
      </c>
      <c r="BG5" s="49">
        <v>256608</v>
      </c>
      <c r="BH5" s="49">
        <v>100</v>
      </c>
      <c r="BI5" s="49">
        <v>1563200</v>
      </c>
      <c r="BJ5" s="49">
        <v>10748353</v>
      </c>
      <c r="BK5" s="49">
        <v>0</v>
      </c>
      <c r="BL5" s="49">
        <v>89064370</v>
      </c>
      <c r="BM5" s="50">
        <v>89064370</v>
      </c>
      <c r="BN5" s="50">
        <f>BL5-BM5</f>
        <v>0</v>
      </c>
    </row>
    <row r="6" spans="1:66" ht="32.25" customHeight="1">
      <c r="A6" s="2" t="s">
        <v>50</v>
      </c>
      <c r="B6" s="49">
        <v>8328758</v>
      </c>
      <c r="C6" s="49">
        <v>8425894</v>
      </c>
      <c r="D6" s="49">
        <f aca="true" t="shared" si="0" ref="D6:D65">B6-C6</f>
        <v>-97136</v>
      </c>
      <c r="E6" s="49">
        <v>247834</v>
      </c>
      <c r="F6" s="49">
        <v>156267</v>
      </c>
      <c r="G6" s="49">
        <v>68189</v>
      </c>
      <c r="H6" s="49">
        <v>5779472</v>
      </c>
      <c r="I6" s="49">
        <v>6016067</v>
      </c>
      <c r="J6" s="49">
        <f aca="true" t="shared" si="1" ref="J6:J65">H6-I6</f>
        <v>-236595</v>
      </c>
      <c r="K6" s="49">
        <v>3733559</v>
      </c>
      <c r="L6" s="49">
        <v>2045913</v>
      </c>
      <c r="M6" s="49">
        <v>0</v>
      </c>
      <c r="N6" s="49">
        <v>1009114</v>
      </c>
      <c r="O6" s="49">
        <v>1039454</v>
      </c>
      <c r="P6" s="49">
        <v>1654</v>
      </c>
      <c r="Q6" s="49">
        <v>5863</v>
      </c>
      <c r="R6" s="49">
        <v>11715</v>
      </c>
      <c r="S6" s="49">
        <v>9196</v>
      </c>
      <c r="T6" s="49">
        <v>4247585</v>
      </c>
      <c r="U6" s="49">
        <v>4567330</v>
      </c>
      <c r="V6" s="49">
        <f aca="true" t="shared" si="2" ref="V6:V65">T6-U6</f>
        <v>-319745</v>
      </c>
      <c r="W6" s="49">
        <v>202358</v>
      </c>
      <c r="X6" s="49">
        <v>53994</v>
      </c>
      <c r="Y6" s="49">
        <v>5673</v>
      </c>
      <c r="Z6" s="49">
        <v>762095</v>
      </c>
      <c r="AA6" s="49">
        <v>216663</v>
      </c>
      <c r="AB6" s="49">
        <v>60987</v>
      </c>
      <c r="AC6" s="49">
        <v>2687856</v>
      </c>
      <c r="AD6" s="49">
        <v>257959</v>
      </c>
      <c r="AE6" s="49">
        <v>463783</v>
      </c>
      <c r="AF6" s="49">
        <v>7321374</v>
      </c>
      <c r="AG6" s="49">
        <v>4649513</v>
      </c>
      <c r="AH6" s="49">
        <v>3714</v>
      </c>
      <c r="AI6" s="49">
        <v>21816</v>
      </c>
      <c r="AJ6" s="49">
        <v>0</v>
      </c>
      <c r="AK6" s="49">
        <v>2450865</v>
      </c>
      <c r="AL6" s="49">
        <v>2173118</v>
      </c>
      <c r="AM6" s="49">
        <v>4878149</v>
      </c>
      <c r="AN6" s="49">
        <v>1127351</v>
      </c>
      <c r="AO6" s="49">
        <v>3550274</v>
      </c>
      <c r="AP6" s="49">
        <v>69405</v>
      </c>
      <c r="AQ6" s="49">
        <v>119391</v>
      </c>
      <c r="AR6" s="49">
        <v>0</v>
      </c>
      <c r="AS6" s="49">
        <v>11728</v>
      </c>
      <c r="AT6" s="49">
        <v>160175</v>
      </c>
      <c r="AU6" s="49">
        <v>137772</v>
      </c>
      <c r="AV6" s="49">
        <v>22403</v>
      </c>
      <c r="AW6" s="49">
        <v>0</v>
      </c>
      <c r="AX6" s="49">
        <v>0</v>
      </c>
      <c r="AY6" s="49">
        <v>0</v>
      </c>
      <c r="AZ6" s="49">
        <v>0</v>
      </c>
      <c r="BA6" s="49">
        <v>0</v>
      </c>
      <c r="BB6" s="49">
        <v>0</v>
      </c>
      <c r="BC6" s="49">
        <v>0</v>
      </c>
      <c r="BD6" s="49">
        <v>6767491</v>
      </c>
      <c r="BE6" s="49">
        <v>6763673</v>
      </c>
      <c r="BF6" s="93">
        <v>3818</v>
      </c>
      <c r="BG6" s="49">
        <v>21969</v>
      </c>
      <c r="BH6" s="49">
        <v>66574</v>
      </c>
      <c r="BI6" s="49">
        <v>793487</v>
      </c>
      <c r="BJ6" s="49">
        <v>4717007</v>
      </c>
      <c r="BK6" s="49">
        <v>0</v>
      </c>
      <c r="BL6" s="49">
        <v>42415865</v>
      </c>
      <c r="BM6" s="50">
        <v>42415865</v>
      </c>
      <c r="BN6" s="50">
        <f aca="true" t="shared" si="3" ref="BN6:BN65">BL6-BM6</f>
        <v>0</v>
      </c>
    </row>
    <row r="7" spans="1:66" ht="32.25" customHeight="1">
      <c r="A7" s="2" t="s">
        <v>51</v>
      </c>
      <c r="B7" s="49">
        <v>16150220</v>
      </c>
      <c r="C7" s="49">
        <v>15766071</v>
      </c>
      <c r="D7" s="49">
        <f t="shared" si="0"/>
        <v>384149</v>
      </c>
      <c r="E7" s="49">
        <v>390733</v>
      </c>
      <c r="F7" s="49">
        <v>231892</v>
      </c>
      <c r="G7" s="49">
        <v>164431</v>
      </c>
      <c r="H7" s="49">
        <v>11436392</v>
      </c>
      <c r="I7" s="49">
        <v>11521774</v>
      </c>
      <c r="J7" s="49">
        <f t="shared" si="1"/>
        <v>-85382</v>
      </c>
      <c r="K7" s="49">
        <v>7277813</v>
      </c>
      <c r="L7" s="49">
        <v>4095605</v>
      </c>
      <c r="M7" s="49">
        <v>62974</v>
      </c>
      <c r="N7" s="49">
        <v>1965215</v>
      </c>
      <c r="O7" s="49">
        <v>1879582</v>
      </c>
      <c r="P7" s="49">
        <v>3463</v>
      </c>
      <c r="Q7" s="49">
        <v>12722</v>
      </c>
      <c r="R7" s="49">
        <v>34774</v>
      </c>
      <c r="S7" s="49">
        <v>31016</v>
      </c>
      <c r="T7" s="49">
        <v>14263164</v>
      </c>
      <c r="U7" s="49">
        <v>15120403</v>
      </c>
      <c r="V7" s="49">
        <f t="shared" si="2"/>
        <v>-857239</v>
      </c>
      <c r="W7" s="49">
        <v>1569680</v>
      </c>
      <c r="X7" s="49">
        <v>129257</v>
      </c>
      <c r="Y7" s="49">
        <v>4083</v>
      </c>
      <c r="Z7" s="49">
        <v>2757770</v>
      </c>
      <c r="AA7" s="49">
        <v>525531</v>
      </c>
      <c r="AB7" s="49">
        <v>182104</v>
      </c>
      <c r="AC7" s="49">
        <v>7680224</v>
      </c>
      <c r="AD7" s="49">
        <v>1414515</v>
      </c>
      <c r="AE7" s="49">
        <v>2487136</v>
      </c>
      <c r="AF7" s="49">
        <v>13402228</v>
      </c>
      <c r="AG7" s="49">
        <v>8028184</v>
      </c>
      <c r="AH7" s="49">
        <v>32770</v>
      </c>
      <c r="AI7" s="49">
        <v>68384</v>
      </c>
      <c r="AJ7" s="49">
        <v>1570</v>
      </c>
      <c r="AK7" s="49">
        <v>3024945</v>
      </c>
      <c r="AL7" s="49">
        <v>4900515</v>
      </c>
      <c r="AM7" s="49">
        <v>10379915</v>
      </c>
      <c r="AN7" s="49">
        <v>3063867</v>
      </c>
      <c r="AO7" s="49">
        <v>6529436</v>
      </c>
      <c r="AP7" s="49">
        <v>556367</v>
      </c>
      <c r="AQ7" s="49">
        <v>210137</v>
      </c>
      <c r="AR7" s="49">
        <v>0</v>
      </c>
      <c r="AS7" s="49">
        <v>20108</v>
      </c>
      <c r="AT7" s="49">
        <v>42079</v>
      </c>
      <c r="AU7" s="49">
        <v>0</v>
      </c>
      <c r="AV7" s="49">
        <v>42079</v>
      </c>
      <c r="AW7" s="49">
        <v>0</v>
      </c>
      <c r="AX7" s="49">
        <v>0</v>
      </c>
      <c r="AY7" s="49">
        <v>0</v>
      </c>
      <c r="AZ7" s="49">
        <v>0</v>
      </c>
      <c r="BA7" s="49">
        <v>0</v>
      </c>
      <c r="BB7" s="49">
        <v>0</v>
      </c>
      <c r="BC7" s="49">
        <v>0</v>
      </c>
      <c r="BD7" s="49">
        <v>13369436</v>
      </c>
      <c r="BE7" s="49">
        <v>13369436</v>
      </c>
      <c r="BF7" s="93">
        <v>0</v>
      </c>
      <c r="BG7" s="49">
        <v>3764926</v>
      </c>
      <c r="BH7" s="49">
        <v>261105</v>
      </c>
      <c r="BI7" s="49">
        <v>1206834</v>
      </c>
      <c r="BJ7" s="49">
        <v>12510968</v>
      </c>
      <c r="BK7" s="49">
        <v>0</v>
      </c>
      <c r="BL7" s="49">
        <v>95866195</v>
      </c>
      <c r="BM7" s="50">
        <v>95866195</v>
      </c>
      <c r="BN7" s="50">
        <f t="shared" si="3"/>
        <v>0</v>
      </c>
    </row>
    <row r="8" spans="1:66" ht="32.25" customHeight="1">
      <c r="A8" s="2" t="s">
        <v>52</v>
      </c>
      <c r="B8" s="49">
        <v>23478047</v>
      </c>
      <c r="C8" s="49">
        <v>22971131</v>
      </c>
      <c r="D8" s="49">
        <f t="shared" si="0"/>
        <v>506916</v>
      </c>
      <c r="E8" s="49">
        <v>403788</v>
      </c>
      <c r="F8" s="49">
        <v>409491</v>
      </c>
      <c r="G8" s="49">
        <v>202550</v>
      </c>
      <c r="H8" s="49">
        <v>15637629</v>
      </c>
      <c r="I8" s="49">
        <v>16525145</v>
      </c>
      <c r="J8" s="49">
        <f t="shared" si="1"/>
        <v>-887516</v>
      </c>
      <c r="K8" s="49">
        <v>10099654</v>
      </c>
      <c r="L8" s="49">
        <v>5526091</v>
      </c>
      <c r="M8" s="49">
        <v>11884</v>
      </c>
      <c r="N8" s="49">
        <v>2909224</v>
      </c>
      <c r="O8" s="49">
        <v>3801540</v>
      </c>
      <c r="P8" s="49">
        <v>2927</v>
      </c>
      <c r="Q8" s="49">
        <v>18996</v>
      </c>
      <c r="R8" s="49">
        <v>21299</v>
      </c>
      <c r="S8" s="49">
        <v>70603</v>
      </c>
      <c r="T8" s="49">
        <v>17160808</v>
      </c>
      <c r="U8" s="49">
        <v>15833082</v>
      </c>
      <c r="V8" s="49">
        <f t="shared" si="2"/>
        <v>1327726</v>
      </c>
      <c r="W8" s="49">
        <v>936521</v>
      </c>
      <c r="X8" s="49">
        <v>208950</v>
      </c>
      <c r="Y8" s="49">
        <v>4353</v>
      </c>
      <c r="Z8" s="49">
        <v>4019981</v>
      </c>
      <c r="AA8" s="49">
        <v>587958</v>
      </c>
      <c r="AB8" s="49">
        <v>836315</v>
      </c>
      <c r="AC8" s="49">
        <v>8952581</v>
      </c>
      <c r="AD8" s="49">
        <v>1614149</v>
      </c>
      <c r="AE8" s="49">
        <v>2031033</v>
      </c>
      <c r="AF8" s="49">
        <v>19631289</v>
      </c>
      <c r="AG8" s="49">
        <v>5915680</v>
      </c>
      <c r="AH8" s="49">
        <v>114914</v>
      </c>
      <c r="AI8" s="49">
        <v>60765</v>
      </c>
      <c r="AJ8" s="49">
        <v>0</v>
      </c>
      <c r="AK8" s="49">
        <v>179221</v>
      </c>
      <c r="AL8" s="49">
        <v>5560780</v>
      </c>
      <c r="AM8" s="49">
        <v>21394576</v>
      </c>
      <c r="AN8" s="49">
        <v>9831376</v>
      </c>
      <c r="AO8" s="49">
        <v>11408540</v>
      </c>
      <c r="AP8" s="49">
        <v>0</v>
      </c>
      <c r="AQ8" s="49">
        <v>154660</v>
      </c>
      <c r="AR8" s="49">
        <v>0</v>
      </c>
      <c r="AS8" s="49">
        <v>0</v>
      </c>
      <c r="AT8" s="49">
        <v>393184</v>
      </c>
      <c r="AU8" s="49">
        <v>133107</v>
      </c>
      <c r="AV8" s="49">
        <v>260077</v>
      </c>
      <c r="AW8" s="49">
        <v>0</v>
      </c>
      <c r="AX8" s="49">
        <v>0</v>
      </c>
      <c r="AY8" s="49">
        <v>0</v>
      </c>
      <c r="AZ8" s="49">
        <v>0</v>
      </c>
      <c r="BA8" s="49">
        <v>0</v>
      </c>
      <c r="BB8" s="49">
        <v>0</v>
      </c>
      <c r="BC8" s="49">
        <v>0</v>
      </c>
      <c r="BD8" s="49">
        <v>16289158</v>
      </c>
      <c r="BE8" s="49">
        <v>16284167</v>
      </c>
      <c r="BF8" s="93">
        <v>4991</v>
      </c>
      <c r="BG8" s="49">
        <v>3817507</v>
      </c>
      <c r="BH8" s="49">
        <v>808935</v>
      </c>
      <c r="BI8" s="49">
        <v>3283582</v>
      </c>
      <c r="BJ8" s="49">
        <v>11918737</v>
      </c>
      <c r="BK8" s="49">
        <v>0</v>
      </c>
      <c r="BL8" s="49">
        <v>126122536</v>
      </c>
      <c r="BM8" s="50">
        <v>126122536</v>
      </c>
      <c r="BN8" s="50">
        <f t="shared" si="3"/>
        <v>0</v>
      </c>
    </row>
    <row r="9" spans="1:66" ht="32.25" customHeight="1">
      <c r="A9" s="4" t="s">
        <v>53</v>
      </c>
      <c r="B9" s="49">
        <v>5084375</v>
      </c>
      <c r="C9" s="49">
        <v>5440096</v>
      </c>
      <c r="D9" s="49">
        <f t="shared" si="0"/>
        <v>-355721</v>
      </c>
      <c r="E9" s="49">
        <v>192018</v>
      </c>
      <c r="F9" s="49">
        <v>117427</v>
      </c>
      <c r="G9" s="49">
        <v>87520</v>
      </c>
      <c r="H9" s="49">
        <v>3268400</v>
      </c>
      <c r="I9" s="49">
        <v>3547176</v>
      </c>
      <c r="J9" s="49">
        <f t="shared" si="1"/>
        <v>-278776</v>
      </c>
      <c r="K9" s="49">
        <v>2165670</v>
      </c>
      <c r="L9" s="49">
        <v>1102730</v>
      </c>
      <c r="M9" s="49">
        <v>0</v>
      </c>
      <c r="N9" s="49">
        <v>598203</v>
      </c>
      <c r="O9" s="49">
        <v>806844</v>
      </c>
      <c r="P9" s="49">
        <v>0</v>
      </c>
      <c r="Q9" s="49">
        <v>3101</v>
      </c>
      <c r="R9" s="49">
        <v>4939</v>
      </c>
      <c r="S9" s="49">
        <v>5923</v>
      </c>
      <c r="T9" s="49">
        <v>2417224</v>
      </c>
      <c r="U9" s="49">
        <v>2835933</v>
      </c>
      <c r="V9" s="49">
        <f t="shared" si="2"/>
        <v>-418709</v>
      </c>
      <c r="W9" s="49">
        <v>262760</v>
      </c>
      <c r="X9" s="49">
        <v>14457</v>
      </c>
      <c r="Y9" s="49">
        <v>2988</v>
      </c>
      <c r="Z9" s="49">
        <v>570833</v>
      </c>
      <c r="AA9" s="49">
        <v>114742</v>
      </c>
      <c r="AB9" s="49">
        <v>96550</v>
      </c>
      <c r="AC9" s="49">
        <v>1097636</v>
      </c>
      <c r="AD9" s="49">
        <v>257258</v>
      </c>
      <c r="AE9" s="49">
        <v>165090</v>
      </c>
      <c r="AF9" s="49">
        <v>2557349</v>
      </c>
      <c r="AG9" s="49">
        <v>2774228</v>
      </c>
      <c r="AH9" s="49">
        <v>5713</v>
      </c>
      <c r="AI9" s="49">
        <v>10062</v>
      </c>
      <c r="AJ9" s="49">
        <v>6265</v>
      </c>
      <c r="AK9" s="49">
        <v>1981519</v>
      </c>
      <c r="AL9" s="49">
        <v>770669</v>
      </c>
      <c r="AM9" s="49">
        <v>3906360</v>
      </c>
      <c r="AN9" s="49">
        <v>752422</v>
      </c>
      <c r="AO9" s="49">
        <v>3018122</v>
      </c>
      <c r="AP9" s="49">
        <v>116253</v>
      </c>
      <c r="AQ9" s="49">
        <v>19563</v>
      </c>
      <c r="AR9" s="49">
        <v>0</v>
      </c>
      <c r="AS9" s="49">
        <v>0</v>
      </c>
      <c r="AT9" s="49">
        <v>57769</v>
      </c>
      <c r="AU9" s="49">
        <v>54180</v>
      </c>
      <c r="AV9" s="49">
        <v>3589</v>
      </c>
      <c r="AW9" s="49">
        <v>0</v>
      </c>
      <c r="AX9" s="49">
        <v>0</v>
      </c>
      <c r="AY9" s="49">
        <v>0</v>
      </c>
      <c r="AZ9" s="49">
        <v>0</v>
      </c>
      <c r="BA9" s="49">
        <v>0</v>
      </c>
      <c r="BB9" s="49">
        <v>0</v>
      </c>
      <c r="BC9" s="49">
        <v>0</v>
      </c>
      <c r="BD9" s="49">
        <v>4249725</v>
      </c>
      <c r="BE9" s="49">
        <v>4249370</v>
      </c>
      <c r="BF9" s="93">
        <v>355</v>
      </c>
      <c r="BG9" s="49">
        <v>1741917</v>
      </c>
      <c r="BH9" s="49">
        <v>1229</v>
      </c>
      <c r="BI9" s="49">
        <v>211570</v>
      </c>
      <c r="BJ9" s="49">
        <v>2807804</v>
      </c>
      <c r="BK9" s="49">
        <v>0</v>
      </c>
      <c r="BL9" s="49">
        <v>25974640</v>
      </c>
      <c r="BM9" s="50">
        <v>25974640</v>
      </c>
      <c r="BN9" s="50">
        <f t="shared" si="3"/>
        <v>0</v>
      </c>
    </row>
    <row r="10" spans="1:66" ht="32.25" customHeight="1">
      <c r="A10" s="2" t="s">
        <v>54</v>
      </c>
      <c r="B10" s="51">
        <v>4837265</v>
      </c>
      <c r="C10" s="51">
        <v>4985514</v>
      </c>
      <c r="D10" s="51">
        <f t="shared" si="0"/>
        <v>-148249</v>
      </c>
      <c r="E10" s="51">
        <v>209534</v>
      </c>
      <c r="F10" s="51">
        <v>109878</v>
      </c>
      <c r="G10" s="51">
        <v>55375</v>
      </c>
      <c r="H10" s="51">
        <v>3295416</v>
      </c>
      <c r="I10" s="51">
        <v>3413919</v>
      </c>
      <c r="J10" s="51">
        <f t="shared" si="1"/>
        <v>-118503</v>
      </c>
      <c r="K10" s="51">
        <v>2139025</v>
      </c>
      <c r="L10" s="51">
        <v>1129273</v>
      </c>
      <c r="M10" s="51">
        <v>27118</v>
      </c>
      <c r="N10" s="51">
        <v>619921</v>
      </c>
      <c r="O10" s="51">
        <v>532280</v>
      </c>
      <c r="P10" s="51">
        <v>0</v>
      </c>
      <c r="Q10" s="51">
        <v>3719</v>
      </c>
      <c r="R10" s="51">
        <v>6695</v>
      </c>
      <c r="S10" s="51">
        <v>4447</v>
      </c>
      <c r="T10" s="51">
        <v>3457624</v>
      </c>
      <c r="U10" s="51">
        <v>3310702</v>
      </c>
      <c r="V10" s="51">
        <f t="shared" si="2"/>
        <v>146922</v>
      </c>
      <c r="W10" s="51">
        <v>555536</v>
      </c>
      <c r="X10" s="51">
        <v>29753</v>
      </c>
      <c r="Y10" s="51">
        <v>3066</v>
      </c>
      <c r="Z10" s="51">
        <v>614358</v>
      </c>
      <c r="AA10" s="51">
        <v>134262</v>
      </c>
      <c r="AB10" s="51">
        <v>83602</v>
      </c>
      <c r="AC10" s="51">
        <v>1654153</v>
      </c>
      <c r="AD10" s="51">
        <v>382894</v>
      </c>
      <c r="AE10" s="51">
        <v>508905</v>
      </c>
      <c r="AF10" s="51">
        <v>3207006</v>
      </c>
      <c r="AG10" s="51">
        <v>2876361</v>
      </c>
      <c r="AH10" s="51">
        <v>29626</v>
      </c>
      <c r="AI10" s="51">
        <v>4042</v>
      </c>
      <c r="AJ10" s="51">
        <v>40040</v>
      </c>
      <c r="AK10" s="51">
        <v>1447131</v>
      </c>
      <c r="AL10" s="51">
        <v>1355522</v>
      </c>
      <c r="AM10" s="51">
        <v>3031978</v>
      </c>
      <c r="AN10" s="51">
        <v>472401</v>
      </c>
      <c r="AO10" s="51">
        <v>2419823</v>
      </c>
      <c r="AP10" s="51">
        <v>58583</v>
      </c>
      <c r="AQ10" s="51">
        <v>81171</v>
      </c>
      <c r="AR10" s="51">
        <v>0</v>
      </c>
      <c r="AS10" s="51">
        <v>0</v>
      </c>
      <c r="AT10" s="51">
        <v>76195</v>
      </c>
      <c r="AU10" s="51">
        <v>44835</v>
      </c>
      <c r="AV10" s="51">
        <v>31302</v>
      </c>
      <c r="AW10" s="51">
        <v>58</v>
      </c>
      <c r="AX10" s="51">
        <v>0</v>
      </c>
      <c r="AY10" s="51">
        <v>0</v>
      </c>
      <c r="AZ10" s="51">
        <v>0</v>
      </c>
      <c r="BA10" s="51">
        <v>0</v>
      </c>
      <c r="BB10" s="51">
        <v>0</v>
      </c>
      <c r="BC10" s="51">
        <v>0</v>
      </c>
      <c r="BD10" s="51">
        <v>3145611</v>
      </c>
      <c r="BE10" s="51">
        <v>3145611</v>
      </c>
      <c r="BF10" s="96">
        <v>0</v>
      </c>
      <c r="BG10" s="51">
        <v>386346</v>
      </c>
      <c r="BH10" s="51">
        <v>103545</v>
      </c>
      <c r="BI10" s="51">
        <v>335160</v>
      </c>
      <c r="BJ10" s="51">
        <v>2789383</v>
      </c>
      <c r="BK10" s="51">
        <v>0</v>
      </c>
      <c r="BL10" s="51">
        <v>24755379</v>
      </c>
      <c r="BM10" s="50">
        <v>24755379</v>
      </c>
      <c r="BN10" s="50">
        <f t="shared" si="3"/>
        <v>0</v>
      </c>
    </row>
    <row r="11" spans="1:66" ht="32.25" customHeight="1">
      <c r="A11" s="2" t="s">
        <v>55</v>
      </c>
      <c r="B11" s="49">
        <v>5304666</v>
      </c>
      <c r="C11" s="49">
        <v>5750162</v>
      </c>
      <c r="D11" s="49">
        <f t="shared" si="0"/>
        <v>-445496</v>
      </c>
      <c r="E11" s="49">
        <v>173763</v>
      </c>
      <c r="F11" s="49">
        <v>202214</v>
      </c>
      <c r="G11" s="49">
        <v>57375</v>
      </c>
      <c r="H11" s="49">
        <v>3564599</v>
      </c>
      <c r="I11" s="49">
        <v>3591023</v>
      </c>
      <c r="J11" s="49">
        <f t="shared" si="1"/>
        <v>-26424</v>
      </c>
      <c r="K11" s="49">
        <v>2375736</v>
      </c>
      <c r="L11" s="49">
        <v>1188863</v>
      </c>
      <c r="M11" s="49">
        <v>0</v>
      </c>
      <c r="N11" s="49">
        <v>642278</v>
      </c>
      <c r="O11" s="49">
        <v>658839</v>
      </c>
      <c r="P11" s="49">
        <v>0</v>
      </c>
      <c r="Q11" s="49">
        <v>3250</v>
      </c>
      <c r="R11" s="49">
        <v>0</v>
      </c>
      <c r="S11" s="49">
        <v>2348</v>
      </c>
      <c r="T11" s="49">
        <v>2560299</v>
      </c>
      <c r="U11" s="49">
        <v>3151163</v>
      </c>
      <c r="V11" s="49">
        <f t="shared" si="2"/>
        <v>-590864</v>
      </c>
      <c r="W11" s="49">
        <v>159652</v>
      </c>
      <c r="X11" s="49">
        <v>40510</v>
      </c>
      <c r="Y11" s="49">
        <v>4074</v>
      </c>
      <c r="Z11" s="49">
        <v>601130</v>
      </c>
      <c r="AA11" s="49">
        <v>94612</v>
      </c>
      <c r="AB11" s="49">
        <v>74673</v>
      </c>
      <c r="AC11" s="49">
        <v>1260535</v>
      </c>
      <c r="AD11" s="49">
        <v>325113</v>
      </c>
      <c r="AE11" s="49">
        <v>403356</v>
      </c>
      <c r="AF11" s="49">
        <v>2454981</v>
      </c>
      <c r="AG11" s="49">
        <v>2819878</v>
      </c>
      <c r="AH11" s="49">
        <v>21650</v>
      </c>
      <c r="AI11" s="49">
        <v>15864</v>
      </c>
      <c r="AJ11" s="49">
        <v>86535</v>
      </c>
      <c r="AK11" s="49">
        <v>1687167</v>
      </c>
      <c r="AL11" s="49">
        <v>1008662</v>
      </c>
      <c r="AM11" s="49">
        <v>2886965</v>
      </c>
      <c r="AN11" s="49">
        <v>479195</v>
      </c>
      <c r="AO11" s="49">
        <v>1507413</v>
      </c>
      <c r="AP11" s="49">
        <v>771754</v>
      </c>
      <c r="AQ11" s="49">
        <v>128603</v>
      </c>
      <c r="AR11" s="49">
        <v>0</v>
      </c>
      <c r="AS11" s="49">
        <v>0</v>
      </c>
      <c r="AT11" s="49">
        <v>194826</v>
      </c>
      <c r="AU11" s="49">
        <v>176242</v>
      </c>
      <c r="AV11" s="49">
        <v>18584</v>
      </c>
      <c r="AW11" s="49">
        <v>0</v>
      </c>
      <c r="AX11" s="49">
        <v>0</v>
      </c>
      <c r="AY11" s="49">
        <v>0</v>
      </c>
      <c r="AZ11" s="49">
        <v>0</v>
      </c>
      <c r="BA11" s="49">
        <v>0</v>
      </c>
      <c r="BB11" s="49">
        <v>0</v>
      </c>
      <c r="BC11" s="49">
        <v>0</v>
      </c>
      <c r="BD11" s="49">
        <v>3056141</v>
      </c>
      <c r="BE11" s="49">
        <v>3055841</v>
      </c>
      <c r="BF11" s="93">
        <v>300</v>
      </c>
      <c r="BG11" s="49">
        <v>32691</v>
      </c>
      <c r="BH11" s="49">
        <v>97150</v>
      </c>
      <c r="BI11" s="49">
        <v>214884</v>
      </c>
      <c r="BJ11" s="49">
        <v>2635388</v>
      </c>
      <c r="BK11" s="49">
        <v>0</v>
      </c>
      <c r="BL11" s="49">
        <v>22661225</v>
      </c>
      <c r="BM11" s="50">
        <v>22661225</v>
      </c>
      <c r="BN11" s="50">
        <f t="shared" si="3"/>
        <v>0</v>
      </c>
    </row>
    <row r="12" spans="1:66" ht="32.25" customHeight="1">
      <c r="A12" s="2" t="s">
        <v>56</v>
      </c>
      <c r="B12" s="49">
        <v>3084491</v>
      </c>
      <c r="C12" s="49">
        <v>2952429</v>
      </c>
      <c r="D12" s="49">
        <f t="shared" si="0"/>
        <v>132062</v>
      </c>
      <c r="E12" s="49">
        <v>93938</v>
      </c>
      <c r="F12" s="49">
        <v>74945</v>
      </c>
      <c r="G12" s="49">
        <v>75940</v>
      </c>
      <c r="H12" s="49">
        <v>1906005</v>
      </c>
      <c r="I12" s="49">
        <v>1984023</v>
      </c>
      <c r="J12" s="49">
        <f t="shared" si="1"/>
        <v>-78018</v>
      </c>
      <c r="K12" s="49">
        <v>1267880</v>
      </c>
      <c r="L12" s="49">
        <v>638125</v>
      </c>
      <c r="M12" s="49">
        <v>0</v>
      </c>
      <c r="N12" s="49">
        <v>351894</v>
      </c>
      <c r="O12" s="49">
        <v>574856</v>
      </c>
      <c r="P12" s="49">
        <v>0</v>
      </c>
      <c r="Q12" s="49">
        <v>1913</v>
      </c>
      <c r="R12" s="49">
        <v>5000</v>
      </c>
      <c r="S12" s="49">
        <v>0</v>
      </c>
      <c r="T12" s="49">
        <v>1499793</v>
      </c>
      <c r="U12" s="49">
        <v>1391065</v>
      </c>
      <c r="V12" s="49">
        <f t="shared" si="2"/>
        <v>108728</v>
      </c>
      <c r="W12" s="49">
        <v>120643</v>
      </c>
      <c r="X12" s="49">
        <v>29954</v>
      </c>
      <c r="Y12" s="49">
        <v>1458</v>
      </c>
      <c r="Z12" s="49">
        <v>336049</v>
      </c>
      <c r="AA12" s="49">
        <v>55889</v>
      </c>
      <c r="AB12" s="49">
        <v>31585</v>
      </c>
      <c r="AC12" s="49">
        <v>745382</v>
      </c>
      <c r="AD12" s="49">
        <v>178833</v>
      </c>
      <c r="AE12" s="49">
        <v>125293</v>
      </c>
      <c r="AF12" s="49">
        <v>1913897</v>
      </c>
      <c r="AG12" s="49">
        <v>1755301</v>
      </c>
      <c r="AH12" s="49">
        <v>15750</v>
      </c>
      <c r="AI12" s="49">
        <v>6944</v>
      </c>
      <c r="AJ12" s="49">
        <v>3202</v>
      </c>
      <c r="AK12" s="49">
        <v>980103</v>
      </c>
      <c r="AL12" s="49">
        <v>749302</v>
      </c>
      <c r="AM12" s="49">
        <v>1369085</v>
      </c>
      <c r="AN12" s="49">
        <v>51327</v>
      </c>
      <c r="AO12" s="49">
        <v>1205267</v>
      </c>
      <c r="AP12" s="49">
        <v>0</v>
      </c>
      <c r="AQ12" s="49">
        <v>107560</v>
      </c>
      <c r="AR12" s="49">
        <v>0</v>
      </c>
      <c r="AS12" s="49">
        <v>4931</v>
      </c>
      <c r="AT12" s="49">
        <v>23987</v>
      </c>
      <c r="AU12" s="49">
        <v>0</v>
      </c>
      <c r="AV12" s="49">
        <v>20724</v>
      </c>
      <c r="AW12" s="49">
        <v>3263</v>
      </c>
      <c r="AX12" s="49">
        <v>0</v>
      </c>
      <c r="AY12" s="49">
        <v>0</v>
      </c>
      <c r="AZ12" s="49">
        <v>0</v>
      </c>
      <c r="BA12" s="49">
        <v>0</v>
      </c>
      <c r="BB12" s="49">
        <v>0</v>
      </c>
      <c r="BC12" s="49">
        <v>0</v>
      </c>
      <c r="BD12" s="49">
        <v>2130811</v>
      </c>
      <c r="BE12" s="49">
        <v>2130811</v>
      </c>
      <c r="BF12" s="93">
        <v>0</v>
      </c>
      <c r="BG12" s="49">
        <v>24231</v>
      </c>
      <c r="BH12" s="49">
        <v>72925</v>
      </c>
      <c r="BI12" s="49">
        <v>99000</v>
      </c>
      <c r="BJ12" s="49">
        <v>1532642</v>
      </c>
      <c r="BK12" s="49">
        <v>0</v>
      </c>
      <c r="BL12" s="49">
        <v>13631456</v>
      </c>
      <c r="BM12" s="50">
        <v>13631456</v>
      </c>
      <c r="BN12" s="50">
        <f t="shared" si="3"/>
        <v>0</v>
      </c>
    </row>
    <row r="13" spans="1:66" ht="32.25" customHeight="1">
      <c r="A13" s="2" t="s">
        <v>57</v>
      </c>
      <c r="B13" s="49">
        <v>5009623</v>
      </c>
      <c r="C13" s="49">
        <v>5569868</v>
      </c>
      <c r="D13" s="49">
        <f t="shared" si="0"/>
        <v>-560245</v>
      </c>
      <c r="E13" s="49">
        <v>179333</v>
      </c>
      <c r="F13" s="49">
        <v>143641</v>
      </c>
      <c r="G13" s="49">
        <v>42510</v>
      </c>
      <c r="H13" s="49">
        <v>3406547</v>
      </c>
      <c r="I13" s="49">
        <v>3649571</v>
      </c>
      <c r="J13" s="49">
        <f t="shared" si="1"/>
        <v>-243024</v>
      </c>
      <c r="K13" s="49">
        <v>2274565</v>
      </c>
      <c r="L13" s="49">
        <v>1131982</v>
      </c>
      <c r="M13" s="49">
        <v>0</v>
      </c>
      <c r="N13" s="49">
        <v>627908</v>
      </c>
      <c r="O13" s="49">
        <v>603973</v>
      </c>
      <c r="P13" s="49">
        <v>0</v>
      </c>
      <c r="Q13" s="49">
        <v>3025</v>
      </c>
      <c r="R13" s="49">
        <v>0</v>
      </c>
      <c r="S13" s="49">
        <v>2686</v>
      </c>
      <c r="T13" s="49">
        <v>3078625</v>
      </c>
      <c r="U13" s="49">
        <v>3505985</v>
      </c>
      <c r="V13" s="49">
        <f t="shared" si="2"/>
        <v>-427360</v>
      </c>
      <c r="W13" s="49">
        <v>107594</v>
      </c>
      <c r="X13" s="49">
        <v>14282</v>
      </c>
      <c r="Y13" s="49">
        <v>1920</v>
      </c>
      <c r="Z13" s="49">
        <v>778999</v>
      </c>
      <c r="AA13" s="49">
        <v>132598</v>
      </c>
      <c r="AB13" s="49">
        <v>69129</v>
      </c>
      <c r="AC13" s="49">
        <v>1570911</v>
      </c>
      <c r="AD13" s="49">
        <v>403192</v>
      </c>
      <c r="AE13" s="49">
        <v>156664</v>
      </c>
      <c r="AF13" s="49">
        <v>1959088</v>
      </c>
      <c r="AG13" s="49">
        <v>4038385</v>
      </c>
      <c r="AH13" s="49">
        <v>25991</v>
      </c>
      <c r="AI13" s="49">
        <v>4458</v>
      </c>
      <c r="AJ13" s="49">
        <v>198</v>
      </c>
      <c r="AK13" s="49">
        <v>2158064</v>
      </c>
      <c r="AL13" s="49">
        <v>1849674</v>
      </c>
      <c r="AM13" s="49">
        <v>4032480</v>
      </c>
      <c r="AN13" s="49">
        <v>1335933</v>
      </c>
      <c r="AO13" s="49">
        <v>2613297</v>
      </c>
      <c r="AP13" s="49">
        <v>0</v>
      </c>
      <c r="AQ13" s="49">
        <v>83250</v>
      </c>
      <c r="AR13" s="49">
        <v>0</v>
      </c>
      <c r="AS13" s="49">
        <v>0</v>
      </c>
      <c r="AT13" s="49">
        <v>303445</v>
      </c>
      <c r="AU13" s="49">
        <v>230032</v>
      </c>
      <c r="AV13" s="49">
        <v>73413</v>
      </c>
      <c r="AW13" s="49">
        <v>0</v>
      </c>
      <c r="AX13" s="49">
        <v>0</v>
      </c>
      <c r="AY13" s="49">
        <v>0</v>
      </c>
      <c r="AZ13" s="49">
        <v>0</v>
      </c>
      <c r="BA13" s="49">
        <v>0</v>
      </c>
      <c r="BB13" s="49">
        <v>0</v>
      </c>
      <c r="BC13" s="49">
        <v>0</v>
      </c>
      <c r="BD13" s="49">
        <v>3209041</v>
      </c>
      <c r="BE13" s="49">
        <v>3208641</v>
      </c>
      <c r="BF13" s="93">
        <v>400</v>
      </c>
      <c r="BG13" s="49">
        <v>166192</v>
      </c>
      <c r="BH13" s="49">
        <v>56645</v>
      </c>
      <c r="BI13" s="49">
        <v>917630</v>
      </c>
      <c r="BJ13" s="49">
        <v>2031774</v>
      </c>
      <c r="BK13" s="49">
        <v>0</v>
      </c>
      <c r="BL13" s="49">
        <v>24959592</v>
      </c>
      <c r="BM13" s="50">
        <v>24959592</v>
      </c>
      <c r="BN13" s="50">
        <f t="shared" si="3"/>
        <v>0</v>
      </c>
    </row>
    <row r="14" spans="1:66" ht="32.25" customHeight="1">
      <c r="A14" s="2" t="s">
        <v>114</v>
      </c>
      <c r="B14" s="52">
        <v>4218492</v>
      </c>
      <c r="C14" s="52">
        <v>4358508</v>
      </c>
      <c r="D14" s="52">
        <f t="shared" si="0"/>
        <v>-140016</v>
      </c>
      <c r="E14" s="52">
        <v>159672</v>
      </c>
      <c r="F14" s="52">
        <v>128836</v>
      </c>
      <c r="G14" s="52">
        <v>34344</v>
      </c>
      <c r="H14" s="52">
        <v>2953718</v>
      </c>
      <c r="I14" s="52">
        <v>2975413</v>
      </c>
      <c r="J14" s="52">
        <f t="shared" si="1"/>
        <v>-21695</v>
      </c>
      <c r="K14" s="52">
        <v>1943111</v>
      </c>
      <c r="L14" s="52">
        <v>1010607</v>
      </c>
      <c r="M14" s="52">
        <v>0</v>
      </c>
      <c r="N14" s="52">
        <v>526245</v>
      </c>
      <c r="O14" s="52">
        <v>411704</v>
      </c>
      <c r="P14" s="52">
        <v>0</v>
      </c>
      <c r="Q14" s="52">
        <v>3121</v>
      </c>
      <c r="R14" s="52">
        <v>852</v>
      </c>
      <c r="S14" s="52">
        <v>0</v>
      </c>
      <c r="T14" s="52">
        <v>2346633</v>
      </c>
      <c r="U14" s="52">
        <v>2699129</v>
      </c>
      <c r="V14" s="52">
        <f t="shared" si="2"/>
        <v>-352496</v>
      </c>
      <c r="W14" s="52">
        <v>273399</v>
      </c>
      <c r="X14" s="52">
        <v>23476</v>
      </c>
      <c r="Y14" s="52">
        <v>3724</v>
      </c>
      <c r="Z14" s="52">
        <v>698180</v>
      </c>
      <c r="AA14" s="52">
        <v>100734</v>
      </c>
      <c r="AB14" s="52">
        <v>55913</v>
      </c>
      <c r="AC14" s="52">
        <v>882634</v>
      </c>
      <c r="AD14" s="52">
        <v>308573</v>
      </c>
      <c r="AE14" s="52">
        <v>80803</v>
      </c>
      <c r="AF14" s="52">
        <v>1371703</v>
      </c>
      <c r="AG14" s="52">
        <v>2605885</v>
      </c>
      <c r="AH14" s="52">
        <v>13415</v>
      </c>
      <c r="AI14" s="52">
        <v>1552</v>
      </c>
      <c r="AJ14" s="52">
        <v>0</v>
      </c>
      <c r="AK14" s="52">
        <v>1403273</v>
      </c>
      <c r="AL14" s="52">
        <v>1187645</v>
      </c>
      <c r="AM14" s="52">
        <v>3562556</v>
      </c>
      <c r="AN14" s="52">
        <v>998234</v>
      </c>
      <c r="AO14" s="52">
        <v>2439664</v>
      </c>
      <c r="AP14" s="52">
        <v>0</v>
      </c>
      <c r="AQ14" s="52">
        <v>124658</v>
      </c>
      <c r="AR14" s="52">
        <v>0</v>
      </c>
      <c r="AS14" s="52">
        <v>0</v>
      </c>
      <c r="AT14" s="52">
        <v>269563</v>
      </c>
      <c r="AU14" s="52">
        <v>176051</v>
      </c>
      <c r="AV14" s="52">
        <v>93512</v>
      </c>
      <c r="AW14" s="52">
        <v>0</v>
      </c>
      <c r="AX14" s="52">
        <v>0</v>
      </c>
      <c r="AY14" s="52">
        <v>0</v>
      </c>
      <c r="AZ14" s="52">
        <v>0</v>
      </c>
      <c r="BA14" s="52">
        <v>0</v>
      </c>
      <c r="BB14" s="52">
        <v>0</v>
      </c>
      <c r="BC14" s="52">
        <v>0</v>
      </c>
      <c r="BD14" s="52">
        <v>3219421</v>
      </c>
      <c r="BE14" s="52">
        <v>3218939</v>
      </c>
      <c r="BF14" s="53">
        <v>482</v>
      </c>
      <c r="BG14" s="52">
        <v>13611</v>
      </c>
      <c r="BH14" s="52">
        <v>6916</v>
      </c>
      <c r="BI14" s="52">
        <v>106320</v>
      </c>
      <c r="BJ14" s="52">
        <v>1422740</v>
      </c>
      <c r="BK14" s="52">
        <v>0</v>
      </c>
      <c r="BL14" s="52">
        <v>19224643</v>
      </c>
      <c r="BM14" s="50">
        <v>19224643</v>
      </c>
      <c r="BN14" s="50">
        <f t="shared" si="3"/>
        <v>0</v>
      </c>
    </row>
    <row r="15" spans="1:66" ht="32.25" customHeight="1">
      <c r="A15" s="62" t="s">
        <v>131</v>
      </c>
      <c r="B15" s="49">
        <v>5643164</v>
      </c>
      <c r="C15" s="49">
        <v>5791805</v>
      </c>
      <c r="D15" s="49">
        <f t="shared" si="0"/>
        <v>-148641</v>
      </c>
      <c r="E15" s="49">
        <v>155008</v>
      </c>
      <c r="F15" s="49">
        <v>142143</v>
      </c>
      <c r="G15" s="49">
        <v>90051</v>
      </c>
      <c r="H15" s="49">
        <v>3884290</v>
      </c>
      <c r="I15" s="49">
        <v>3845670</v>
      </c>
      <c r="J15" s="49">
        <f t="shared" si="1"/>
        <v>38620</v>
      </c>
      <c r="K15" s="49">
        <v>2577782</v>
      </c>
      <c r="L15" s="49">
        <v>1301688</v>
      </c>
      <c r="M15" s="49">
        <v>4820</v>
      </c>
      <c r="N15" s="49">
        <v>698532</v>
      </c>
      <c r="O15" s="49">
        <v>665823</v>
      </c>
      <c r="P15" s="49">
        <v>0</v>
      </c>
      <c r="Q15" s="49">
        <v>4082</v>
      </c>
      <c r="R15" s="49">
        <v>0</v>
      </c>
      <c r="S15" s="49">
        <v>3235</v>
      </c>
      <c r="T15" s="49">
        <v>4363122</v>
      </c>
      <c r="U15" s="49">
        <v>4435575</v>
      </c>
      <c r="V15" s="49">
        <f t="shared" si="2"/>
        <v>-72453</v>
      </c>
      <c r="W15" s="49">
        <v>542338</v>
      </c>
      <c r="X15" s="49">
        <v>64809</v>
      </c>
      <c r="Y15" s="49">
        <v>3032</v>
      </c>
      <c r="Z15" s="49">
        <v>1151272</v>
      </c>
      <c r="AA15" s="49">
        <v>174818</v>
      </c>
      <c r="AB15" s="49">
        <v>190953</v>
      </c>
      <c r="AC15" s="49">
        <v>1717206</v>
      </c>
      <c r="AD15" s="49">
        <v>518694</v>
      </c>
      <c r="AE15" s="49">
        <v>244112</v>
      </c>
      <c r="AF15" s="49">
        <v>3023977</v>
      </c>
      <c r="AG15" s="49">
        <v>3472619</v>
      </c>
      <c r="AH15" s="49">
        <v>18498</v>
      </c>
      <c r="AI15" s="49">
        <v>10778</v>
      </c>
      <c r="AJ15" s="49">
        <v>1223</v>
      </c>
      <c r="AK15" s="49">
        <v>927528</v>
      </c>
      <c r="AL15" s="49">
        <v>2514592</v>
      </c>
      <c r="AM15" s="49">
        <v>4478896</v>
      </c>
      <c r="AN15" s="49">
        <v>1666975</v>
      </c>
      <c r="AO15" s="49">
        <v>2325452</v>
      </c>
      <c r="AP15" s="49">
        <v>255049</v>
      </c>
      <c r="AQ15" s="49">
        <v>231420</v>
      </c>
      <c r="AR15" s="49">
        <v>0</v>
      </c>
      <c r="AS15" s="49">
        <v>0</v>
      </c>
      <c r="AT15" s="49">
        <v>48235</v>
      </c>
      <c r="AU15" s="49">
        <v>19644</v>
      </c>
      <c r="AV15" s="49">
        <v>28455</v>
      </c>
      <c r="AW15" s="49">
        <v>136</v>
      </c>
      <c r="AX15" s="93">
        <v>0</v>
      </c>
      <c r="AY15" s="93">
        <v>0</v>
      </c>
      <c r="AZ15" s="93">
        <v>0</v>
      </c>
      <c r="BA15" s="93">
        <v>0</v>
      </c>
      <c r="BB15" s="93">
        <v>0</v>
      </c>
      <c r="BC15" s="93">
        <v>0</v>
      </c>
      <c r="BD15" s="49">
        <v>3620642</v>
      </c>
      <c r="BE15" s="49">
        <v>3619726</v>
      </c>
      <c r="BF15" s="93">
        <v>916</v>
      </c>
      <c r="BG15" s="49">
        <v>1459707</v>
      </c>
      <c r="BH15" s="49">
        <v>202082</v>
      </c>
      <c r="BI15" s="49">
        <v>601608</v>
      </c>
      <c r="BJ15" s="49">
        <v>1854646</v>
      </c>
      <c r="BK15" s="49">
        <v>0</v>
      </c>
      <c r="BL15" s="49">
        <v>29012810</v>
      </c>
      <c r="BM15" s="50">
        <v>29012810</v>
      </c>
      <c r="BN15" s="50">
        <f t="shared" si="3"/>
        <v>0</v>
      </c>
    </row>
    <row r="16" spans="1:66" ht="32.25" customHeight="1">
      <c r="A16" s="2" t="s">
        <v>132</v>
      </c>
      <c r="B16" s="49">
        <v>5181766</v>
      </c>
      <c r="C16" s="49">
        <v>5603344</v>
      </c>
      <c r="D16" s="49">
        <f>B16-C16</f>
        <v>-421578</v>
      </c>
      <c r="E16" s="49">
        <v>180568</v>
      </c>
      <c r="F16" s="49">
        <v>181898</v>
      </c>
      <c r="G16" s="49">
        <v>67020</v>
      </c>
      <c r="H16" s="49">
        <v>3596637</v>
      </c>
      <c r="I16" s="49">
        <v>3720960</v>
      </c>
      <c r="J16" s="49">
        <f>H16-I16</f>
        <v>-124323</v>
      </c>
      <c r="K16" s="49">
        <v>2387075</v>
      </c>
      <c r="L16" s="49">
        <v>1209562</v>
      </c>
      <c r="M16" s="49">
        <v>0</v>
      </c>
      <c r="N16" s="49">
        <v>649837</v>
      </c>
      <c r="O16" s="49">
        <v>496068</v>
      </c>
      <c r="P16" s="49">
        <v>0</v>
      </c>
      <c r="Q16" s="49">
        <v>3461</v>
      </c>
      <c r="R16" s="49">
        <v>0</v>
      </c>
      <c r="S16" s="49">
        <v>6277</v>
      </c>
      <c r="T16" s="49">
        <v>3976710</v>
      </c>
      <c r="U16" s="49">
        <v>3484466</v>
      </c>
      <c r="V16" s="49">
        <f>T16-U16</f>
        <v>492244</v>
      </c>
      <c r="W16" s="49">
        <v>402196</v>
      </c>
      <c r="X16" s="49">
        <v>43932</v>
      </c>
      <c r="Y16" s="49">
        <v>4023</v>
      </c>
      <c r="Z16" s="49">
        <v>1084581</v>
      </c>
      <c r="AA16" s="49">
        <v>128137</v>
      </c>
      <c r="AB16" s="49">
        <v>50612</v>
      </c>
      <c r="AC16" s="49">
        <v>1938616</v>
      </c>
      <c r="AD16" s="49">
        <v>324613</v>
      </c>
      <c r="AE16" s="49">
        <v>181008</v>
      </c>
      <c r="AF16" s="49">
        <v>2527969</v>
      </c>
      <c r="AG16" s="49">
        <v>2978331</v>
      </c>
      <c r="AH16" s="49">
        <v>4205</v>
      </c>
      <c r="AI16" s="49">
        <v>8416</v>
      </c>
      <c r="AJ16" s="49">
        <v>35043</v>
      </c>
      <c r="AK16" s="49">
        <v>1667568</v>
      </c>
      <c r="AL16" s="49">
        <v>1263099</v>
      </c>
      <c r="AM16" s="49">
        <v>2571665</v>
      </c>
      <c r="AN16" s="49">
        <v>629140</v>
      </c>
      <c r="AO16" s="49">
        <v>1870218</v>
      </c>
      <c r="AP16" s="49">
        <v>0</v>
      </c>
      <c r="AQ16" s="49">
        <v>72307</v>
      </c>
      <c r="AR16" s="49">
        <v>0</v>
      </c>
      <c r="AS16" s="49">
        <v>0</v>
      </c>
      <c r="AT16" s="49">
        <v>251226</v>
      </c>
      <c r="AU16" s="49">
        <v>88187</v>
      </c>
      <c r="AV16" s="49">
        <v>163039</v>
      </c>
      <c r="AW16" s="49">
        <v>0</v>
      </c>
      <c r="AX16" s="93">
        <v>0</v>
      </c>
      <c r="AY16" s="93">
        <v>0</v>
      </c>
      <c r="AZ16" s="93">
        <v>0</v>
      </c>
      <c r="BA16" s="93">
        <v>0</v>
      </c>
      <c r="BB16" s="93">
        <v>0</v>
      </c>
      <c r="BC16" s="93">
        <v>0</v>
      </c>
      <c r="BD16" s="49">
        <v>3518169</v>
      </c>
      <c r="BE16" s="49">
        <v>3517795</v>
      </c>
      <c r="BF16" s="93">
        <v>374</v>
      </c>
      <c r="BG16" s="49">
        <v>1113196</v>
      </c>
      <c r="BH16" s="49">
        <v>55965</v>
      </c>
      <c r="BI16" s="49">
        <v>692000</v>
      </c>
      <c r="BJ16" s="49">
        <v>2160993</v>
      </c>
      <c r="BK16" s="49">
        <v>0</v>
      </c>
      <c r="BL16" s="49">
        <v>25208998</v>
      </c>
      <c r="BM16" s="50">
        <v>25208998</v>
      </c>
      <c r="BN16" s="50">
        <f>BL16-BM16</f>
        <v>0</v>
      </c>
    </row>
    <row r="17" spans="1:66" ht="32.25" customHeight="1" thickBot="1">
      <c r="A17" s="95" t="s">
        <v>135</v>
      </c>
      <c r="B17" s="49">
        <v>2308302</v>
      </c>
      <c r="C17" s="49"/>
      <c r="D17" s="49"/>
      <c r="E17" s="49">
        <v>114865</v>
      </c>
      <c r="F17" s="49">
        <v>43188</v>
      </c>
      <c r="G17" s="49">
        <v>42795</v>
      </c>
      <c r="H17" s="49">
        <v>1579983</v>
      </c>
      <c r="I17" s="49"/>
      <c r="J17" s="49"/>
      <c r="K17" s="49">
        <v>1053556</v>
      </c>
      <c r="L17" s="49">
        <v>526427</v>
      </c>
      <c r="M17" s="49">
        <v>0</v>
      </c>
      <c r="N17" s="49">
        <v>296420</v>
      </c>
      <c r="O17" s="49">
        <v>229540</v>
      </c>
      <c r="P17" s="49">
        <v>0</v>
      </c>
      <c r="Q17" s="49">
        <v>1511</v>
      </c>
      <c r="R17" s="49">
        <v>0</v>
      </c>
      <c r="S17" s="49">
        <v>0</v>
      </c>
      <c r="T17" s="49">
        <v>1180991</v>
      </c>
      <c r="U17" s="49"/>
      <c r="V17" s="49"/>
      <c r="W17" s="49">
        <v>161136</v>
      </c>
      <c r="X17" s="49">
        <v>8651</v>
      </c>
      <c r="Y17" s="49">
        <v>4209</v>
      </c>
      <c r="Z17" s="49">
        <v>310155</v>
      </c>
      <c r="AA17" s="49">
        <v>53002</v>
      </c>
      <c r="AB17" s="49">
        <v>42761</v>
      </c>
      <c r="AC17" s="49">
        <v>471752</v>
      </c>
      <c r="AD17" s="49">
        <v>129325</v>
      </c>
      <c r="AE17" s="49">
        <v>41507</v>
      </c>
      <c r="AF17" s="49">
        <v>811757</v>
      </c>
      <c r="AG17" s="49">
        <v>1708111</v>
      </c>
      <c r="AH17" s="49">
        <v>17315</v>
      </c>
      <c r="AI17" s="49">
        <v>11999</v>
      </c>
      <c r="AJ17" s="49">
        <v>42</v>
      </c>
      <c r="AK17" s="49">
        <v>891302</v>
      </c>
      <c r="AL17" s="49">
        <v>787453</v>
      </c>
      <c r="AM17" s="49">
        <v>1071355</v>
      </c>
      <c r="AN17" s="49">
        <v>161953</v>
      </c>
      <c r="AO17" s="49">
        <v>875618</v>
      </c>
      <c r="AP17" s="49">
        <v>0</v>
      </c>
      <c r="AQ17" s="49">
        <v>5791</v>
      </c>
      <c r="AR17" s="49">
        <v>27993</v>
      </c>
      <c r="AS17" s="49">
        <v>0</v>
      </c>
      <c r="AT17" s="49">
        <v>0</v>
      </c>
      <c r="AU17" s="49">
        <v>0</v>
      </c>
      <c r="AV17" s="49">
        <v>0</v>
      </c>
      <c r="AW17" s="49">
        <v>0</v>
      </c>
      <c r="AX17" s="93"/>
      <c r="AY17" s="93"/>
      <c r="AZ17" s="93"/>
      <c r="BA17" s="93">
        <v>0</v>
      </c>
      <c r="BB17" s="93">
        <v>0</v>
      </c>
      <c r="BC17" s="93">
        <v>0</v>
      </c>
      <c r="BD17" s="49">
        <v>1606526</v>
      </c>
      <c r="BE17" s="49">
        <v>1606104</v>
      </c>
      <c r="BF17" s="93">
        <v>422</v>
      </c>
      <c r="BG17" s="49">
        <v>207562</v>
      </c>
      <c r="BH17" s="49">
        <v>3175132</v>
      </c>
      <c r="BI17" s="49">
        <v>87000</v>
      </c>
      <c r="BJ17" s="49">
        <v>1118264</v>
      </c>
      <c r="BK17" s="49">
        <v>0</v>
      </c>
      <c r="BL17" s="49">
        <v>13316507</v>
      </c>
      <c r="BM17" s="50">
        <v>13316507</v>
      </c>
      <c r="BN17" s="50"/>
    </row>
    <row r="18" spans="1:66" ht="32.25" customHeight="1" thickBot="1" thickTop="1">
      <c r="A18" s="47" t="s">
        <v>116</v>
      </c>
      <c r="B18" s="54">
        <f>SUM(B5:B17)</f>
        <v>106101172</v>
      </c>
      <c r="C18" s="54">
        <f aca="true" t="shared" si="4" ref="C18:BF18">SUM(C5:C17)</f>
        <v>104075779</v>
      </c>
      <c r="D18" s="54">
        <f t="shared" si="4"/>
        <v>-282909</v>
      </c>
      <c r="E18" s="54">
        <f t="shared" si="4"/>
        <v>2865250</v>
      </c>
      <c r="F18" s="54">
        <f t="shared" si="4"/>
        <v>2155226</v>
      </c>
      <c r="G18" s="54">
        <f t="shared" si="4"/>
        <v>1078575</v>
      </c>
      <c r="H18" s="54">
        <f t="shared" si="4"/>
        <v>72960072</v>
      </c>
      <c r="I18" s="54">
        <f t="shared" si="4"/>
        <v>73400336</v>
      </c>
      <c r="J18" s="54">
        <f t="shared" si="4"/>
        <v>-2020247</v>
      </c>
      <c r="K18" s="54">
        <f t="shared" si="4"/>
        <v>47330402</v>
      </c>
      <c r="L18" s="54">
        <f t="shared" si="4"/>
        <v>25439665</v>
      </c>
      <c r="M18" s="54">
        <f t="shared" si="4"/>
        <v>190005</v>
      </c>
      <c r="N18" s="54">
        <f t="shared" si="4"/>
        <v>13038705</v>
      </c>
      <c r="O18" s="54">
        <f t="shared" si="4"/>
        <v>13655464</v>
      </c>
      <c r="P18" s="54">
        <f t="shared" si="4"/>
        <v>13025</v>
      </c>
      <c r="Q18" s="54">
        <f t="shared" si="4"/>
        <v>79804</v>
      </c>
      <c r="R18" s="54">
        <f t="shared" si="4"/>
        <v>104564</v>
      </c>
      <c r="S18" s="54">
        <f t="shared" si="4"/>
        <v>150487</v>
      </c>
      <c r="T18" s="54">
        <f t="shared" si="4"/>
        <v>72905259</v>
      </c>
      <c r="U18" s="54">
        <f t="shared" si="4"/>
        <v>72350436</v>
      </c>
      <c r="V18" s="54">
        <f t="shared" si="4"/>
        <v>-626168</v>
      </c>
      <c r="W18" s="54">
        <f t="shared" si="4"/>
        <v>6278130</v>
      </c>
      <c r="X18" s="54">
        <f t="shared" si="4"/>
        <v>739086</v>
      </c>
      <c r="Y18" s="54">
        <f t="shared" si="4"/>
        <v>46151</v>
      </c>
      <c r="Z18" s="54">
        <f t="shared" si="4"/>
        <v>16423664</v>
      </c>
      <c r="AA18" s="54">
        <f t="shared" si="4"/>
        <v>2637080</v>
      </c>
      <c r="AB18" s="54">
        <f t="shared" si="4"/>
        <v>1951279</v>
      </c>
      <c r="AC18" s="54">
        <f t="shared" si="4"/>
        <v>37516806</v>
      </c>
      <c r="AD18" s="54">
        <f t="shared" si="4"/>
        <v>7313063</v>
      </c>
      <c r="AE18" s="54">
        <f t="shared" si="4"/>
        <v>8454017</v>
      </c>
      <c r="AF18" s="54">
        <f t="shared" si="4"/>
        <v>73564096</v>
      </c>
      <c r="AG18" s="54">
        <f t="shared" si="4"/>
        <v>47626336</v>
      </c>
      <c r="AH18" s="54">
        <f t="shared" si="4"/>
        <v>380723</v>
      </c>
      <c r="AI18" s="54">
        <f t="shared" si="4"/>
        <v>252668</v>
      </c>
      <c r="AJ18" s="54">
        <f t="shared" si="4"/>
        <v>174665</v>
      </c>
      <c r="AK18" s="54">
        <f t="shared" si="4"/>
        <v>19123103</v>
      </c>
      <c r="AL18" s="54">
        <f t="shared" si="4"/>
        <v>27695177</v>
      </c>
      <c r="AM18" s="54">
        <f t="shared" si="4"/>
        <v>80682195</v>
      </c>
      <c r="AN18" s="54">
        <f t="shared" si="4"/>
        <v>27188824</v>
      </c>
      <c r="AO18" s="54">
        <f t="shared" si="4"/>
        <v>50144995</v>
      </c>
      <c r="AP18" s="54">
        <f t="shared" si="4"/>
        <v>1827411</v>
      </c>
      <c r="AQ18" s="54">
        <f t="shared" si="4"/>
        <v>1456205</v>
      </c>
      <c r="AR18" s="54">
        <f t="shared" si="4"/>
        <v>27993</v>
      </c>
      <c r="AS18" s="54">
        <f t="shared" si="4"/>
        <v>36767</v>
      </c>
      <c r="AT18" s="54">
        <f t="shared" si="4"/>
        <v>1925556</v>
      </c>
      <c r="AU18" s="54">
        <f t="shared" si="4"/>
        <v>1119675</v>
      </c>
      <c r="AV18" s="54">
        <f t="shared" si="4"/>
        <v>802424</v>
      </c>
      <c r="AW18" s="54">
        <f t="shared" si="4"/>
        <v>3457</v>
      </c>
      <c r="AX18" s="54">
        <f t="shared" si="4"/>
        <v>0</v>
      </c>
      <c r="AY18" s="54">
        <f t="shared" si="4"/>
        <v>0</v>
      </c>
      <c r="AZ18" s="54">
        <f t="shared" si="4"/>
        <v>0</v>
      </c>
      <c r="BA18" s="54">
        <f t="shared" si="4"/>
        <v>0</v>
      </c>
      <c r="BB18" s="54">
        <f t="shared" si="4"/>
        <v>0</v>
      </c>
      <c r="BC18" s="54">
        <f t="shared" si="4"/>
        <v>0</v>
      </c>
      <c r="BD18" s="54">
        <f t="shared" si="4"/>
        <v>74679845</v>
      </c>
      <c r="BE18" s="54">
        <f t="shared" si="4"/>
        <v>74666706</v>
      </c>
      <c r="BF18" s="54">
        <f t="shared" si="4"/>
        <v>13139</v>
      </c>
      <c r="BG18" s="54">
        <f aca="true" t="shared" si="5" ref="BG18:BL18">SUM(BG5:BG17)</f>
        <v>13006463</v>
      </c>
      <c r="BH18" s="54">
        <f t="shared" si="5"/>
        <v>4908303</v>
      </c>
      <c r="BI18" s="54">
        <f t="shared" si="5"/>
        <v>10112275</v>
      </c>
      <c r="BJ18" s="54">
        <f t="shared" si="5"/>
        <v>58248699</v>
      </c>
      <c r="BK18" s="54">
        <f t="shared" si="5"/>
        <v>0</v>
      </c>
      <c r="BL18" s="54">
        <f t="shared" si="5"/>
        <v>552214216</v>
      </c>
      <c r="BM18" s="50">
        <f>SUM(BM5:BM17)</f>
        <v>552214216</v>
      </c>
      <c r="BN18" s="50">
        <f>BL18-BM18</f>
        <v>0</v>
      </c>
    </row>
    <row r="19" spans="1:66" ht="32.25" customHeight="1" thickTop="1">
      <c r="A19" s="2" t="s">
        <v>58</v>
      </c>
      <c r="B19" s="49">
        <v>1072739</v>
      </c>
      <c r="C19" s="49">
        <v>1145122</v>
      </c>
      <c r="D19" s="49">
        <f t="shared" si="0"/>
        <v>-72383</v>
      </c>
      <c r="E19" s="49">
        <v>56683</v>
      </c>
      <c r="F19" s="49">
        <v>37353</v>
      </c>
      <c r="G19" s="49">
        <v>17236</v>
      </c>
      <c r="H19" s="49">
        <v>713840</v>
      </c>
      <c r="I19" s="49">
        <v>740238</v>
      </c>
      <c r="J19" s="49">
        <f t="shared" si="1"/>
        <v>-26398</v>
      </c>
      <c r="K19" s="49">
        <v>505234</v>
      </c>
      <c r="L19" s="49">
        <v>208606</v>
      </c>
      <c r="M19" s="49">
        <v>0</v>
      </c>
      <c r="N19" s="49">
        <v>135806</v>
      </c>
      <c r="O19" s="49">
        <v>109204</v>
      </c>
      <c r="P19" s="49">
        <v>0</v>
      </c>
      <c r="Q19" s="49">
        <v>752</v>
      </c>
      <c r="R19" s="49">
        <v>0</v>
      </c>
      <c r="S19" s="49">
        <v>1865</v>
      </c>
      <c r="T19" s="49">
        <v>657218</v>
      </c>
      <c r="U19" s="49">
        <v>739008</v>
      </c>
      <c r="V19" s="49">
        <f t="shared" si="2"/>
        <v>-81790</v>
      </c>
      <c r="W19" s="49">
        <v>71813</v>
      </c>
      <c r="X19" s="49">
        <v>6744</v>
      </c>
      <c r="Y19" s="49">
        <v>1419</v>
      </c>
      <c r="Z19" s="49">
        <v>188770</v>
      </c>
      <c r="AA19" s="49">
        <v>44233</v>
      </c>
      <c r="AB19" s="49">
        <v>7176</v>
      </c>
      <c r="AC19" s="49">
        <v>295591</v>
      </c>
      <c r="AD19" s="49">
        <v>41472</v>
      </c>
      <c r="AE19" s="49">
        <v>46188</v>
      </c>
      <c r="AF19" s="49">
        <v>313843</v>
      </c>
      <c r="AG19" s="49">
        <v>539350</v>
      </c>
      <c r="AH19" s="49">
        <v>1914</v>
      </c>
      <c r="AI19" s="49">
        <v>1542</v>
      </c>
      <c r="AJ19" s="49">
        <v>0</v>
      </c>
      <c r="AK19" s="49">
        <v>271192</v>
      </c>
      <c r="AL19" s="49">
        <v>264702</v>
      </c>
      <c r="AM19" s="49">
        <v>223073</v>
      </c>
      <c r="AN19" s="49">
        <v>6582</v>
      </c>
      <c r="AO19" s="49">
        <v>216491</v>
      </c>
      <c r="AP19" s="49">
        <v>0</v>
      </c>
      <c r="AQ19" s="49">
        <v>0</v>
      </c>
      <c r="AR19" s="49">
        <v>0</v>
      </c>
      <c r="AS19" s="49">
        <v>0</v>
      </c>
      <c r="AT19" s="49">
        <v>19023</v>
      </c>
      <c r="AU19" s="49">
        <v>3979</v>
      </c>
      <c r="AV19" s="49">
        <v>15044</v>
      </c>
      <c r="AW19" s="49">
        <v>0</v>
      </c>
      <c r="AX19" s="93">
        <v>0</v>
      </c>
      <c r="AY19" s="93">
        <v>0</v>
      </c>
      <c r="AZ19" s="93">
        <v>0</v>
      </c>
      <c r="BA19" s="93">
        <v>0</v>
      </c>
      <c r="BB19" s="93">
        <v>0</v>
      </c>
      <c r="BC19" s="93">
        <v>0</v>
      </c>
      <c r="BD19" s="49">
        <v>472212</v>
      </c>
      <c r="BE19" s="49">
        <v>472191</v>
      </c>
      <c r="BF19" s="93">
        <v>21</v>
      </c>
      <c r="BG19" s="49">
        <v>6427</v>
      </c>
      <c r="BH19" s="49">
        <v>14660</v>
      </c>
      <c r="BI19" s="49">
        <v>38000</v>
      </c>
      <c r="BJ19" s="49">
        <v>531021</v>
      </c>
      <c r="BK19" s="49">
        <v>0</v>
      </c>
      <c r="BL19" s="49">
        <v>3933754</v>
      </c>
      <c r="BM19" s="50">
        <v>3933754</v>
      </c>
      <c r="BN19" s="50">
        <f t="shared" si="3"/>
        <v>0</v>
      </c>
    </row>
    <row r="20" spans="1:66" ht="32.25" customHeight="1">
      <c r="A20" s="2" t="s">
        <v>59</v>
      </c>
      <c r="B20" s="49">
        <v>929121</v>
      </c>
      <c r="C20" s="49">
        <v>888373</v>
      </c>
      <c r="D20" s="49">
        <f t="shared" si="0"/>
        <v>40748</v>
      </c>
      <c r="E20" s="49">
        <v>46194</v>
      </c>
      <c r="F20" s="49">
        <v>114954</v>
      </c>
      <c r="G20" s="49">
        <v>29730</v>
      </c>
      <c r="H20" s="49">
        <v>540553</v>
      </c>
      <c r="I20" s="49">
        <v>540095</v>
      </c>
      <c r="J20" s="49">
        <f t="shared" si="1"/>
        <v>458</v>
      </c>
      <c r="K20" s="49">
        <v>346319</v>
      </c>
      <c r="L20" s="49">
        <v>194234</v>
      </c>
      <c r="M20" s="49">
        <v>0</v>
      </c>
      <c r="N20" s="49">
        <v>100439</v>
      </c>
      <c r="O20" s="49">
        <v>95104</v>
      </c>
      <c r="P20" s="49">
        <v>0</v>
      </c>
      <c r="Q20" s="49">
        <v>522</v>
      </c>
      <c r="R20" s="49">
        <v>0</v>
      </c>
      <c r="S20" s="49">
        <v>1625</v>
      </c>
      <c r="T20" s="49">
        <v>575498</v>
      </c>
      <c r="U20" s="49">
        <v>593577</v>
      </c>
      <c r="V20" s="49">
        <f t="shared" si="2"/>
        <v>-18079</v>
      </c>
      <c r="W20" s="49">
        <v>13817</v>
      </c>
      <c r="X20" s="49">
        <v>5070</v>
      </c>
      <c r="Y20" s="49">
        <v>877</v>
      </c>
      <c r="Z20" s="49">
        <v>170433</v>
      </c>
      <c r="AA20" s="49">
        <v>21932</v>
      </c>
      <c r="AB20" s="49">
        <v>12816</v>
      </c>
      <c r="AC20" s="49">
        <v>305585</v>
      </c>
      <c r="AD20" s="49">
        <v>44968</v>
      </c>
      <c r="AE20" s="49">
        <v>24389</v>
      </c>
      <c r="AF20" s="49">
        <v>219438</v>
      </c>
      <c r="AG20" s="49">
        <v>757442</v>
      </c>
      <c r="AH20" s="49">
        <v>570</v>
      </c>
      <c r="AI20" s="49">
        <v>613</v>
      </c>
      <c r="AJ20" s="49">
        <v>300</v>
      </c>
      <c r="AK20" s="49">
        <v>210325</v>
      </c>
      <c r="AL20" s="49">
        <v>545634</v>
      </c>
      <c r="AM20" s="49">
        <v>872605</v>
      </c>
      <c r="AN20" s="49">
        <v>552422</v>
      </c>
      <c r="AO20" s="49">
        <v>319434</v>
      </c>
      <c r="AP20" s="49">
        <v>0</v>
      </c>
      <c r="AQ20" s="49">
        <v>749</v>
      </c>
      <c r="AR20" s="49">
        <v>0</v>
      </c>
      <c r="AS20" s="49">
        <v>0</v>
      </c>
      <c r="AT20" s="49">
        <v>0</v>
      </c>
      <c r="AU20" s="49">
        <v>0</v>
      </c>
      <c r="AV20" s="49">
        <v>0</v>
      </c>
      <c r="AW20" s="49">
        <v>0</v>
      </c>
      <c r="AX20" s="93">
        <v>0</v>
      </c>
      <c r="AY20" s="93">
        <v>0</v>
      </c>
      <c r="AZ20" s="93">
        <v>0</v>
      </c>
      <c r="BA20" s="93">
        <v>0</v>
      </c>
      <c r="BB20" s="93">
        <v>0</v>
      </c>
      <c r="BC20" s="93">
        <v>0</v>
      </c>
      <c r="BD20" s="49">
        <v>542595</v>
      </c>
      <c r="BE20" s="49">
        <v>542595</v>
      </c>
      <c r="BF20" s="93">
        <v>0</v>
      </c>
      <c r="BG20" s="49">
        <v>56071</v>
      </c>
      <c r="BH20" s="49">
        <v>22224</v>
      </c>
      <c r="BI20" s="49">
        <v>21550</v>
      </c>
      <c r="BJ20" s="49">
        <v>440031</v>
      </c>
      <c r="BK20" s="49">
        <v>0</v>
      </c>
      <c r="BL20" s="49">
        <v>4460964</v>
      </c>
      <c r="BM20" s="50">
        <v>4460964</v>
      </c>
      <c r="BN20" s="50">
        <f t="shared" si="3"/>
        <v>0</v>
      </c>
    </row>
    <row r="21" spans="1:66" ht="32.25" customHeight="1">
      <c r="A21" s="2" t="s">
        <v>60</v>
      </c>
      <c r="B21" s="49">
        <v>1302148</v>
      </c>
      <c r="C21" s="49">
        <v>1287977</v>
      </c>
      <c r="D21" s="49">
        <f t="shared" si="0"/>
        <v>14171</v>
      </c>
      <c r="E21" s="49">
        <v>60344</v>
      </c>
      <c r="F21" s="49">
        <v>73177</v>
      </c>
      <c r="G21" s="49">
        <v>35408</v>
      </c>
      <c r="H21" s="49">
        <v>790603</v>
      </c>
      <c r="I21" s="49">
        <v>798283</v>
      </c>
      <c r="J21" s="49">
        <f t="shared" si="1"/>
        <v>-7680</v>
      </c>
      <c r="K21" s="49">
        <v>520569</v>
      </c>
      <c r="L21" s="49">
        <v>270034</v>
      </c>
      <c r="M21" s="49">
        <v>0</v>
      </c>
      <c r="N21" s="49">
        <v>144652</v>
      </c>
      <c r="O21" s="49">
        <v>195060</v>
      </c>
      <c r="P21" s="49">
        <v>0</v>
      </c>
      <c r="Q21" s="49">
        <v>786</v>
      </c>
      <c r="R21" s="49">
        <v>380</v>
      </c>
      <c r="S21" s="49">
        <v>1738</v>
      </c>
      <c r="T21" s="49">
        <v>802374</v>
      </c>
      <c r="U21" s="49">
        <v>723780</v>
      </c>
      <c r="V21" s="49">
        <f t="shared" si="2"/>
        <v>78594</v>
      </c>
      <c r="W21" s="49">
        <v>64461</v>
      </c>
      <c r="X21" s="49">
        <v>14772</v>
      </c>
      <c r="Y21" s="49">
        <v>1345</v>
      </c>
      <c r="Z21" s="49">
        <v>174260</v>
      </c>
      <c r="AA21" s="49">
        <v>31882</v>
      </c>
      <c r="AB21" s="49">
        <v>14057</v>
      </c>
      <c r="AC21" s="49">
        <v>413331</v>
      </c>
      <c r="AD21" s="49">
        <v>88266</v>
      </c>
      <c r="AE21" s="49">
        <v>35375</v>
      </c>
      <c r="AF21" s="49">
        <v>351344</v>
      </c>
      <c r="AG21" s="49">
        <v>697730</v>
      </c>
      <c r="AH21" s="49">
        <v>1875</v>
      </c>
      <c r="AI21" s="49">
        <v>7747</v>
      </c>
      <c r="AJ21" s="49">
        <v>0</v>
      </c>
      <c r="AK21" s="49">
        <v>349251</v>
      </c>
      <c r="AL21" s="49">
        <v>338857</v>
      </c>
      <c r="AM21" s="49">
        <v>371908</v>
      </c>
      <c r="AN21" s="49">
        <v>33445</v>
      </c>
      <c r="AO21" s="49">
        <v>324147</v>
      </c>
      <c r="AP21" s="49">
        <v>0</v>
      </c>
      <c r="AQ21" s="49">
        <v>14316</v>
      </c>
      <c r="AR21" s="49">
        <v>0</v>
      </c>
      <c r="AS21" s="49">
        <v>0</v>
      </c>
      <c r="AT21" s="49">
        <v>0</v>
      </c>
      <c r="AU21" s="49">
        <v>0</v>
      </c>
      <c r="AV21" s="49">
        <v>0</v>
      </c>
      <c r="AW21" s="49">
        <v>0</v>
      </c>
      <c r="AX21" s="93">
        <v>0</v>
      </c>
      <c r="AY21" s="93">
        <v>0</v>
      </c>
      <c r="AZ21" s="93">
        <v>0</v>
      </c>
      <c r="BA21" s="93">
        <v>0</v>
      </c>
      <c r="BB21" s="93">
        <v>0</v>
      </c>
      <c r="BC21" s="93">
        <v>0</v>
      </c>
      <c r="BD21" s="49">
        <v>771168</v>
      </c>
      <c r="BE21" s="49">
        <v>771168</v>
      </c>
      <c r="BF21" s="93">
        <v>0</v>
      </c>
      <c r="BG21" s="49">
        <v>24771</v>
      </c>
      <c r="BH21" s="49">
        <v>0</v>
      </c>
      <c r="BI21" s="49">
        <v>62000</v>
      </c>
      <c r="BJ21" s="49">
        <v>643036</v>
      </c>
      <c r="BK21" s="49">
        <v>0</v>
      </c>
      <c r="BL21" s="49">
        <v>5061854</v>
      </c>
      <c r="BM21" s="50">
        <v>5061854</v>
      </c>
      <c r="BN21" s="50">
        <f t="shared" si="3"/>
        <v>0</v>
      </c>
    </row>
    <row r="22" spans="1:66" ht="32.25" customHeight="1">
      <c r="A22" s="2" t="s">
        <v>61</v>
      </c>
      <c r="B22" s="49">
        <v>655305</v>
      </c>
      <c r="C22" s="49">
        <v>640038</v>
      </c>
      <c r="D22" s="49">
        <f t="shared" si="0"/>
        <v>15267</v>
      </c>
      <c r="E22" s="49">
        <v>32433</v>
      </c>
      <c r="F22" s="49">
        <v>29172</v>
      </c>
      <c r="G22" s="49">
        <v>33705</v>
      </c>
      <c r="H22" s="49">
        <v>412801</v>
      </c>
      <c r="I22" s="49">
        <v>392118</v>
      </c>
      <c r="J22" s="49">
        <f t="shared" si="1"/>
        <v>20683</v>
      </c>
      <c r="K22" s="49">
        <v>275046</v>
      </c>
      <c r="L22" s="49">
        <v>137755</v>
      </c>
      <c r="M22" s="49">
        <v>0</v>
      </c>
      <c r="N22" s="49">
        <v>79703</v>
      </c>
      <c r="O22" s="49">
        <v>66184</v>
      </c>
      <c r="P22" s="49">
        <v>0</v>
      </c>
      <c r="Q22" s="49">
        <v>349</v>
      </c>
      <c r="R22" s="49">
        <v>0</v>
      </c>
      <c r="S22" s="49">
        <v>958</v>
      </c>
      <c r="T22" s="49">
        <v>319520</v>
      </c>
      <c r="U22" s="49">
        <v>284770</v>
      </c>
      <c r="V22" s="49">
        <f t="shared" si="2"/>
        <v>34750</v>
      </c>
      <c r="W22" s="49">
        <v>19106</v>
      </c>
      <c r="X22" s="49">
        <v>3628</v>
      </c>
      <c r="Y22" s="49">
        <v>1075</v>
      </c>
      <c r="Z22" s="49">
        <v>70673</v>
      </c>
      <c r="AA22" s="49">
        <v>31406</v>
      </c>
      <c r="AB22" s="49">
        <v>14914</v>
      </c>
      <c r="AC22" s="49">
        <v>149851</v>
      </c>
      <c r="AD22" s="49">
        <v>28867</v>
      </c>
      <c r="AE22" s="49">
        <v>19283</v>
      </c>
      <c r="AF22" s="49">
        <v>153408</v>
      </c>
      <c r="AG22" s="49">
        <v>314779</v>
      </c>
      <c r="AH22" s="49">
        <v>278</v>
      </c>
      <c r="AI22" s="49">
        <v>1431</v>
      </c>
      <c r="AJ22" s="49">
        <v>0</v>
      </c>
      <c r="AK22" s="49">
        <v>155454</v>
      </c>
      <c r="AL22" s="49">
        <v>157616</v>
      </c>
      <c r="AM22" s="49">
        <v>357659</v>
      </c>
      <c r="AN22" s="49">
        <v>10410</v>
      </c>
      <c r="AO22" s="49">
        <v>347249</v>
      </c>
      <c r="AP22" s="49">
        <v>0</v>
      </c>
      <c r="AQ22" s="49">
        <v>0</v>
      </c>
      <c r="AR22" s="49">
        <v>0</v>
      </c>
      <c r="AS22" s="49">
        <v>0</v>
      </c>
      <c r="AT22" s="49">
        <v>0</v>
      </c>
      <c r="AU22" s="49">
        <v>0</v>
      </c>
      <c r="AV22" s="49">
        <v>0</v>
      </c>
      <c r="AW22" s="49">
        <v>0</v>
      </c>
      <c r="AX22" s="93">
        <v>0</v>
      </c>
      <c r="AY22" s="93">
        <v>0</v>
      </c>
      <c r="AZ22" s="93">
        <v>0</v>
      </c>
      <c r="BA22" s="93">
        <v>0</v>
      </c>
      <c r="BB22" s="93">
        <v>0</v>
      </c>
      <c r="BC22" s="93">
        <v>0</v>
      </c>
      <c r="BD22" s="49">
        <v>405661</v>
      </c>
      <c r="BE22" s="49">
        <v>405661</v>
      </c>
      <c r="BF22" s="93">
        <v>0</v>
      </c>
      <c r="BG22" s="49">
        <v>2620</v>
      </c>
      <c r="BH22" s="49">
        <v>26500</v>
      </c>
      <c r="BI22" s="49">
        <v>16000</v>
      </c>
      <c r="BJ22" s="49">
        <v>233591</v>
      </c>
      <c r="BK22" s="49">
        <v>0</v>
      </c>
      <c r="BL22" s="49">
        <v>2504326</v>
      </c>
      <c r="BM22" s="50">
        <v>2504326</v>
      </c>
      <c r="BN22" s="50">
        <f t="shared" si="3"/>
        <v>0</v>
      </c>
    </row>
    <row r="23" spans="1:66" ht="32.25" customHeight="1">
      <c r="A23" s="2" t="s">
        <v>62</v>
      </c>
      <c r="B23" s="49">
        <v>879897</v>
      </c>
      <c r="C23" s="49">
        <v>913906</v>
      </c>
      <c r="D23" s="49">
        <f t="shared" si="0"/>
        <v>-34009</v>
      </c>
      <c r="E23" s="49">
        <v>52537</v>
      </c>
      <c r="F23" s="49">
        <v>24930</v>
      </c>
      <c r="G23" s="49">
        <v>33078</v>
      </c>
      <c r="H23" s="49">
        <v>575857</v>
      </c>
      <c r="I23" s="49">
        <v>589970</v>
      </c>
      <c r="J23" s="49">
        <f>H23-I23</f>
        <v>-14113</v>
      </c>
      <c r="K23" s="49">
        <v>371455</v>
      </c>
      <c r="L23" s="49">
        <v>204402</v>
      </c>
      <c r="M23" s="49">
        <v>0</v>
      </c>
      <c r="N23" s="49">
        <v>107669</v>
      </c>
      <c r="O23" s="49">
        <v>83863</v>
      </c>
      <c r="P23" s="49">
        <v>0</v>
      </c>
      <c r="Q23" s="49">
        <v>558</v>
      </c>
      <c r="R23" s="49">
        <v>0</v>
      </c>
      <c r="S23" s="49">
        <v>1405</v>
      </c>
      <c r="T23" s="49">
        <v>522082</v>
      </c>
      <c r="U23" s="49">
        <v>450005</v>
      </c>
      <c r="V23" s="49">
        <f t="shared" si="2"/>
        <v>72077</v>
      </c>
      <c r="W23" s="49">
        <v>10718</v>
      </c>
      <c r="X23" s="49">
        <v>11435</v>
      </c>
      <c r="Y23" s="49">
        <v>1205</v>
      </c>
      <c r="Z23" s="49">
        <v>120304</v>
      </c>
      <c r="AA23" s="49">
        <v>22943</v>
      </c>
      <c r="AB23" s="49">
        <v>13844</v>
      </c>
      <c r="AC23" s="49">
        <v>254089</v>
      </c>
      <c r="AD23" s="49">
        <v>87544</v>
      </c>
      <c r="AE23" s="49">
        <v>14735</v>
      </c>
      <c r="AF23" s="49">
        <v>153237</v>
      </c>
      <c r="AG23" s="49">
        <v>609619</v>
      </c>
      <c r="AH23" s="49">
        <v>4592</v>
      </c>
      <c r="AI23" s="49">
        <v>4694</v>
      </c>
      <c r="AJ23" s="49">
        <v>613</v>
      </c>
      <c r="AK23" s="49">
        <v>245631</v>
      </c>
      <c r="AL23" s="49">
        <v>354089</v>
      </c>
      <c r="AM23" s="49">
        <v>522928</v>
      </c>
      <c r="AN23" s="49">
        <v>11120</v>
      </c>
      <c r="AO23" s="49">
        <v>511776</v>
      </c>
      <c r="AP23" s="49">
        <v>0</v>
      </c>
      <c r="AQ23" s="49">
        <v>32</v>
      </c>
      <c r="AR23" s="49">
        <v>0</v>
      </c>
      <c r="AS23" s="49">
        <v>0</v>
      </c>
      <c r="AT23" s="49">
        <v>3440</v>
      </c>
      <c r="AU23" s="49">
        <v>0</v>
      </c>
      <c r="AV23" s="49">
        <v>3440</v>
      </c>
      <c r="AW23" s="49">
        <v>0</v>
      </c>
      <c r="AX23" s="93">
        <v>0</v>
      </c>
      <c r="AY23" s="93">
        <v>0</v>
      </c>
      <c r="AZ23" s="93">
        <v>0</v>
      </c>
      <c r="BA23" s="93">
        <v>0</v>
      </c>
      <c r="BB23" s="93">
        <v>0</v>
      </c>
      <c r="BC23" s="93">
        <v>0</v>
      </c>
      <c r="BD23" s="49">
        <v>387789</v>
      </c>
      <c r="BE23" s="49">
        <v>387789</v>
      </c>
      <c r="BF23" s="93">
        <v>0</v>
      </c>
      <c r="BG23" s="49">
        <v>88253</v>
      </c>
      <c r="BH23" s="49">
        <v>0</v>
      </c>
      <c r="BI23" s="49">
        <v>26116</v>
      </c>
      <c r="BJ23" s="49">
        <v>333904</v>
      </c>
      <c r="BK23" s="49">
        <v>0</v>
      </c>
      <c r="BL23" s="49">
        <v>3542000</v>
      </c>
      <c r="BM23" s="50">
        <v>3542000</v>
      </c>
      <c r="BN23" s="50">
        <f t="shared" si="3"/>
        <v>0</v>
      </c>
    </row>
    <row r="24" spans="1:66" ht="32.25" customHeight="1">
      <c r="A24" s="62" t="s">
        <v>63</v>
      </c>
      <c r="B24" s="51">
        <v>836740</v>
      </c>
      <c r="C24" s="51">
        <v>871782</v>
      </c>
      <c r="D24" s="51">
        <f t="shared" si="0"/>
        <v>-35042</v>
      </c>
      <c r="E24" s="51">
        <v>63517</v>
      </c>
      <c r="F24" s="51">
        <v>25437</v>
      </c>
      <c r="G24" s="51">
        <v>32819</v>
      </c>
      <c r="H24" s="51">
        <v>538814</v>
      </c>
      <c r="I24" s="51">
        <v>522824</v>
      </c>
      <c r="J24" s="51">
        <f t="shared" si="1"/>
        <v>15990</v>
      </c>
      <c r="K24" s="51">
        <v>357180</v>
      </c>
      <c r="L24" s="51">
        <v>181634</v>
      </c>
      <c r="M24" s="51">
        <v>0</v>
      </c>
      <c r="N24" s="51">
        <v>96963</v>
      </c>
      <c r="O24" s="51">
        <v>77857</v>
      </c>
      <c r="P24" s="51">
        <v>0</v>
      </c>
      <c r="Q24" s="51">
        <v>522</v>
      </c>
      <c r="R24" s="51">
        <v>0</v>
      </c>
      <c r="S24" s="51">
        <v>811</v>
      </c>
      <c r="T24" s="51">
        <v>516076</v>
      </c>
      <c r="U24" s="51">
        <v>647458</v>
      </c>
      <c r="V24" s="51">
        <f t="shared" si="2"/>
        <v>-131382</v>
      </c>
      <c r="W24" s="51">
        <v>43351</v>
      </c>
      <c r="X24" s="51">
        <v>10663</v>
      </c>
      <c r="Y24" s="51">
        <v>1762</v>
      </c>
      <c r="Z24" s="51">
        <v>122173</v>
      </c>
      <c r="AA24" s="51">
        <v>21434</v>
      </c>
      <c r="AB24" s="51">
        <v>17720</v>
      </c>
      <c r="AC24" s="51">
        <v>236239</v>
      </c>
      <c r="AD24" s="51">
        <v>62734</v>
      </c>
      <c r="AE24" s="51">
        <v>19488</v>
      </c>
      <c r="AF24" s="51">
        <v>256864</v>
      </c>
      <c r="AG24" s="51">
        <v>451952</v>
      </c>
      <c r="AH24" s="51">
        <v>629</v>
      </c>
      <c r="AI24" s="51">
        <v>14783</v>
      </c>
      <c r="AJ24" s="51">
        <v>0</v>
      </c>
      <c r="AK24" s="51">
        <v>266040</v>
      </c>
      <c r="AL24" s="51">
        <v>170500</v>
      </c>
      <c r="AM24" s="51">
        <v>580582</v>
      </c>
      <c r="AN24" s="51">
        <v>117479</v>
      </c>
      <c r="AO24" s="51">
        <v>403173</v>
      </c>
      <c r="AP24" s="51">
        <v>0</v>
      </c>
      <c r="AQ24" s="51">
        <v>59930</v>
      </c>
      <c r="AR24" s="51">
        <v>0</v>
      </c>
      <c r="AS24" s="51">
        <v>0</v>
      </c>
      <c r="AT24" s="51">
        <v>0</v>
      </c>
      <c r="AU24" s="51">
        <v>0</v>
      </c>
      <c r="AV24" s="51">
        <v>0</v>
      </c>
      <c r="AW24" s="51">
        <v>0</v>
      </c>
      <c r="AX24" s="96">
        <v>0</v>
      </c>
      <c r="AY24" s="96">
        <v>0</v>
      </c>
      <c r="AZ24" s="96">
        <v>0</v>
      </c>
      <c r="BA24" s="96">
        <v>0</v>
      </c>
      <c r="BB24" s="96">
        <v>0</v>
      </c>
      <c r="BC24" s="96">
        <v>0</v>
      </c>
      <c r="BD24" s="51">
        <v>758819</v>
      </c>
      <c r="BE24" s="51">
        <v>758819</v>
      </c>
      <c r="BF24" s="96">
        <v>0</v>
      </c>
      <c r="BG24" s="51">
        <v>82148</v>
      </c>
      <c r="BH24" s="51">
        <v>18490</v>
      </c>
      <c r="BI24" s="51">
        <v>48360</v>
      </c>
      <c r="BJ24" s="51">
        <v>508062</v>
      </c>
      <c r="BK24" s="51">
        <v>0</v>
      </c>
      <c r="BL24" s="51">
        <v>4077581</v>
      </c>
      <c r="BM24" s="50">
        <v>4077581</v>
      </c>
      <c r="BN24" s="50">
        <f t="shared" si="3"/>
        <v>0</v>
      </c>
    </row>
    <row r="25" spans="1:66" ht="32.25" customHeight="1">
      <c r="A25" s="2" t="s">
        <v>64</v>
      </c>
      <c r="B25" s="49">
        <v>825878</v>
      </c>
      <c r="C25" s="49">
        <v>887974</v>
      </c>
      <c r="D25" s="49">
        <f t="shared" si="0"/>
        <v>-62096</v>
      </c>
      <c r="E25" s="49">
        <v>50787</v>
      </c>
      <c r="F25" s="49">
        <v>26775</v>
      </c>
      <c r="G25" s="49">
        <v>26733</v>
      </c>
      <c r="H25" s="49">
        <v>531495</v>
      </c>
      <c r="I25" s="49">
        <v>564175</v>
      </c>
      <c r="J25" s="49">
        <f t="shared" si="1"/>
        <v>-32680</v>
      </c>
      <c r="K25" s="49">
        <v>347064</v>
      </c>
      <c r="L25" s="49">
        <v>177615</v>
      </c>
      <c r="M25" s="49">
        <v>6816</v>
      </c>
      <c r="N25" s="49">
        <v>103180</v>
      </c>
      <c r="O25" s="49">
        <v>81262</v>
      </c>
      <c r="P25" s="49">
        <v>72</v>
      </c>
      <c r="Q25" s="49">
        <v>279</v>
      </c>
      <c r="R25" s="49">
        <v>300</v>
      </c>
      <c r="S25" s="49">
        <v>4995</v>
      </c>
      <c r="T25" s="49">
        <v>461009</v>
      </c>
      <c r="U25" s="49">
        <v>413125</v>
      </c>
      <c r="V25" s="49">
        <f t="shared" si="2"/>
        <v>47884</v>
      </c>
      <c r="W25" s="49">
        <v>34256</v>
      </c>
      <c r="X25" s="49">
        <v>10787</v>
      </c>
      <c r="Y25" s="49">
        <v>2024</v>
      </c>
      <c r="Z25" s="49">
        <v>110705</v>
      </c>
      <c r="AA25" s="49">
        <v>24695</v>
      </c>
      <c r="AB25" s="49">
        <v>23979</v>
      </c>
      <c r="AC25" s="49">
        <v>198755</v>
      </c>
      <c r="AD25" s="49">
        <v>55808</v>
      </c>
      <c r="AE25" s="49">
        <v>39250</v>
      </c>
      <c r="AF25" s="49">
        <v>122564</v>
      </c>
      <c r="AG25" s="49">
        <v>433400</v>
      </c>
      <c r="AH25" s="49">
        <v>907</v>
      </c>
      <c r="AI25" s="49">
        <v>1872</v>
      </c>
      <c r="AJ25" s="49">
        <v>102</v>
      </c>
      <c r="AK25" s="49">
        <v>168896</v>
      </c>
      <c r="AL25" s="49">
        <v>261623</v>
      </c>
      <c r="AM25" s="49">
        <v>853040</v>
      </c>
      <c r="AN25" s="49">
        <v>383197</v>
      </c>
      <c r="AO25" s="49">
        <v>469623</v>
      </c>
      <c r="AP25" s="49">
        <v>0</v>
      </c>
      <c r="AQ25" s="49">
        <v>220</v>
      </c>
      <c r="AR25" s="49">
        <v>0</v>
      </c>
      <c r="AS25" s="49">
        <v>0</v>
      </c>
      <c r="AT25" s="49">
        <v>241525</v>
      </c>
      <c r="AU25" s="49">
        <v>241365</v>
      </c>
      <c r="AV25" s="49">
        <v>160</v>
      </c>
      <c r="AW25" s="49">
        <v>0</v>
      </c>
      <c r="AX25" s="93">
        <v>0</v>
      </c>
      <c r="AY25" s="93">
        <v>0</v>
      </c>
      <c r="AZ25" s="93">
        <v>0</v>
      </c>
      <c r="BA25" s="93">
        <v>0</v>
      </c>
      <c r="BB25" s="93">
        <v>0</v>
      </c>
      <c r="BC25" s="93">
        <v>0</v>
      </c>
      <c r="BD25" s="49">
        <v>452104</v>
      </c>
      <c r="BE25" s="49">
        <v>452104</v>
      </c>
      <c r="BF25" s="93">
        <v>0</v>
      </c>
      <c r="BG25" s="49">
        <v>30603</v>
      </c>
      <c r="BH25" s="49">
        <v>2549</v>
      </c>
      <c r="BI25" s="49">
        <v>0</v>
      </c>
      <c r="BJ25" s="49">
        <v>389143</v>
      </c>
      <c r="BK25" s="49">
        <v>0</v>
      </c>
      <c r="BL25" s="49">
        <v>3851065</v>
      </c>
      <c r="BM25" s="50">
        <v>3851065</v>
      </c>
      <c r="BN25" s="50">
        <f t="shared" si="3"/>
        <v>0</v>
      </c>
    </row>
    <row r="26" spans="1:66" ht="32.25" customHeight="1">
      <c r="A26" s="2" t="s">
        <v>65</v>
      </c>
      <c r="B26" s="49">
        <v>890664</v>
      </c>
      <c r="C26" s="49">
        <v>925370</v>
      </c>
      <c r="D26" s="49">
        <f t="shared" si="0"/>
        <v>-34706</v>
      </c>
      <c r="E26" s="49">
        <v>53757</v>
      </c>
      <c r="F26" s="49">
        <v>32008</v>
      </c>
      <c r="G26" s="49">
        <v>27724</v>
      </c>
      <c r="H26" s="49">
        <v>566667</v>
      </c>
      <c r="I26" s="49">
        <v>597046</v>
      </c>
      <c r="J26" s="49">
        <f t="shared" si="1"/>
        <v>-30379</v>
      </c>
      <c r="K26" s="49">
        <v>360149</v>
      </c>
      <c r="L26" s="49">
        <v>193003</v>
      </c>
      <c r="M26" s="49">
        <v>13515</v>
      </c>
      <c r="N26" s="49">
        <v>107187</v>
      </c>
      <c r="O26" s="49">
        <v>95268</v>
      </c>
      <c r="P26" s="49">
        <v>0</v>
      </c>
      <c r="Q26" s="49">
        <v>650</v>
      </c>
      <c r="R26" s="49">
        <v>950</v>
      </c>
      <c r="S26" s="49">
        <v>6453</v>
      </c>
      <c r="T26" s="49">
        <v>434944</v>
      </c>
      <c r="U26" s="49">
        <v>441018</v>
      </c>
      <c r="V26" s="49">
        <f t="shared" si="2"/>
        <v>-6074</v>
      </c>
      <c r="W26" s="49">
        <v>34370</v>
      </c>
      <c r="X26" s="49">
        <v>20492</v>
      </c>
      <c r="Y26" s="49">
        <v>731</v>
      </c>
      <c r="Z26" s="49">
        <v>125486</v>
      </c>
      <c r="AA26" s="49">
        <v>36800</v>
      </c>
      <c r="AB26" s="49">
        <v>18682</v>
      </c>
      <c r="AC26" s="49">
        <v>166034</v>
      </c>
      <c r="AD26" s="49">
        <v>32349</v>
      </c>
      <c r="AE26" s="49">
        <v>67079</v>
      </c>
      <c r="AF26" s="49">
        <v>212238</v>
      </c>
      <c r="AG26" s="49">
        <v>691811</v>
      </c>
      <c r="AH26" s="49">
        <v>2093</v>
      </c>
      <c r="AI26" s="49">
        <v>224</v>
      </c>
      <c r="AJ26" s="49">
        <v>21747</v>
      </c>
      <c r="AK26" s="49">
        <v>434688</v>
      </c>
      <c r="AL26" s="49">
        <v>233059</v>
      </c>
      <c r="AM26" s="49">
        <v>448268</v>
      </c>
      <c r="AN26" s="49">
        <v>126738</v>
      </c>
      <c r="AO26" s="49">
        <v>315797</v>
      </c>
      <c r="AP26" s="49">
        <v>0</v>
      </c>
      <c r="AQ26" s="49">
        <v>5733</v>
      </c>
      <c r="AR26" s="49">
        <v>0</v>
      </c>
      <c r="AS26" s="49">
        <v>0</v>
      </c>
      <c r="AT26" s="49">
        <v>202987</v>
      </c>
      <c r="AU26" s="49">
        <v>191316</v>
      </c>
      <c r="AV26" s="49">
        <v>11671</v>
      </c>
      <c r="AW26" s="49">
        <v>0</v>
      </c>
      <c r="AX26" s="93">
        <v>0</v>
      </c>
      <c r="AY26" s="93">
        <v>0</v>
      </c>
      <c r="AZ26" s="93">
        <v>0</v>
      </c>
      <c r="BA26" s="93">
        <v>0</v>
      </c>
      <c r="BB26" s="93">
        <v>0</v>
      </c>
      <c r="BC26" s="93">
        <v>0</v>
      </c>
      <c r="BD26" s="49">
        <v>735520</v>
      </c>
      <c r="BE26" s="49">
        <v>734715</v>
      </c>
      <c r="BF26" s="93">
        <v>805</v>
      </c>
      <c r="BG26" s="49">
        <v>2330</v>
      </c>
      <c r="BH26" s="49">
        <v>0</v>
      </c>
      <c r="BI26" s="49">
        <v>24000</v>
      </c>
      <c r="BJ26" s="49">
        <v>410385</v>
      </c>
      <c r="BK26" s="49">
        <v>0</v>
      </c>
      <c r="BL26" s="49">
        <v>4120226</v>
      </c>
      <c r="BM26" s="50">
        <v>4120226</v>
      </c>
      <c r="BN26" s="50">
        <f t="shared" si="3"/>
        <v>0</v>
      </c>
    </row>
    <row r="27" spans="1:66" ht="32.25" customHeight="1">
      <c r="A27" s="2" t="s">
        <v>66</v>
      </c>
      <c r="B27" s="49">
        <v>290034</v>
      </c>
      <c r="C27" s="49">
        <v>297185</v>
      </c>
      <c r="D27" s="49">
        <f t="shared" si="0"/>
        <v>-7151</v>
      </c>
      <c r="E27" s="49">
        <v>26817</v>
      </c>
      <c r="F27" s="49">
        <v>6588</v>
      </c>
      <c r="G27" s="49">
        <v>25955</v>
      </c>
      <c r="H27" s="49">
        <v>165001</v>
      </c>
      <c r="I27" s="49">
        <v>161607</v>
      </c>
      <c r="J27" s="49">
        <f t="shared" si="1"/>
        <v>3394</v>
      </c>
      <c r="K27" s="49">
        <v>98440</v>
      </c>
      <c r="L27" s="49">
        <v>50336</v>
      </c>
      <c r="M27" s="49">
        <v>16225</v>
      </c>
      <c r="N27" s="49">
        <v>34215</v>
      </c>
      <c r="O27" s="49">
        <v>28832</v>
      </c>
      <c r="P27" s="49">
        <v>0</v>
      </c>
      <c r="Q27" s="49">
        <v>186</v>
      </c>
      <c r="R27" s="49">
        <v>0</v>
      </c>
      <c r="S27" s="49">
        <v>2440</v>
      </c>
      <c r="T27" s="49">
        <v>284797</v>
      </c>
      <c r="U27" s="49">
        <v>269127</v>
      </c>
      <c r="V27" s="49">
        <f t="shared" si="2"/>
        <v>15670</v>
      </c>
      <c r="W27" s="49">
        <v>13064</v>
      </c>
      <c r="X27" s="49">
        <v>14084</v>
      </c>
      <c r="Y27" s="49">
        <v>1223</v>
      </c>
      <c r="Z27" s="49">
        <v>100097</v>
      </c>
      <c r="AA27" s="49">
        <v>39908</v>
      </c>
      <c r="AB27" s="49">
        <v>6322</v>
      </c>
      <c r="AC27" s="49">
        <v>76826</v>
      </c>
      <c r="AD27" s="49">
        <v>33273</v>
      </c>
      <c r="AE27" s="49">
        <v>18919</v>
      </c>
      <c r="AF27" s="49">
        <v>5836</v>
      </c>
      <c r="AG27" s="49">
        <v>114375</v>
      </c>
      <c r="AH27" s="49">
        <v>412</v>
      </c>
      <c r="AI27" s="49">
        <v>2071</v>
      </c>
      <c r="AJ27" s="49">
        <v>0</v>
      </c>
      <c r="AK27" s="49">
        <v>57546</v>
      </c>
      <c r="AL27" s="49">
        <v>54346</v>
      </c>
      <c r="AM27" s="49">
        <v>394149</v>
      </c>
      <c r="AN27" s="49">
        <v>219633</v>
      </c>
      <c r="AO27" s="49">
        <v>174516</v>
      </c>
      <c r="AP27" s="49">
        <v>0</v>
      </c>
      <c r="AQ27" s="49">
        <v>0</v>
      </c>
      <c r="AR27" s="49">
        <v>0</v>
      </c>
      <c r="AS27" s="49">
        <v>0</v>
      </c>
      <c r="AT27" s="49">
        <v>3303</v>
      </c>
      <c r="AU27" s="49">
        <v>3303</v>
      </c>
      <c r="AV27" s="49">
        <v>0</v>
      </c>
      <c r="AW27" s="49">
        <v>0</v>
      </c>
      <c r="AX27" s="93">
        <v>0</v>
      </c>
      <c r="AY27" s="93">
        <v>0</v>
      </c>
      <c r="AZ27" s="93">
        <v>0</v>
      </c>
      <c r="BA27" s="93">
        <v>0</v>
      </c>
      <c r="BB27" s="93">
        <v>0</v>
      </c>
      <c r="BC27" s="93">
        <v>0</v>
      </c>
      <c r="BD27" s="49">
        <v>278658</v>
      </c>
      <c r="BE27" s="49">
        <v>278658</v>
      </c>
      <c r="BF27" s="93">
        <v>0</v>
      </c>
      <c r="BG27" s="49">
        <v>108270</v>
      </c>
      <c r="BH27" s="49">
        <v>0</v>
      </c>
      <c r="BI27" s="49">
        <v>0</v>
      </c>
      <c r="BJ27" s="49">
        <v>229479</v>
      </c>
      <c r="BK27" s="49">
        <v>0</v>
      </c>
      <c r="BL27" s="49">
        <v>1727820</v>
      </c>
      <c r="BM27" s="50">
        <v>1727820</v>
      </c>
      <c r="BN27" s="50">
        <f t="shared" si="3"/>
        <v>0</v>
      </c>
    </row>
    <row r="28" spans="1:66" ht="32.25" customHeight="1">
      <c r="A28" s="63" t="s">
        <v>67</v>
      </c>
      <c r="B28" s="52">
        <v>838441</v>
      </c>
      <c r="C28" s="52">
        <v>838477</v>
      </c>
      <c r="D28" s="52">
        <f t="shared" si="0"/>
        <v>-36</v>
      </c>
      <c r="E28" s="52">
        <v>37747</v>
      </c>
      <c r="F28" s="52">
        <v>50639</v>
      </c>
      <c r="G28" s="52">
        <v>27845</v>
      </c>
      <c r="H28" s="52">
        <v>482931</v>
      </c>
      <c r="I28" s="52">
        <v>520021</v>
      </c>
      <c r="J28" s="52">
        <f t="shared" si="1"/>
        <v>-37090</v>
      </c>
      <c r="K28" s="52">
        <v>306242</v>
      </c>
      <c r="L28" s="52">
        <v>176689</v>
      </c>
      <c r="M28" s="52">
        <v>0</v>
      </c>
      <c r="N28" s="52">
        <v>90168</v>
      </c>
      <c r="O28" s="52">
        <v>146982</v>
      </c>
      <c r="P28" s="52">
        <v>337</v>
      </c>
      <c r="Q28" s="52">
        <v>609</v>
      </c>
      <c r="R28" s="52">
        <v>1183</v>
      </c>
      <c r="S28" s="52">
        <v>0</v>
      </c>
      <c r="T28" s="52">
        <v>444876</v>
      </c>
      <c r="U28" s="52">
        <v>490485</v>
      </c>
      <c r="V28" s="52">
        <f t="shared" si="2"/>
        <v>-45609</v>
      </c>
      <c r="W28" s="52">
        <v>43321</v>
      </c>
      <c r="X28" s="52">
        <v>11880</v>
      </c>
      <c r="Y28" s="52">
        <v>1034</v>
      </c>
      <c r="Z28" s="52">
        <v>129414</v>
      </c>
      <c r="AA28" s="52">
        <v>17263</v>
      </c>
      <c r="AB28" s="52">
        <v>10864</v>
      </c>
      <c r="AC28" s="52">
        <v>202406</v>
      </c>
      <c r="AD28" s="52">
        <v>28694</v>
      </c>
      <c r="AE28" s="52">
        <v>107276</v>
      </c>
      <c r="AF28" s="52">
        <v>85365</v>
      </c>
      <c r="AG28" s="52">
        <v>518069</v>
      </c>
      <c r="AH28" s="52">
        <v>799</v>
      </c>
      <c r="AI28" s="52">
        <v>7588</v>
      </c>
      <c r="AJ28" s="52">
        <v>0</v>
      </c>
      <c r="AK28" s="52">
        <v>302662</v>
      </c>
      <c r="AL28" s="52">
        <v>207020</v>
      </c>
      <c r="AM28" s="52">
        <v>830292</v>
      </c>
      <c r="AN28" s="52">
        <v>382885</v>
      </c>
      <c r="AO28" s="52">
        <v>409907</v>
      </c>
      <c r="AP28" s="52">
        <v>0</v>
      </c>
      <c r="AQ28" s="52">
        <v>37500</v>
      </c>
      <c r="AR28" s="52">
        <v>0</v>
      </c>
      <c r="AS28" s="52">
        <v>0</v>
      </c>
      <c r="AT28" s="52">
        <v>0</v>
      </c>
      <c r="AU28" s="52">
        <v>0</v>
      </c>
      <c r="AV28" s="52">
        <v>0</v>
      </c>
      <c r="AW28" s="52">
        <v>0</v>
      </c>
      <c r="AX28" s="53">
        <v>0</v>
      </c>
      <c r="AY28" s="53">
        <v>0</v>
      </c>
      <c r="AZ28" s="53">
        <v>0</v>
      </c>
      <c r="BA28" s="53">
        <v>0</v>
      </c>
      <c r="BB28" s="53">
        <v>0</v>
      </c>
      <c r="BC28" s="53">
        <v>0</v>
      </c>
      <c r="BD28" s="52">
        <v>870862</v>
      </c>
      <c r="BE28" s="52">
        <v>869188</v>
      </c>
      <c r="BF28" s="53">
        <v>1674</v>
      </c>
      <c r="BG28" s="52">
        <v>33879</v>
      </c>
      <c r="BH28" s="52">
        <v>0</v>
      </c>
      <c r="BI28" s="52">
        <v>13000</v>
      </c>
      <c r="BJ28" s="52">
        <v>599590</v>
      </c>
      <c r="BK28" s="52">
        <v>0</v>
      </c>
      <c r="BL28" s="52">
        <v>4341650</v>
      </c>
      <c r="BM28" s="50">
        <v>4341650</v>
      </c>
      <c r="BN28" s="50">
        <f t="shared" si="3"/>
        <v>0</v>
      </c>
    </row>
    <row r="29" spans="1:66" ht="32.25" customHeight="1">
      <c r="A29" s="2" t="s">
        <v>133</v>
      </c>
      <c r="B29" s="49">
        <v>2515159</v>
      </c>
      <c r="C29" s="49">
        <v>2680138</v>
      </c>
      <c r="D29" s="49">
        <f t="shared" si="0"/>
        <v>-164979</v>
      </c>
      <c r="E29" s="49">
        <v>81274</v>
      </c>
      <c r="F29" s="49">
        <v>93418</v>
      </c>
      <c r="G29" s="49">
        <v>32195</v>
      </c>
      <c r="H29" s="49">
        <v>1745539</v>
      </c>
      <c r="I29" s="49">
        <v>1723687</v>
      </c>
      <c r="J29" s="49">
        <f t="shared" si="1"/>
        <v>21852</v>
      </c>
      <c r="K29" s="49">
        <v>1155564</v>
      </c>
      <c r="L29" s="49">
        <v>589975</v>
      </c>
      <c r="M29" s="49">
        <v>0</v>
      </c>
      <c r="N29" s="49">
        <v>310411</v>
      </c>
      <c r="O29" s="49">
        <v>240607</v>
      </c>
      <c r="P29" s="49">
        <v>0</v>
      </c>
      <c r="Q29" s="49">
        <v>1643</v>
      </c>
      <c r="R29" s="49">
        <v>0</v>
      </c>
      <c r="S29" s="49">
        <v>10072</v>
      </c>
      <c r="T29" s="49">
        <v>1348449</v>
      </c>
      <c r="U29" s="49">
        <v>1684761</v>
      </c>
      <c r="V29" s="49">
        <f t="shared" si="2"/>
        <v>-336312</v>
      </c>
      <c r="W29" s="49">
        <v>85006</v>
      </c>
      <c r="X29" s="49">
        <v>34962</v>
      </c>
      <c r="Y29" s="49">
        <v>1417</v>
      </c>
      <c r="Z29" s="49">
        <v>270304</v>
      </c>
      <c r="AA29" s="49">
        <v>72233</v>
      </c>
      <c r="AB29" s="49">
        <v>26075</v>
      </c>
      <c r="AC29" s="49">
        <v>731334</v>
      </c>
      <c r="AD29" s="49">
        <v>127118</v>
      </c>
      <c r="AE29" s="49">
        <v>297826</v>
      </c>
      <c r="AF29" s="49">
        <v>518119</v>
      </c>
      <c r="AG29" s="49">
        <v>1641859</v>
      </c>
      <c r="AH29" s="49">
        <v>5137</v>
      </c>
      <c r="AI29" s="49">
        <v>0</v>
      </c>
      <c r="AJ29" s="49">
        <v>0</v>
      </c>
      <c r="AK29" s="49">
        <v>1216955</v>
      </c>
      <c r="AL29" s="49">
        <v>419767</v>
      </c>
      <c r="AM29" s="49">
        <v>2302287</v>
      </c>
      <c r="AN29" s="49">
        <v>673304</v>
      </c>
      <c r="AO29" s="49">
        <v>1516604</v>
      </c>
      <c r="AP29" s="49">
        <v>0</v>
      </c>
      <c r="AQ29" s="49">
        <v>96519</v>
      </c>
      <c r="AR29" s="49">
        <v>0</v>
      </c>
      <c r="AS29" s="49">
        <v>15860</v>
      </c>
      <c r="AT29" s="49">
        <v>68548</v>
      </c>
      <c r="AU29" s="49">
        <v>52613</v>
      </c>
      <c r="AV29" s="49">
        <v>15935</v>
      </c>
      <c r="AW29" s="49">
        <v>0</v>
      </c>
      <c r="AX29" s="93">
        <v>0</v>
      </c>
      <c r="AY29" s="93">
        <v>0</v>
      </c>
      <c r="AZ29" s="93">
        <v>0</v>
      </c>
      <c r="BA29" s="93">
        <v>0</v>
      </c>
      <c r="BB29" s="93">
        <v>0</v>
      </c>
      <c r="BC29" s="93">
        <v>0</v>
      </c>
      <c r="BD29" s="49">
        <v>2038937</v>
      </c>
      <c r="BE29" s="49">
        <v>2038937</v>
      </c>
      <c r="BF29" s="93">
        <v>0</v>
      </c>
      <c r="BG29" s="49">
        <v>407917</v>
      </c>
      <c r="BH29" s="49">
        <v>40930</v>
      </c>
      <c r="BI29" s="49">
        <v>30379</v>
      </c>
      <c r="BJ29" s="49">
        <v>1448403</v>
      </c>
      <c r="BK29" s="49">
        <v>0</v>
      </c>
      <c r="BL29" s="49">
        <v>12658813</v>
      </c>
      <c r="BM29" s="50">
        <v>12658813</v>
      </c>
      <c r="BN29" s="50">
        <f t="shared" si="3"/>
        <v>0</v>
      </c>
    </row>
    <row r="30" spans="1:66" ht="32.25" customHeight="1">
      <c r="A30" s="2" t="s">
        <v>68</v>
      </c>
      <c r="B30" s="49">
        <v>525991</v>
      </c>
      <c r="C30" s="49">
        <v>554661</v>
      </c>
      <c r="D30" s="49">
        <f t="shared" si="0"/>
        <v>-28670</v>
      </c>
      <c r="E30" s="49">
        <v>35739</v>
      </c>
      <c r="F30" s="49">
        <v>19962</v>
      </c>
      <c r="G30" s="49">
        <v>29595</v>
      </c>
      <c r="H30" s="49">
        <v>323745</v>
      </c>
      <c r="I30" s="49">
        <v>341671</v>
      </c>
      <c r="J30" s="49">
        <f t="shared" si="1"/>
        <v>-17926</v>
      </c>
      <c r="K30" s="49">
        <v>218138</v>
      </c>
      <c r="L30" s="49">
        <v>105607</v>
      </c>
      <c r="M30" s="49">
        <v>0</v>
      </c>
      <c r="N30" s="49">
        <v>64674</v>
      </c>
      <c r="O30" s="49">
        <v>51909</v>
      </c>
      <c r="P30" s="49">
        <v>0</v>
      </c>
      <c r="Q30" s="49">
        <v>367</v>
      </c>
      <c r="R30" s="49">
        <v>0</v>
      </c>
      <c r="S30" s="49">
        <v>0</v>
      </c>
      <c r="T30" s="49">
        <v>250409</v>
      </c>
      <c r="U30" s="49">
        <v>277745</v>
      </c>
      <c r="V30" s="49">
        <f t="shared" si="2"/>
        <v>-27336</v>
      </c>
      <c r="W30" s="49">
        <v>35870</v>
      </c>
      <c r="X30" s="49">
        <v>9442</v>
      </c>
      <c r="Y30" s="49">
        <v>1352</v>
      </c>
      <c r="Z30" s="49">
        <v>70648</v>
      </c>
      <c r="AA30" s="49">
        <v>17250</v>
      </c>
      <c r="AB30" s="49">
        <v>8172</v>
      </c>
      <c r="AC30" s="49">
        <v>85236</v>
      </c>
      <c r="AD30" s="49">
        <v>22439</v>
      </c>
      <c r="AE30" s="49">
        <v>52449</v>
      </c>
      <c r="AF30" s="49">
        <v>62440</v>
      </c>
      <c r="AG30" s="49">
        <v>404242</v>
      </c>
      <c r="AH30" s="49">
        <v>863</v>
      </c>
      <c r="AI30" s="49">
        <v>9027</v>
      </c>
      <c r="AJ30" s="49">
        <v>275</v>
      </c>
      <c r="AK30" s="49">
        <v>135251</v>
      </c>
      <c r="AL30" s="49">
        <v>258826</v>
      </c>
      <c r="AM30" s="49">
        <v>701347</v>
      </c>
      <c r="AN30" s="49">
        <v>554350</v>
      </c>
      <c r="AO30" s="49">
        <v>118603</v>
      </c>
      <c r="AP30" s="49">
        <v>22441</v>
      </c>
      <c r="AQ30" s="49">
        <v>5953</v>
      </c>
      <c r="AR30" s="49">
        <v>0</v>
      </c>
      <c r="AS30" s="49">
        <v>0</v>
      </c>
      <c r="AT30" s="49">
        <v>132061</v>
      </c>
      <c r="AU30" s="49">
        <v>132011</v>
      </c>
      <c r="AV30" s="49">
        <v>50</v>
      </c>
      <c r="AW30" s="49">
        <v>0</v>
      </c>
      <c r="AX30" s="93">
        <v>0</v>
      </c>
      <c r="AY30" s="93">
        <v>0</v>
      </c>
      <c r="AZ30" s="93">
        <v>0</v>
      </c>
      <c r="BA30" s="93">
        <v>0</v>
      </c>
      <c r="BB30" s="93">
        <v>0</v>
      </c>
      <c r="BC30" s="93">
        <v>0</v>
      </c>
      <c r="BD30" s="49">
        <v>898094</v>
      </c>
      <c r="BE30" s="49">
        <v>897264</v>
      </c>
      <c r="BF30" s="93">
        <v>830</v>
      </c>
      <c r="BG30" s="49">
        <v>63406</v>
      </c>
      <c r="BH30" s="49">
        <v>0</v>
      </c>
      <c r="BI30" s="49">
        <v>10000</v>
      </c>
      <c r="BJ30" s="49">
        <v>355782</v>
      </c>
      <c r="BK30" s="49">
        <v>0</v>
      </c>
      <c r="BL30" s="49">
        <v>3456221</v>
      </c>
      <c r="BM30" s="50">
        <v>3456221</v>
      </c>
      <c r="BN30" s="50">
        <f t="shared" si="3"/>
        <v>0</v>
      </c>
    </row>
    <row r="31" spans="1:66" ht="32.25" customHeight="1">
      <c r="A31" s="2" t="s">
        <v>69</v>
      </c>
      <c r="B31" s="49">
        <v>1009790</v>
      </c>
      <c r="C31" s="49">
        <v>1040693</v>
      </c>
      <c r="D31" s="49">
        <f t="shared" si="0"/>
        <v>-30903</v>
      </c>
      <c r="E31" s="49">
        <v>47529</v>
      </c>
      <c r="F31" s="49">
        <v>50177</v>
      </c>
      <c r="G31" s="49">
        <v>38281</v>
      </c>
      <c r="H31" s="49">
        <v>621617</v>
      </c>
      <c r="I31" s="49">
        <v>632092</v>
      </c>
      <c r="J31" s="49">
        <f t="shared" si="1"/>
        <v>-10475</v>
      </c>
      <c r="K31" s="49">
        <v>410955</v>
      </c>
      <c r="L31" s="49">
        <v>210662</v>
      </c>
      <c r="M31" s="49">
        <v>0</v>
      </c>
      <c r="N31" s="49">
        <v>117048</v>
      </c>
      <c r="O31" s="49">
        <v>133312</v>
      </c>
      <c r="P31" s="49">
        <v>0</v>
      </c>
      <c r="Q31" s="49">
        <v>577</v>
      </c>
      <c r="R31" s="49">
        <v>209</v>
      </c>
      <c r="S31" s="49">
        <v>1040</v>
      </c>
      <c r="T31" s="49">
        <v>752831</v>
      </c>
      <c r="U31" s="49">
        <v>957045</v>
      </c>
      <c r="V31" s="49">
        <f t="shared" si="2"/>
        <v>-204214</v>
      </c>
      <c r="W31" s="49">
        <v>21543</v>
      </c>
      <c r="X31" s="49">
        <v>15179</v>
      </c>
      <c r="Y31" s="49">
        <v>3319</v>
      </c>
      <c r="Z31" s="49">
        <v>163203</v>
      </c>
      <c r="AA31" s="49">
        <v>46903</v>
      </c>
      <c r="AB31" s="49">
        <v>1520</v>
      </c>
      <c r="AC31" s="49">
        <v>434522</v>
      </c>
      <c r="AD31" s="49">
        <v>66642</v>
      </c>
      <c r="AE31" s="49">
        <v>129073</v>
      </c>
      <c r="AF31" s="49">
        <v>305664</v>
      </c>
      <c r="AG31" s="49">
        <v>512681</v>
      </c>
      <c r="AH31" s="49">
        <v>2949</v>
      </c>
      <c r="AI31" s="49">
        <v>2035</v>
      </c>
      <c r="AJ31" s="49">
        <v>0</v>
      </c>
      <c r="AK31" s="49">
        <v>237070</v>
      </c>
      <c r="AL31" s="49">
        <v>270627</v>
      </c>
      <c r="AM31" s="49">
        <v>768928</v>
      </c>
      <c r="AN31" s="49">
        <v>174569</v>
      </c>
      <c r="AO31" s="49">
        <v>572984</v>
      </c>
      <c r="AP31" s="49">
        <v>0</v>
      </c>
      <c r="AQ31" s="49">
        <v>21375</v>
      </c>
      <c r="AR31" s="49">
        <v>0</v>
      </c>
      <c r="AS31" s="49">
        <v>0</v>
      </c>
      <c r="AT31" s="49">
        <v>141900</v>
      </c>
      <c r="AU31" s="49">
        <v>125945</v>
      </c>
      <c r="AV31" s="49">
        <v>15955</v>
      </c>
      <c r="AW31" s="49">
        <v>0</v>
      </c>
      <c r="AX31" s="93">
        <v>0</v>
      </c>
      <c r="AY31" s="93">
        <v>0</v>
      </c>
      <c r="AZ31" s="93">
        <v>0</v>
      </c>
      <c r="BA31" s="93">
        <v>0</v>
      </c>
      <c r="BB31" s="93">
        <v>0</v>
      </c>
      <c r="BC31" s="93">
        <v>0</v>
      </c>
      <c r="BD31" s="49">
        <v>840902</v>
      </c>
      <c r="BE31" s="49">
        <v>840748</v>
      </c>
      <c r="BF31" s="93">
        <v>154</v>
      </c>
      <c r="BG31" s="49">
        <v>150793</v>
      </c>
      <c r="BH31" s="49">
        <v>0</v>
      </c>
      <c r="BI31" s="49">
        <v>22500</v>
      </c>
      <c r="BJ31" s="49">
        <v>625661</v>
      </c>
      <c r="BK31" s="49">
        <v>0</v>
      </c>
      <c r="BL31" s="49">
        <v>5260723</v>
      </c>
      <c r="BM31" s="50">
        <v>5260723</v>
      </c>
      <c r="BN31" s="50">
        <f t="shared" si="3"/>
        <v>0</v>
      </c>
    </row>
    <row r="32" spans="1:66" ht="32.25" customHeight="1">
      <c r="A32" s="2" t="s">
        <v>70</v>
      </c>
      <c r="B32" s="49">
        <v>595169</v>
      </c>
      <c r="C32" s="49">
        <v>584782</v>
      </c>
      <c r="D32" s="49">
        <f t="shared" si="0"/>
        <v>10387</v>
      </c>
      <c r="E32" s="49">
        <v>32199</v>
      </c>
      <c r="F32" s="49">
        <v>14011</v>
      </c>
      <c r="G32" s="49">
        <v>34999</v>
      </c>
      <c r="H32" s="49">
        <v>380674</v>
      </c>
      <c r="I32" s="49">
        <v>372246</v>
      </c>
      <c r="J32" s="49">
        <f t="shared" si="1"/>
        <v>8428</v>
      </c>
      <c r="K32" s="49">
        <v>248951</v>
      </c>
      <c r="L32" s="49">
        <v>131723</v>
      </c>
      <c r="M32" s="49">
        <v>0</v>
      </c>
      <c r="N32" s="49">
        <v>74296</v>
      </c>
      <c r="O32" s="49">
        <v>56484</v>
      </c>
      <c r="P32" s="49">
        <v>0</v>
      </c>
      <c r="Q32" s="49">
        <v>757</v>
      </c>
      <c r="R32" s="49">
        <v>0</v>
      </c>
      <c r="S32" s="49">
        <v>1749</v>
      </c>
      <c r="T32" s="49">
        <v>359154</v>
      </c>
      <c r="U32" s="49">
        <v>399377</v>
      </c>
      <c r="V32" s="49">
        <f t="shared" si="2"/>
        <v>-40223</v>
      </c>
      <c r="W32" s="49">
        <v>45092</v>
      </c>
      <c r="X32" s="49">
        <v>13861</v>
      </c>
      <c r="Y32" s="49">
        <v>2721</v>
      </c>
      <c r="Z32" s="49">
        <v>85747</v>
      </c>
      <c r="AA32" s="49">
        <v>18159</v>
      </c>
      <c r="AB32" s="49">
        <v>7889</v>
      </c>
      <c r="AC32" s="49">
        <v>143489</v>
      </c>
      <c r="AD32" s="49">
        <v>42196</v>
      </c>
      <c r="AE32" s="49">
        <v>100222</v>
      </c>
      <c r="AF32" s="49">
        <v>68697</v>
      </c>
      <c r="AG32" s="49">
        <v>292426</v>
      </c>
      <c r="AH32" s="49">
        <v>3691</v>
      </c>
      <c r="AI32" s="49">
        <v>635</v>
      </c>
      <c r="AJ32" s="49">
        <v>0</v>
      </c>
      <c r="AK32" s="49">
        <v>109542</v>
      </c>
      <c r="AL32" s="49">
        <v>178558</v>
      </c>
      <c r="AM32" s="49">
        <v>491824</v>
      </c>
      <c r="AN32" s="49">
        <v>276220</v>
      </c>
      <c r="AO32" s="49">
        <v>209604</v>
      </c>
      <c r="AP32" s="49">
        <v>0</v>
      </c>
      <c r="AQ32" s="49">
        <v>6000</v>
      </c>
      <c r="AR32" s="49">
        <v>0</v>
      </c>
      <c r="AS32" s="49">
        <v>0</v>
      </c>
      <c r="AT32" s="49">
        <v>16414</v>
      </c>
      <c r="AU32" s="49">
        <v>15777</v>
      </c>
      <c r="AV32" s="49">
        <v>637</v>
      </c>
      <c r="AW32" s="49">
        <v>0</v>
      </c>
      <c r="AX32" s="93">
        <v>0</v>
      </c>
      <c r="AY32" s="93">
        <v>0</v>
      </c>
      <c r="AZ32" s="93">
        <v>0</v>
      </c>
      <c r="BA32" s="93">
        <v>0</v>
      </c>
      <c r="BB32" s="93">
        <v>0</v>
      </c>
      <c r="BC32" s="93">
        <v>0</v>
      </c>
      <c r="BD32" s="49">
        <v>376809</v>
      </c>
      <c r="BE32" s="49">
        <v>376809</v>
      </c>
      <c r="BF32" s="93">
        <v>0</v>
      </c>
      <c r="BG32" s="49">
        <v>532752</v>
      </c>
      <c r="BH32" s="49">
        <v>0</v>
      </c>
      <c r="BI32" s="49">
        <v>2600</v>
      </c>
      <c r="BJ32" s="49">
        <v>404969</v>
      </c>
      <c r="BK32" s="49">
        <v>0</v>
      </c>
      <c r="BL32" s="49">
        <v>3241036</v>
      </c>
      <c r="BM32" s="50">
        <v>3241036</v>
      </c>
      <c r="BN32" s="50">
        <f t="shared" si="3"/>
        <v>0</v>
      </c>
    </row>
    <row r="33" spans="1:66" ht="32.25" customHeight="1">
      <c r="A33" s="2" t="s">
        <v>71</v>
      </c>
      <c r="B33" s="49">
        <v>1495070</v>
      </c>
      <c r="C33" s="49">
        <v>1519423</v>
      </c>
      <c r="D33" s="49">
        <f t="shared" si="0"/>
        <v>-24353</v>
      </c>
      <c r="E33" s="49">
        <v>69579</v>
      </c>
      <c r="F33" s="49">
        <v>138308</v>
      </c>
      <c r="G33" s="49">
        <v>20088</v>
      </c>
      <c r="H33" s="49">
        <v>942255</v>
      </c>
      <c r="I33" s="49">
        <v>930213</v>
      </c>
      <c r="J33" s="49">
        <f t="shared" si="1"/>
        <v>12042</v>
      </c>
      <c r="K33" s="49">
        <v>617404</v>
      </c>
      <c r="L33" s="49">
        <v>324851</v>
      </c>
      <c r="M33" s="49">
        <v>0</v>
      </c>
      <c r="N33" s="49">
        <v>169091</v>
      </c>
      <c r="O33" s="49">
        <v>151420</v>
      </c>
      <c r="P33" s="49">
        <v>0</v>
      </c>
      <c r="Q33" s="49">
        <v>884</v>
      </c>
      <c r="R33" s="49">
        <v>1300</v>
      </c>
      <c r="S33" s="49">
        <v>2145</v>
      </c>
      <c r="T33" s="49">
        <v>812388</v>
      </c>
      <c r="U33" s="49">
        <v>855540</v>
      </c>
      <c r="V33" s="49">
        <f t="shared" si="2"/>
        <v>-43152</v>
      </c>
      <c r="W33" s="49">
        <v>35296</v>
      </c>
      <c r="X33" s="49">
        <v>14924</v>
      </c>
      <c r="Y33" s="49">
        <v>3011</v>
      </c>
      <c r="Z33" s="49">
        <v>180946</v>
      </c>
      <c r="AA33" s="49">
        <v>37283</v>
      </c>
      <c r="AB33" s="49">
        <v>20804</v>
      </c>
      <c r="AC33" s="49">
        <v>410654</v>
      </c>
      <c r="AD33" s="49">
        <v>109470</v>
      </c>
      <c r="AE33" s="49">
        <v>277681</v>
      </c>
      <c r="AF33" s="49">
        <v>305174</v>
      </c>
      <c r="AG33" s="49">
        <v>844229</v>
      </c>
      <c r="AH33" s="49">
        <v>986</v>
      </c>
      <c r="AI33" s="49">
        <v>2294</v>
      </c>
      <c r="AJ33" s="49">
        <v>0</v>
      </c>
      <c r="AK33" s="49">
        <v>368472</v>
      </c>
      <c r="AL33" s="49">
        <v>472477</v>
      </c>
      <c r="AM33" s="49">
        <v>1063840</v>
      </c>
      <c r="AN33" s="49">
        <v>606961</v>
      </c>
      <c r="AO33" s="49">
        <v>432129</v>
      </c>
      <c r="AP33" s="49">
        <v>0</v>
      </c>
      <c r="AQ33" s="49">
        <v>24750</v>
      </c>
      <c r="AR33" s="49">
        <v>0</v>
      </c>
      <c r="AS33" s="49">
        <v>0</v>
      </c>
      <c r="AT33" s="49">
        <v>3580</v>
      </c>
      <c r="AU33" s="49">
        <v>0</v>
      </c>
      <c r="AV33" s="49">
        <v>3580</v>
      </c>
      <c r="AW33" s="49">
        <v>0</v>
      </c>
      <c r="AX33" s="93">
        <v>0</v>
      </c>
      <c r="AY33" s="93">
        <v>0</v>
      </c>
      <c r="AZ33" s="93">
        <v>0</v>
      </c>
      <c r="BA33" s="93">
        <v>0</v>
      </c>
      <c r="BB33" s="93">
        <v>0</v>
      </c>
      <c r="BC33" s="93">
        <v>0</v>
      </c>
      <c r="BD33" s="49">
        <v>1252160</v>
      </c>
      <c r="BE33" s="49">
        <v>1252151</v>
      </c>
      <c r="BF33" s="93">
        <v>9</v>
      </c>
      <c r="BG33" s="49">
        <v>2584</v>
      </c>
      <c r="BH33" s="49">
        <v>0</v>
      </c>
      <c r="BI33" s="49">
        <v>148620</v>
      </c>
      <c r="BJ33" s="49">
        <v>884432</v>
      </c>
      <c r="BK33" s="49">
        <v>0</v>
      </c>
      <c r="BL33" s="49">
        <v>7089758</v>
      </c>
      <c r="BM33" s="50">
        <v>7089758</v>
      </c>
      <c r="BN33" s="50">
        <f t="shared" si="3"/>
        <v>0</v>
      </c>
    </row>
    <row r="34" spans="1:66" ht="32.25" customHeight="1">
      <c r="A34" s="62" t="s">
        <v>72</v>
      </c>
      <c r="B34" s="51">
        <v>1423500</v>
      </c>
      <c r="C34" s="51">
        <v>1527274</v>
      </c>
      <c r="D34" s="51">
        <f t="shared" si="0"/>
        <v>-103774</v>
      </c>
      <c r="E34" s="51">
        <v>65877</v>
      </c>
      <c r="F34" s="51">
        <v>58215</v>
      </c>
      <c r="G34" s="51">
        <v>31335</v>
      </c>
      <c r="H34" s="51">
        <v>916435</v>
      </c>
      <c r="I34" s="51">
        <v>952951</v>
      </c>
      <c r="J34" s="51">
        <f t="shared" si="1"/>
        <v>-36516</v>
      </c>
      <c r="K34" s="51">
        <v>642788</v>
      </c>
      <c r="L34" s="51">
        <v>273647</v>
      </c>
      <c r="M34" s="51">
        <v>0</v>
      </c>
      <c r="N34" s="51">
        <v>180329</v>
      </c>
      <c r="O34" s="51">
        <v>167083</v>
      </c>
      <c r="P34" s="51">
        <v>0</v>
      </c>
      <c r="Q34" s="51">
        <v>997</v>
      </c>
      <c r="R34" s="51">
        <v>1367</v>
      </c>
      <c r="S34" s="51">
        <v>1862</v>
      </c>
      <c r="T34" s="51">
        <v>990976</v>
      </c>
      <c r="U34" s="51">
        <v>1038635</v>
      </c>
      <c r="V34" s="51">
        <f t="shared" si="2"/>
        <v>-47659</v>
      </c>
      <c r="W34" s="51">
        <v>80852</v>
      </c>
      <c r="X34" s="51">
        <v>9282</v>
      </c>
      <c r="Y34" s="51">
        <v>1194</v>
      </c>
      <c r="Z34" s="51">
        <v>274972</v>
      </c>
      <c r="AA34" s="51">
        <v>32591</v>
      </c>
      <c r="AB34" s="51">
        <v>9376</v>
      </c>
      <c r="AC34" s="51">
        <v>491895</v>
      </c>
      <c r="AD34" s="51">
        <v>90814</v>
      </c>
      <c r="AE34" s="51">
        <v>110556</v>
      </c>
      <c r="AF34" s="51">
        <v>338342</v>
      </c>
      <c r="AG34" s="51">
        <v>753776</v>
      </c>
      <c r="AH34" s="51">
        <v>3332</v>
      </c>
      <c r="AI34" s="51">
        <v>1371</v>
      </c>
      <c r="AJ34" s="51">
        <v>12887</v>
      </c>
      <c r="AK34" s="51">
        <v>338654</v>
      </c>
      <c r="AL34" s="51">
        <v>397532</v>
      </c>
      <c r="AM34" s="51">
        <v>1526035</v>
      </c>
      <c r="AN34" s="51">
        <v>490521</v>
      </c>
      <c r="AO34" s="51">
        <v>898849</v>
      </c>
      <c r="AP34" s="51">
        <v>106973</v>
      </c>
      <c r="AQ34" s="51">
        <v>29692</v>
      </c>
      <c r="AR34" s="51">
        <v>0</v>
      </c>
      <c r="AS34" s="51">
        <v>0</v>
      </c>
      <c r="AT34" s="51">
        <v>14915</v>
      </c>
      <c r="AU34" s="51">
        <v>12101</v>
      </c>
      <c r="AV34" s="51">
        <v>2814</v>
      </c>
      <c r="AW34" s="51">
        <v>0</v>
      </c>
      <c r="AX34" s="96">
        <v>0</v>
      </c>
      <c r="AY34" s="96">
        <v>0</v>
      </c>
      <c r="AZ34" s="96">
        <v>0</v>
      </c>
      <c r="BA34" s="96">
        <v>0</v>
      </c>
      <c r="BB34" s="96">
        <v>0</v>
      </c>
      <c r="BC34" s="96">
        <v>0</v>
      </c>
      <c r="BD34" s="51">
        <v>963759</v>
      </c>
      <c r="BE34" s="51">
        <v>963623</v>
      </c>
      <c r="BF34" s="96">
        <v>136</v>
      </c>
      <c r="BG34" s="51">
        <v>6526</v>
      </c>
      <c r="BH34" s="51">
        <v>30027</v>
      </c>
      <c r="BI34" s="51">
        <v>56000</v>
      </c>
      <c r="BJ34" s="51">
        <v>720547</v>
      </c>
      <c r="BK34" s="51">
        <v>0</v>
      </c>
      <c r="BL34" s="51">
        <v>6934959</v>
      </c>
      <c r="BM34" s="50">
        <v>6934959</v>
      </c>
      <c r="BN34" s="50">
        <f t="shared" si="3"/>
        <v>0</v>
      </c>
    </row>
    <row r="35" spans="1:66" ht="32.25" customHeight="1">
      <c r="A35" s="2" t="s">
        <v>73</v>
      </c>
      <c r="B35" s="49">
        <v>519258</v>
      </c>
      <c r="C35" s="49">
        <v>515381</v>
      </c>
      <c r="D35" s="49">
        <f t="shared" si="0"/>
        <v>3877</v>
      </c>
      <c r="E35" s="49">
        <v>29726</v>
      </c>
      <c r="F35" s="49">
        <v>23761</v>
      </c>
      <c r="G35" s="49">
        <v>29930</v>
      </c>
      <c r="H35" s="49">
        <v>320507</v>
      </c>
      <c r="I35" s="49">
        <v>315100</v>
      </c>
      <c r="J35" s="49">
        <f t="shared" si="1"/>
        <v>5407</v>
      </c>
      <c r="K35" s="49">
        <v>213369</v>
      </c>
      <c r="L35" s="49">
        <v>107138</v>
      </c>
      <c r="M35" s="49">
        <v>0</v>
      </c>
      <c r="N35" s="49">
        <v>63474</v>
      </c>
      <c r="O35" s="49">
        <v>50079</v>
      </c>
      <c r="P35" s="49">
        <v>0</v>
      </c>
      <c r="Q35" s="49">
        <v>358</v>
      </c>
      <c r="R35" s="49">
        <v>247</v>
      </c>
      <c r="S35" s="49">
        <v>1176</v>
      </c>
      <c r="T35" s="49">
        <v>255081</v>
      </c>
      <c r="U35" s="49">
        <v>263716</v>
      </c>
      <c r="V35" s="49">
        <f t="shared" si="2"/>
        <v>-8635</v>
      </c>
      <c r="W35" s="49">
        <v>30420</v>
      </c>
      <c r="X35" s="49">
        <v>5735</v>
      </c>
      <c r="Y35" s="49">
        <v>1028</v>
      </c>
      <c r="Z35" s="49">
        <v>66579</v>
      </c>
      <c r="AA35" s="49">
        <v>8231</v>
      </c>
      <c r="AB35" s="49">
        <v>4969</v>
      </c>
      <c r="AC35" s="49">
        <v>104176</v>
      </c>
      <c r="AD35" s="49">
        <v>33943</v>
      </c>
      <c r="AE35" s="49">
        <v>30502</v>
      </c>
      <c r="AF35" s="49">
        <v>77692</v>
      </c>
      <c r="AG35" s="49">
        <v>201149</v>
      </c>
      <c r="AH35" s="49">
        <v>382</v>
      </c>
      <c r="AI35" s="49">
        <v>836</v>
      </c>
      <c r="AJ35" s="49">
        <v>573</v>
      </c>
      <c r="AK35" s="49">
        <v>86767</v>
      </c>
      <c r="AL35" s="49">
        <v>112591</v>
      </c>
      <c r="AM35" s="49">
        <v>218513</v>
      </c>
      <c r="AN35" s="49">
        <v>23879</v>
      </c>
      <c r="AO35" s="49">
        <v>170201</v>
      </c>
      <c r="AP35" s="49">
        <v>24433</v>
      </c>
      <c r="AQ35" s="49">
        <v>0</v>
      </c>
      <c r="AR35" s="49">
        <v>0</v>
      </c>
      <c r="AS35" s="49">
        <v>0</v>
      </c>
      <c r="AT35" s="49">
        <v>0</v>
      </c>
      <c r="AU35" s="49">
        <v>0</v>
      </c>
      <c r="AV35" s="49">
        <v>0</v>
      </c>
      <c r="AW35" s="49">
        <v>0</v>
      </c>
      <c r="AX35" s="93">
        <v>0</v>
      </c>
      <c r="AY35" s="93">
        <v>0</v>
      </c>
      <c r="AZ35" s="93">
        <v>0</v>
      </c>
      <c r="BA35" s="93">
        <v>0</v>
      </c>
      <c r="BB35" s="93">
        <v>0</v>
      </c>
      <c r="BC35" s="93">
        <v>0</v>
      </c>
      <c r="BD35" s="49">
        <v>232895</v>
      </c>
      <c r="BE35" s="49">
        <v>232769</v>
      </c>
      <c r="BF35" s="93">
        <v>126</v>
      </c>
      <c r="BG35" s="49">
        <v>40446</v>
      </c>
      <c r="BH35" s="49">
        <v>0</v>
      </c>
      <c r="BI35" s="49">
        <v>4000</v>
      </c>
      <c r="BJ35" s="49">
        <v>262227</v>
      </c>
      <c r="BK35" s="49">
        <v>0</v>
      </c>
      <c r="BL35" s="49">
        <v>1841763</v>
      </c>
      <c r="BM35" s="50">
        <v>1841763</v>
      </c>
      <c r="BN35" s="50">
        <f t="shared" si="3"/>
        <v>0</v>
      </c>
    </row>
    <row r="36" spans="1:66" ht="32.25" customHeight="1">
      <c r="A36" s="2" t="s">
        <v>74</v>
      </c>
      <c r="B36" s="49">
        <v>609217</v>
      </c>
      <c r="C36" s="49">
        <v>646487</v>
      </c>
      <c r="D36" s="49">
        <f t="shared" si="0"/>
        <v>-37270</v>
      </c>
      <c r="E36" s="49">
        <v>33317</v>
      </c>
      <c r="F36" s="49">
        <v>29340</v>
      </c>
      <c r="G36" s="49">
        <v>31908</v>
      </c>
      <c r="H36" s="49">
        <v>361222</v>
      </c>
      <c r="I36" s="49">
        <v>391212</v>
      </c>
      <c r="J36" s="49">
        <f t="shared" si="1"/>
        <v>-29990</v>
      </c>
      <c r="K36" s="49">
        <v>231412</v>
      </c>
      <c r="L36" s="49">
        <v>129810</v>
      </c>
      <c r="M36" s="49">
        <v>0</v>
      </c>
      <c r="N36" s="49">
        <v>86530</v>
      </c>
      <c r="O36" s="49">
        <v>65915</v>
      </c>
      <c r="P36" s="49">
        <v>0</v>
      </c>
      <c r="Q36" s="49">
        <v>447</v>
      </c>
      <c r="R36" s="49">
        <v>0</v>
      </c>
      <c r="S36" s="49">
        <v>538</v>
      </c>
      <c r="T36" s="49">
        <v>426937</v>
      </c>
      <c r="U36" s="49">
        <v>479754</v>
      </c>
      <c r="V36" s="49">
        <f t="shared" si="2"/>
        <v>-52817</v>
      </c>
      <c r="W36" s="49">
        <v>49922</v>
      </c>
      <c r="X36" s="49">
        <v>8875</v>
      </c>
      <c r="Y36" s="49">
        <v>1468</v>
      </c>
      <c r="Z36" s="49">
        <v>121046</v>
      </c>
      <c r="AA36" s="49">
        <v>31706</v>
      </c>
      <c r="AB36" s="49">
        <v>10914</v>
      </c>
      <c r="AC36" s="49">
        <v>157783</v>
      </c>
      <c r="AD36" s="49">
        <v>45223</v>
      </c>
      <c r="AE36" s="49">
        <v>85308</v>
      </c>
      <c r="AF36" s="49">
        <v>81810</v>
      </c>
      <c r="AG36" s="49">
        <v>285252</v>
      </c>
      <c r="AH36" s="49">
        <v>952</v>
      </c>
      <c r="AI36" s="49">
        <v>601</v>
      </c>
      <c r="AJ36" s="49">
        <v>160</v>
      </c>
      <c r="AK36" s="49">
        <v>119720</v>
      </c>
      <c r="AL36" s="49">
        <v>163819</v>
      </c>
      <c r="AM36" s="49">
        <v>545887</v>
      </c>
      <c r="AN36" s="49">
        <v>171822</v>
      </c>
      <c r="AO36" s="49">
        <v>361403</v>
      </c>
      <c r="AP36" s="49">
        <v>0</v>
      </c>
      <c r="AQ36" s="49">
        <v>12662</v>
      </c>
      <c r="AR36" s="49">
        <v>0</v>
      </c>
      <c r="AS36" s="49">
        <v>0</v>
      </c>
      <c r="AT36" s="49">
        <v>182377</v>
      </c>
      <c r="AU36" s="49">
        <v>173628</v>
      </c>
      <c r="AV36" s="49">
        <v>8749</v>
      </c>
      <c r="AW36" s="49">
        <v>0</v>
      </c>
      <c r="AX36" s="93">
        <v>0</v>
      </c>
      <c r="AY36" s="93">
        <v>0</v>
      </c>
      <c r="AZ36" s="93">
        <v>0</v>
      </c>
      <c r="BA36" s="93">
        <v>0</v>
      </c>
      <c r="BB36" s="93">
        <v>0</v>
      </c>
      <c r="BC36" s="93">
        <v>0</v>
      </c>
      <c r="BD36" s="49">
        <v>658771</v>
      </c>
      <c r="BE36" s="49">
        <v>658771</v>
      </c>
      <c r="BF36" s="93">
        <v>0</v>
      </c>
      <c r="BG36" s="49">
        <v>4045</v>
      </c>
      <c r="BH36" s="49">
        <v>0</v>
      </c>
      <c r="BI36" s="49">
        <v>15155</v>
      </c>
      <c r="BJ36" s="49">
        <v>467229</v>
      </c>
      <c r="BK36" s="49">
        <v>0</v>
      </c>
      <c r="BL36" s="49">
        <v>3361988</v>
      </c>
      <c r="BM36" s="50">
        <v>3361988</v>
      </c>
      <c r="BN36" s="50">
        <f t="shared" si="3"/>
        <v>0</v>
      </c>
    </row>
    <row r="37" spans="1:66" ht="32.25" customHeight="1">
      <c r="A37" s="2" t="s">
        <v>75</v>
      </c>
      <c r="B37" s="49">
        <v>384212</v>
      </c>
      <c r="C37" s="49">
        <v>395663</v>
      </c>
      <c r="D37" s="49">
        <f t="shared" si="0"/>
        <v>-11451</v>
      </c>
      <c r="E37" s="49">
        <v>23691</v>
      </c>
      <c r="F37" s="49">
        <v>17496</v>
      </c>
      <c r="G37" s="49">
        <v>24045</v>
      </c>
      <c r="H37" s="49">
        <v>226164</v>
      </c>
      <c r="I37" s="49">
        <v>231913</v>
      </c>
      <c r="J37" s="49">
        <f t="shared" si="1"/>
        <v>-5749</v>
      </c>
      <c r="K37" s="49">
        <v>153296</v>
      </c>
      <c r="L37" s="49">
        <v>72868</v>
      </c>
      <c r="M37" s="49">
        <v>0</v>
      </c>
      <c r="N37" s="49">
        <v>45890</v>
      </c>
      <c r="O37" s="49">
        <v>46119</v>
      </c>
      <c r="P37" s="49">
        <v>0</v>
      </c>
      <c r="Q37" s="49">
        <v>257</v>
      </c>
      <c r="R37" s="49">
        <v>0</v>
      </c>
      <c r="S37" s="49">
        <v>550</v>
      </c>
      <c r="T37" s="49">
        <v>235849</v>
      </c>
      <c r="U37" s="49">
        <v>246350</v>
      </c>
      <c r="V37" s="49">
        <f t="shared" si="2"/>
        <v>-10501</v>
      </c>
      <c r="W37" s="49">
        <v>15101</v>
      </c>
      <c r="X37" s="49">
        <v>2549</v>
      </c>
      <c r="Y37" s="49">
        <v>1092</v>
      </c>
      <c r="Z37" s="49">
        <v>63942</v>
      </c>
      <c r="AA37" s="49">
        <v>7328</v>
      </c>
      <c r="AB37" s="49">
        <v>4003</v>
      </c>
      <c r="AC37" s="49">
        <v>104446</v>
      </c>
      <c r="AD37" s="49">
        <v>37388</v>
      </c>
      <c r="AE37" s="49">
        <v>30260</v>
      </c>
      <c r="AF37" s="49">
        <v>34108</v>
      </c>
      <c r="AG37" s="49">
        <v>116046</v>
      </c>
      <c r="AH37" s="49">
        <v>1175</v>
      </c>
      <c r="AI37" s="49">
        <v>297</v>
      </c>
      <c r="AJ37" s="49">
        <v>404</v>
      </c>
      <c r="AK37" s="49">
        <v>68225</v>
      </c>
      <c r="AL37" s="49">
        <v>45945</v>
      </c>
      <c r="AM37" s="49">
        <v>160534</v>
      </c>
      <c r="AN37" s="49">
        <v>107849</v>
      </c>
      <c r="AO37" s="49">
        <v>45860</v>
      </c>
      <c r="AP37" s="49">
        <v>0</v>
      </c>
      <c r="AQ37" s="49">
        <v>6825</v>
      </c>
      <c r="AR37" s="49">
        <v>0</v>
      </c>
      <c r="AS37" s="49">
        <v>0</v>
      </c>
      <c r="AT37" s="49">
        <v>3843</v>
      </c>
      <c r="AU37" s="49">
        <v>3843</v>
      </c>
      <c r="AV37" s="49">
        <v>0</v>
      </c>
      <c r="AW37" s="49">
        <v>0</v>
      </c>
      <c r="AX37" s="93">
        <v>0</v>
      </c>
      <c r="AY37" s="93">
        <v>0</v>
      </c>
      <c r="AZ37" s="93">
        <v>0</v>
      </c>
      <c r="BA37" s="93">
        <v>0</v>
      </c>
      <c r="BB37" s="93">
        <v>0</v>
      </c>
      <c r="BC37" s="93">
        <v>0</v>
      </c>
      <c r="BD37" s="49">
        <v>437423</v>
      </c>
      <c r="BE37" s="49">
        <v>437423</v>
      </c>
      <c r="BF37" s="93">
        <v>0</v>
      </c>
      <c r="BG37" s="49">
        <v>204360</v>
      </c>
      <c r="BH37" s="49">
        <v>0</v>
      </c>
      <c r="BI37" s="49">
        <v>0</v>
      </c>
      <c r="BJ37" s="49">
        <v>251273</v>
      </c>
      <c r="BK37" s="49">
        <v>0</v>
      </c>
      <c r="BL37" s="49">
        <v>1857908</v>
      </c>
      <c r="BM37" s="50">
        <v>1857908</v>
      </c>
      <c r="BN37" s="50">
        <f t="shared" si="3"/>
        <v>0</v>
      </c>
    </row>
    <row r="38" spans="1:66" ht="32.25" customHeight="1">
      <c r="A38" s="63" t="s">
        <v>76</v>
      </c>
      <c r="B38" s="52">
        <v>605357</v>
      </c>
      <c r="C38" s="52">
        <v>599290</v>
      </c>
      <c r="D38" s="52">
        <f t="shared" si="0"/>
        <v>6067</v>
      </c>
      <c r="E38" s="52">
        <v>34905</v>
      </c>
      <c r="F38" s="52">
        <v>28527</v>
      </c>
      <c r="G38" s="52">
        <v>21527</v>
      </c>
      <c r="H38" s="52">
        <v>327632</v>
      </c>
      <c r="I38" s="52">
        <v>346719</v>
      </c>
      <c r="J38" s="52">
        <f t="shared" si="1"/>
        <v>-19087</v>
      </c>
      <c r="K38" s="52">
        <v>212539</v>
      </c>
      <c r="L38" s="52">
        <v>115093</v>
      </c>
      <c r="M38" s="52">
        <v>0</v>
      </c>
      <c r="N38" s="52">
        <v>63506</v>
      </c>
      <c r="O38" s="52">
        <v>127691</v>
      </c>
      <c r="P38" s="52">
        <v>0</v>
      </c>
      <c r="Q38" s="52">
        <v>350</v>
      </c>
      <c r="R38" s="52">
        <v>0</v>
      </c>
      <c r="S38" s="52">
        <v>1219</v>
      </c>
      <c r="T38" s="52">
        <v>268743</v>
      </c>
      <c r="U38" s="52">
        <v>289768</v>
      </c>
      <c r="V38" s="52">
        <f t="shared" si="2"/>
        <v>-21025</v>
      </c>
      <c r="W38" s="52">
        <v>16691</v>
      </c>
      <c r="X38" s="52">
        <v>5370</v>
      </c>
      <c r="Y38" s="52">
        <v>871</v>
      </c>
      <c r="Z38" s="52">
        <v>77054</v>
      </c>
      <c r="AA38" s="52">
        <v>11620</v>
      </c>
      <c r="AB38" s="52">
        <v>2024</v>
      </c>
      <c r="AC38" s="52">
        <v>133989</v>
      </c>
      <c r="AD38" s="52">
        <v>21124</v>
      </c>
      <c r="AE38" s="52">
        <v>90404</v>
      </c>
      <c r="AF38" s="52">
        <v>52622</v>
      </c>
      <c r="AG38" s="52">
        <v>191162</v>
      </c>
      <c r="AH38" s="52">
        <v>2126</v>
      </c>
      <c r="AI38" s="52">
        <v>0</v>
      </c>
      <c r="AJ38" s="52">
        <v>0</v>
      </c>
      <c r="AK38" s="52">
        <v>95627</v>
      </c>
      <c r="AL38" s="52">
        <v>93409</v>
      </c>
      <c r="AM38" s="52">
        <v>373771</v>
      </c>
      <c r="AN38" s="52">
        <v>90238</v>
      </c>
      <c r="AO38" s="52">
        <v>283009</v>
      </c>
      <c r="AP38" s="52">
        <v>0</v>
      </c>
      <c r="AQ38" s="52">
        <v>524</v>
      </c>
      <c r="AR38" s="52">
        <v>0</v>
      </c>
      <c r="AS38" s="52">
        <v>0</v>
      </c>
      <c r="AT38" s="52">
        <v>92084</v>
      </c>
      <c r="AU38" s="52">
        <v>87980</v>
      </c>
      <c r="AV38" s="52">
        <v>4104</v>
      </c>
      <c r="AW38" s="52">
        <v>0</v>
      </c>
      <c r="AX38" s="53">
        <v>0</v>
      </c>
      <c r="AY38" s="53">
        <v>0</v>
      </c>
      <c r="AZ38" s="53">
        <v>0</v>
      </c>
      <c r="BA38" s="53">
        <v>0</v>
      </c>
      <c r="BB38" s="53">
        <v>0</v>
      </c>
      <c r="BC38" s="53">
        <v>0</v>
      </c>
      <c r="BD38" s="52">
        <v>480858</v>
      </c>
      <c r="BE38" s="52">
        <v>480858</v>
      </c>
      <c r="BF38" s="53">
        <v>0</v>
      </c>
      <c r="BG38" s="52">
        <v>1271</v>
      </c>
      <c r="BH38" s="52">
        <v>8700</v>
      </c>
      <c r="BI38" s="52">
        <v>21960</v>
      </c>
      <c r="BJ38" s="52">
        <v>461919</v>
      </c>
      <c r="BK38" s="52">
        <v>0</v>
      </c>
      <c r="BL38" s="52">
        <v>2648851</v>
      </c>
      <c r="BM38" s="50">
        <v>2648851</v>
      </c>
      <c r="BN38" s="50">
        <f t="shared" si="3"/>
        <v>0</v>
      </c>
    </row>
    <row r="39" spans="1:66" ht="32.25" customHeight="1">
      <c r="A39" s="2" t="s">
        <v>77</v>
      </c>
      <c r="B39" s="49">
        <v>364094</v>
      </c>
      <c r="C39" s="49">
        <v>389423</v>
      </c>
      <c r="D39" s="49">
        <f t="shared" si="0"/>
        <v>-25329</v>
      </c>
      <c r="E39" s="49">
        <v>26601</v>
      </c>
      <c r="F39" s="49">
        <v>15188</v>
      </c>
      <c r="G39" s="49">
        <v>16350</v>
      </c>
      <c r="H39" s="49">
        <v>221416</v>
      </c>
      <c r="I39" s="49">
        <v>241275</v>
      </c>
      <c r="J39" s="49">
        <f t="shared" si="1"/>
        <v>-19859</v>
      </c>
      <c r="K39" s="49">
        <v>142926</v>
      </c>
      <c r="L39" s="49">
        <v>67079</v>
      </c>
      <c r="M39" s="49">
        <v>11411</v>
      </c>
      <c r="N39" s="49">
        <v>49891</v>
      </c>
      <c r="O39" s="49">
        <v>33547</v>
      </c>
      <c r="P39" s="49">
        <v>0</v>
      </c>
      <c r="Q39" s="49">
        <v>320</v>
      </c>
      <c r="R39" s="49">
        <v>0</v>
      </c>
      <c r="S39" s="49">
        <v>781</v>
      </c>
      <c r="T39" s="49">
        <v>170159</v>
      </c>
      <c r="U39" s="49">
        <v>166111</v>
      </c>
      <c r="V39" s="49">
        <f t="shared" si="2"/>
        <v>4048</v>
      </c>
      <c r="W39" s="49">
        <v>8637</v>
      </c>
      <c r="X39" s="49">
        <v>7334</v>
      </c>
      <c r="Y39" s="49">
        <v>869</v>
      </c>
      <c r="Z39" s="49">
        <v>63662</v>
      </c>
      <c r="AA39" s="49">
        <v>8393</v>
      </c>
      <c r="AB39" s="49">
        <v>4599</v>
      </c>
      <c r="AC39" s="49">
        <v>67177</v>
      </c>
      <c r="AD39" s="49">
        <v>9488</v>
      </c>
      <c r="AE39" s="49">
        <v>69892</v>
      </c>
      <c r="AF39" s="49">
        <v>45146</v>
      </c>
      <c r="AG39" s="49">
        <v>157911</v>
      </c>
      <c r="AH39" s="49">
        <v>1152</v>
      </c>
      <c r="AI39" s="49">
        <v>220</v>
      </c>
      <c r="AJ39" s="49">
        <v>0</v>
      </c>
      <c r="AK39" s="49">
        <v>56345</v>
      </c>
      <c r="AL39" s="49">
        <v>100194</v>
      </c>
      <c r="AM39" s="49">
        <v>77911</v>
      </c>
      <c r="AN39" s="49">
        <v>30533</v>
      </c>
      <c r="AO39" s="49">
        <v>45378</v>
      </c>
      <c r="AP39" s="49">
        <v>0</v>
      </c>
      <c r="AQ39" s="49">
        <v>2000</v>
      </c>
      <c r="AR39" s="49">
        <v>0</v>
      </c>
      <c r="AS39" s="49">
        <v>0</v>
      </c>
      <c r="AT39" s="49">
        <v>40544</v>
      </c>
      <c r="AU39" s="49">
        <v>40544</v>
      </c>
      <c r="AV39" s="49">
        <v>0</v>
      </c>
      <c r="AW39" s="49">
        <v>0</v>
      </c>
      <c r="AX39" s="93">
        <v>0</v>
      </c>
      <c r="AY39" s="93">
        <v>0</v>
      </c>
      <c r="AZ39" s="93">
        <v>0</v>
      </c>
      <c r="BA39" s="93">
        <v>0</v>
      </c>
      <c r="BB39" s="93">
        <v>0</v>
      </c>
      <c r="BC39" s="93">
        <v>0</v>
      </c>
      <c r="BD39" s="49">
        <v>264626</v>
      </c>
      <c r="BE39" s="49">
        <v>264378</v>
      </c>
      <c r="BF39" s="93">
        <v>248</v>
      </c>
      <c r="BG39" s="49">
        <v>125263</v>
      </c>
      <c r="BH39" s="49">
        <v>0</v>
      </c>
      <c r="BI39" s="49">
        <v>600</v>
      </c>
      <c r="BJ39" s="49">
        <v>317283</v>
      </c>
      <c r="BK39" s="49">
        <v>0</v>
      </c>
      <c r="BL39" s="49">
        <v>1633429</v>
      </c>
      <c r="BM39" s="50">
        <v>1633429</v>
      </c>
      <c r="BN39" s="50">
        <f t="shared" si="3"/>
        <v>0</v>
      </c>
    </row>
    <row r="40" spans="1:66" ht="32.25" customHeight="1">
      <c r="A40" s="2" t="s">
        <v>134</v>
      </c>
      <c r="B40" s="49">
        <v>2190415</v>
      </c>
      <c r="C40" s="49">
        <v>2424632</v>
      </c>
      <c r="D40" s="49">
        <f t="shared" si="0"/>
        <v>-234217</v>
      </c>
      <c r="E40" s="49">
        <v>89211</v>
      </c>
      <c r="F40" s="49">
        <v>100241</v>
      </c>
      <c r="G40" s="49">
        <v>30555</v>
      </c>
      <c r="H40" s="49">
        <v>1469878</v>
      </c>
      <c r="I40" s="49">
        <v>1617620</v>
      </c>
      <c r="J40" s="49">
        <f t="shared" si="1"/>
        <v>-147742</v>
      </c>
      <c r="K40" s="49">
        <v>988713</v>
      </c>
      <c r="L40" s="49">
        <v>481165</v>
      </c>
      <c r="M40" s="49">
        <v>0</v>
      </c>
      <c r="N40" s="49">
        <v>286586</v>
      </c>
      <c r="O40" s="49">
        <v>212098</v>
      </c>
      <c r="P40" s="49">
        <v>0</v>
      </c>
      <c r="Q40" s="49">
        <v>1426</v>
      </c>
      <c r="R40" s="49">
        <v>420</v>
      </c>
      <c r="S40" s="49">
        <v>0</v>
      </c>
      <c r="T40" s="49">
        <v>1405365</v>
      </c>
      <c r="U40" s="49">
        <v>1805345</v>
      </c>
      <c r="V40" s="49">
        <f t="shared" si="2"/>
        <v>-399980</v>
      </c>
      <c r="W40" s="49">
        <v>15100</v>
      </c>
      <c r="X40" s="49">
        <v>33667</v>
      </c>
      <c r="Y40" s="49">
        <v>2178</v>
      </c>
      <c r="Z40" s="49">
        <v>427057</v>
      </c>
      <c r="AA40" s="49">
        <v>73919</v>
      </c>
      <c r="AB40" s="49">
        <v>25978</v>
      </c>
      <c r="AC40" s="49">
        <v>759888</v>
      </c>
      <c r="AD40" s="49">
        <v>67578</v>
      </c>
      <c r="AE40" s="49">
        <v>103793</v>
      </c>
      <c r="AF40" s="49">
        <v>531523</v>
      </c>
      <c r="AG40" s="49">
        <v>1122612</v>
      </c>
      <c r="AH40" s="49">
        <v>2494</v>
      </c>
      <c r="AI40" s="49">
        <v>4996</v>
      </c>
      <c r="AJ40" s="49">
        <v>45</v>
      </c>
      <c r="AK40" s="49">
        <v>550338</v>
      </c>
      <c r="AL40" s="49">
        <v>564739</v>
      </c>
      <c r="AM40" s="49">
        <v>1820996</v>
      </c>
      <c r="AN40" s="49">
        <v>618260</v>
      </c>
      <c r="AO40" s="49">
        <v>841215</v>
      </c>
      <c r="AP40" s="49">
        <v>314602</v>
      </c>
      <c r="AQ40" s="49">
        <v>46919</v>
      </c>
      <c r="AR40" s="49">
        <v>0</v>
      </c>
      <c r="AS40" s="49">
        <v>0</v>
      </c>
      <c r="AT40" s="49">
        <v>31045</v>
      </c>
      <c r="AU40" s="49">
        <v>26289</v>
      </c>
      <c r="AV40" s="49">
        <v>4756</v>
      </c>
      <c r="AW40" s="49">
        <v>0</v>
      </c>
      <c r="AX40" s="93">
        <v>0</v>
      </c>
      <c r="AY40" s="93">
        <v>0</v>
      </c>
      <c r="AZ40" s="93">
        <v>0</v>
      </c>
      <c r="BA40" s="93">
        <v>0</v>
      </c>
      <c r="BB40" s="93">
        <v>0</v>
      </c>
      <c r="BC40" s="93">
        <v>0</v>
      </c>
      <c r="BD40" s="49">
        <v>1605733</v>
      </c>
      <c r="BE40" s="49">
        <v>1604794</v>
      </c>
      <c r="BF40" s="93">
        <v>939</v>
      </c>
      <c r="BG40" s="49">
        <v>249252</v>
      </c>
      <c r="BH40" s="49">
        <v>36144</v>
      </c>
      <c r="BI40" s="49">
        <v>126000</v>
      </c>
      <c r="BJ40" s="49">
        <v>1166521</v>
      </c>
      <c r="BK40" s="49">
        <v>0</v>
      </c>
      <c r="BL40" s="49">
        <v>10389399</v>
      </c>
      <c r="BM40" s="50">
        <v>10389399</v>
      </c>
      <c r="BN40" s="50">
        <f t="shared" si="3"/>
        <v>0</v>
      </c>
    </row>
    <row r="41" spans="1:66" ht="32.25" customHeight="1">
      <c r="A41" s="2" t="s">
        <v>78</v>
      </c>
      <c r="B41" s="49">
        <v>1351183</v>
      </c>
      <c r="C41" s="49">
        <v>1466641</v>
      </c>
      <c r="D41" s="49">
        <f t="shared" si="0"/>
        <v>-115458</v>
      </c>
      <c r="E41" s="49">
        <v>68358</v>
      </c>
      <c r="F41" s="49">
        <v>36122</v>
      </c>
      <c r="G41" s="49">
        <v>34215</v>
      </c>
      <c r="H41" s="49">
        <v>896260</v>
      </c>
      <c r="I41" s="49">
        <v>978158</v>
      </c>
      <c r="J41" s="49">
        <f t="shared" si="1"/>
        <v>-81898</v>
      </c>
      <c r="K41" s="49">
        <v>586630</v>
      </c>
      <c r="L41" s="49">
        <v>309630</v>
      </c>
      <c r="M41" s="49">
        <v>0</v>
      </c>
      <c r="N41" s="49">
        <v>170651</v>
      </c>
      <c r="O41" s="49">
        <v>144525</v>
      </c>
      <c r="P41" s="49">
        <v>0</v>
      </c>
      <c r="Q41" s="49">
        <v>1052</v>
      </c>
      <c r="R41" s="49">
        <v>0</v>
      </c>
      <c r="S41" s="49">
        <v>0</v>
      </c>
      <c r="T41" s="49">
        <v>856789</v>
      </c>
      <c r="U41" s="49">
        <v>838035</v>
      </c>
      <c r="V41" s="49">
        <f t="shared" si="2"/>
        <v>18754</v>
      </c>
      <c r="W41" s="49">
        <v>138261</v>
      </c>
      <c r="X41" s="49">
        <v>11393</v>
      </c>
      <c r="Y41" s="49">
        <v>2926</v>
      </c>
      <c r="Z41" s="49">
        <v>185663</v>
      </c>
      <c r="AA41" s="49">
        <v>40645</v>
      </c>
      <c r="AB41" s="49">
        <v>20262</v>
      </c>
      <c r="AC41" s="49">
        <v>366347</v>
      </c>
      <c r="AD41" s="49">
        <v>91292</v>
      </c>
      <c r="AE41" s="49">
        <v>61322</v>
      </c>
      <c r="AF41" s="49">
        <v>522449</v>
      </c>
      <c r="AG41" s="49">
        <v>860462</v>
      </c>
      <c r="AH41" s="49">
        <v>4273</v>
      </c>
      <c r="AI41" s="49">
        <v>15</v>
      </c>
      <c r="AJ41" s="49">
        <v>4891</v>
      </c>
      <c r="AK41" s="49">
        <v>541189</v>
      </c>
      <c r="AL41" s="49">
        <v>310094</v>
      </c>
      <c r="AM41" s="49">
        <v>1836512</v>
      </c>
      <c r="AN41" s="49">
        <v>353156</v>
      </c>
      <c r="AO41" s="49">
        <v>1421370</v>
      </c>
      <c r="AP41" s="49">
        <v>0</v>
      </c>
      <c r="AQ41" s="49">
        <v>61986</v>
      </c>
      <c r="AR41" s="49">
        <v>0</v>
      </c>
      <c r="AS41" s="49">
        <v>0</v>
      </c>
      <c r="AT41" s="49">
        <v>145329</v>
      </c>
      <c r="AU41" s="49">
        <v>95440</v>
      </c>
      <c r="AV41" s="49">
        <v>49889</v>
      </c>
      <c r="AW41" s="49">
        <v>0</v>
      </c>
      <c r="AX41" s="93">
        <v>0</v>
      </c>
      <c r="AY41" s="93">
        <v>0</v>
      </c>
      <c r="AZ41" s="93">
        <v>0</v>
      </c>
      <c r="BA41" s="93">
        <v>0</v>
      </c>
      <c r="BB41" s="93">
        <v>0</v>
      </c>
      <c r="BC41" s="93">
        <v>0</v>
      </c>
      <c r="BD41" s="49">
        <v>823963</v>
      </c>
      <c r="BE41" s="49">
        <v>823280</v>
      </c>
      <c r="BF41" s="93">
        <v>683</v>
      </c>
      <c r="BG41" s="49">
        <v>1506579</v>
      </c>
      <c r="BH41" s="49">
        <v>289</v>
      </c>
      <c r="BI41" s="49">
        <v>80000</v>
      </c>
      <c r="BJ41" s="49">
        <v>1116620</v>
      </c>
      <c r="BK41" s="49">
        <v>0</v>
      </c>
      <c r="BL41" s="49">
        <v>9161497</v>
      </c>
      <c r="BM41" s="50">
        <v>9161497</v>
      </c>
      <c r="BN41" s="50">
        <f t="shared" si="3"/>
        <v>0</v>
      </c>
    </row>
    <row r="42" spans="1:66" ht="32.25" customHeight="1">
      <c r="A42" s="2" t="s">
        <v>79</v>
      </c>
      <c r="B42" s="49">
        <v>750829</v>
      </c>
      <c r="C42" s="49">
        <v>687809</v>
      </c>
      <c r="D42" s="49">
        <f t="shared" si="0"/>
        <v>63020</v>
      </c>
      <c r="E42" s="49">
        <v>39485</v>
      </c>
      <c r="F42" s="49">
        <v>15395</v>
      </c>
      <c r="G42" s="49">
        <v>34921</v>
      </c>
      <c r="H42" s="49">
        <v>489854</v>
      </c>
      <c r="I42" s="49">
        <v>499069</v>
      </c>
      <c r="J42" s="49">
        <f t="shared" si="1"/>
        <v>-9215</v>
      </c>
      <c r="K42" s="49">
        <v>328971</v>
      </c>
      <c r="L42" s="49">
        <v>160883</v>
      </c>
      <c r="M42" s="49">
        <v>0</v>
      </c>
      <c r="N42" s="49">
        <v>95873</v>
      </c>
      <c r="O42" s="49">
        <v>72307</v>
      </c>
      <c r="P42" s="49">
        <v>0</v>
      </c>
      <c r="Q42" s="49">
        <v>511</v>
      </c>
      <c r="R42" s="49">
        <v>213</v>
      </c>
      <c r="S42" s="49">
        <v>2270</v>
      </c>
      <c r="T42" s="49">
        <v>269826</v>
      </c>
      <c r="U42" s="49">
        <v>270834</v>
      </c>
      <c r="V42" s="49">
        <f t="shared" si="2"/>
        <v>-1008</v>
      </c>
      <c r="W42" s="49">
        <v>32396</v>
      </c>
      <c r="X42" s="49">
        <v>6270</v>
      </c>
      <c r="Y42" s="49">
        <v>1753</v>
      </c>
      <c r="Z42" s="49">
        <v>80930</v>
      </c>
      <c r="AA42" s="49">
        <v>12989</v>
      </c>
      <c r="AB42" s="49">
        <v>8084</v>
      </c>
      <c r="AC42" s="49">
        <v>99466</v>
      </c>
      <c r="AD42" s="49">
        <v>27938</v>
      </c>
      <c r="AE42" s="49">
        <v>5114</v>
      </c>
      <c r="AF42" s="49">
        <v>180312</v>
      </c>
      <c r="AG42" s="49">
        <v>614311</v>
      </c>
      <c r="AH42" s="49">
        <v>811</v>
      </c>
      <c r="AI42" s="49">
        <v>0</v>
      </c>
      <c r="AJ42" s="49">
        <v>0</v>
      </c>
      <c r="AK42" s="49">
        <v>198755</v>
      </c>
      <c r="AL42" s="49">
        <v>414745</v>
      </c>
      <c r="AM42" s="49">
        <v>279213</v>
      </c>
      <c r="AN42" s="49">
        <v>5634</v>
      </c>
      <c r="AO42" s="49">
        <v>273579</v>
      </c>
      <c r="AP42" s="49">
        <v>0</v>
      </c>
      <c r="AQ42" s="49">
        <v>0</v>
      </c>
      <c r="AR42" s="49">
        <v>0</v>
      </c>
      <c r="AS42" s="49">
        <v>0</v>
      </c>
      <c r="AT42" s="49">
        <v>0</v>
      </c>
      <c r="AU42" s="49">
        <v>0</v>
      </c>
      <c r="AV42" s="49">
        <v>0</v>
      </c>
      <c r="AW42" s="49">
        <v>0</v>
      </c>
      <c r="AX42" s="93">
        <v>0</v>
      </c>
      <c r="AY42" s="93">
        <v>0</v>
      </c>
      <c r="AZ42" s="93">
        <v>0</v>
      </c>
      <c r="BA42" s="93">
        <v>0</v>
      </c>
      <c r="BB42" s="93">
        <v>0</v>
      </c>
      <c r="BC42" s="93">
        <v>0</v>
      </c>
      <c r="BD42" s="49">
        <v>469009</v>
      </c>
      <c r="BE42" s="49">
        <v>469009</v>
      </c>
      <c r="BF42" s="93">
        <v>0</v>
      </c>
      <c r="BG42" s="49">
        <v>3337</v>
      </c>
      <c r="BH42" s="49">
        <v>10094</v>
      </c>
      <c r="BI42" s="49">
        <v>23000</v>
      </c>
      <c r="BJ42" s="49">
        <v>342254</v>
      </c>
      <c r="BK42" s="49">
        <v>0</v>
      </c>
      <c r="BL42" s="49">
        <v>2947299</v>
      </c>
      <c r="BM42" s="50">
        <v>2947299</v>
      </c>
      <c r="BN42" s="50">
        <f t="shared" si="3"/>
        <v>0</v>
      </c>
    </row>
    <row r="43" spans="1:66" ht="32.25" customHeight="1">
      <c r="A43" s="63" t="s">
        <v>80</v>
      </c>
      <c r="B43" s="52">
        <v>519475</v>
      </c>
      <c r="C43" s="52">
        <v>568076</v>
      </c>
      <c r="D43" s="52">
        <f t="shared" si="0"/>
        <v>-48601</v>
      </c>
      <c r="E43" s="52">
        <v>35074</v>
      </c>
      <c r="F43" s="52">
        <v>9403</v>
      </c>
      <c r="G43" s="52">
        <v>30245</v>
      </c>
      <c r="H43" s="52">
        <v>325790</v>
      </c>
      <c r="I43" s="52">
        <v>353186</v>
      </c>
      <c r="J43" s="52">
        <f t="shared" si="1"/>
        <v>-27396</v>
      </c>
      <c r="K43" s="52">
        <v>217655</v>
      </c>
      <c r="L43" s="52">
        <v>108135</v>
      </c>
      <c r="M43" s="52">
        <v>0</v>
      </c>
      <c r="N43" s="52">
        <v>66322</v>
      </c>
      <c r="O43" s="52">
        <v>50345</v>
      </c>
      <c r="P43" s="52">
        <v>0</v>
      </c>
      <c r="Q43" s="52">
        <v>337</v>
      </c>
      <c r="R43" s="52">
        <v>1200</v>
      </c>
      <c r="S43" s="52">
        <v>759</v>
      </c>
      <c r="T43" s="52">
        <v>275128</v>
      </c>
      <c r="U43" s="52">
        <v>277871</v>
      </c>
      <c r="V43" s="52">
        <f t="shared" si="2"/>
        <v>-2743</v>
      </c>
      <c r="W43" s="52">
        <v>30997</v>
      </c>
      <c r="X43" s="52">
        <v>3352</v>
      </c>
      <c r="Y43" s="52">
        <v>1006</v>
      </c>
      <c r="Z43" s="52">
        <v>57451</v>
      </c>
      <c r="AA43" s="52">
        <v>15274</v>
      </c>
      <c r="AB43" s="52">
        <v>16721</v>
      </c>
      <c r="AC43" s="52">
        <v>124058</v>
      </c>
      <c r="AD43" s="52">
        <v>26269</v>
      </c>
      <c r="AE43" s="52">
        <v>6873</v>
      </c>
      <c r="AF43" s="52">
        <v>115606</v>
      </c>
      <c r="AG43" s="52">
        <v>263072</v>
      </c>
      <c r="AH43" s="52">
        <v>636</v>
      </c>
      <c r="AI43" s="52">
        <v>0</v>
      </c>
      <c r="AJ43" s="52">
        <v>0</v>
      </c>
      <c r="AK43" s="52">
        <v>170342</v>
      </c>
      <c r="AL43" s="52">
        <v>92094</v>
      </c>
      <c r="AM43" s="52">
        <v>496661</v>
      </c>
      <c r="AN43" s="52">
        <v>1547</v>
      </c>
      <c r="AO43" s="52">
        <v>495114</v>
      </c>
      <c r="AP43" s="52">
        <v>0</v>
      </c>
      <c r="AQ43" s="52">
        <v>0</v>
      </c>
      <c r="AR43" s="52">
        <v>0</v>
      </c>
      <c r="AS43" s="52">
        <v>0</v>
      </c>
      <c r="AT43" s="52">
        <v>0</v>
      </c>
      <c r="AU43" s="52">
        <v>0</v>
      </c>
      <c r="AV43" s="52">
        <v>0</v>
      </c>
      <c r="AW43" s="52">
        <v>0</v>
      </c>
      <c r="AX43" s="53">
        <v>0</v>
      </c>
      <c r="AY43" s="53">
        <v>0</v>
      </c>
      <c r="AZ43" s="53">
        <v>0</v>
      </c>
      <c r="BA43" s="53">
        <v>0</v>
      </c>
      <c r="BB43" s="53">
        <v>0</v>
      </c>
      <c r="BC43" s="53">
        <v>0</v>
      </c>
      <c r="BD43" s="52">
        <v>250140</v>
      </c>
      <c r="BE43" s="52">
        <v>250140</v>
      </c>
      <c r="BF43" s="53">
        <v>0</v>
      </c>
      <c r="BG43" s="52">
        <v>1502</v>
      </c>
      <c r="BH43" s="52">
        <v>289</v>
      </c>
      <c r="BI43" s="52">
        <v>4000</v>
      </c>
      <c r="BJ43" s="52">
        <v>369708</v>
      </c>
      <c r="BK43" s="52">
        <v>0</v>
      </c>
      <c r="BL43" s="52">
        <v>2302454</v>
      </c>
      <c r="BM43" s="50">
        <v>2302454</v>
      </c>
      <c r="BN43" s="50">
        <f t="shared" si="3"/>
        <v>0</v>
      </c>
    </row>
    <row r="44" spans="1:66" ht="32.25" customHeight="1">
      <c r="A44" s="2" t="s">
        <v>81</v>
      </c>
      <c r="B44" s="49">
        <v>1288296</v>
      </c>
      <c r="C44" s="49">
        <v>1334784</v>
      </c>
      <c r="D44" s="49">
        <f t="shared" si="0"/>
        <v>-46488</v>
      </c>
      <c r="E44" s="49">
        <v>65552</v>
      </c>
      <c r="F44" s="49">
        <v>33676</v>
      </c>
      <c r="G44" s="49">
        <v>36046</v>
      </c>
      <c r="H44" s="49">
        <v>861550</v>
      </c>
      <c r="I44" s="49">
        <v>899907</v>
      </c>
      <c r="J44" s="49">
        <f t="shared" si="1"/>
        <v>-38357</v>
      </c>
      <c r="K44" s="49">
        <v>569718</v>
      </c>
      <c r="L44" s="49">
        <v>281628</v>
      </c>
      <c r="M44" s="49">
        <v>10204</v>
      </c>
      <c r="N44" s="49">
        <v>160785</v>
      </c>
      <c r="O44" s="49">
        <v>128100</v>
      </c>
      <c r="P44" s="49">
        <v>0</v>
      </c>
      <c r="Q44" s="49">
        <v>918</v>
      </c>
      <c r="R44" s="49">
        <v>0</v>
      </c>
      <c r="S44" s="49">
        <v>1669</v>
      </c>
      <c r="T44" s="49">
        <v>638927</v>
      </c>
      <c r="U44" s="49">
        <v>656426</v>
      </c>
      <c r="V44" s="49">
        <f t="shared" si="2"/>
        <v>-17499</v>
      </c>
      <c r="W44" s="49">
        <v>91915</v>
      </c>
      <c r="X44" s="49">
        <v>11745</v>
      </c>
      <c r="Y44" s="49">
        <v>1847</v>
      </c>
      <c r="Z44" s="49">
        <v>144796</v>
      </c>
      <c r="AA44" s="49">
        <v>27390</v>
      </c>
      <c r="AB44" s="49">
        <v>21351</v>
      </c>
      <c r="AC44" s="49">
        <v>283474</v>
      </c>
      <c r="AD44" s="49">
        <v>56409</v>
      </c>
      <c r="AE44" s="49">
        <v>27742</v>
      </c>
      <c r="AF44" s="49">
        <v>371840</v>
      </c>
      <c r="AG44" s="49">
        <v>898294</v>
      </c>
      <c r="AH44" s="49">
        <v>4762</v>
      </c>
      <c r="AI44" s="49">
        <v>1426</v>
      </c>
      <c r="AJ44" s="49">
        <v>199</v>
      </c>
      <c r="AK44" s="49">
        <v>535263</v>
      </c>
      <c r="AL44" s="49">
        <v>356644</v>
      </c>
      <c r="AM44" s="49">
        <v>245668</v>
      </c>
      <c r="AN44" s="49">
        <v>15474</v>
      </c>
      <c r="AO44" s="49">
        <v>223611</v>
      </c>
      <c r="AP44" s="49">
        <v>0</v>
      </c>
      <c r="AQ44" s="49">
        <v>6583</v>
      </c>
      <c r="AR44" s="49">
        <v>0</v>
      </c>
      <c r="AS44" s="49">
        <v>0</v>
      </c>
      <c r="AT44" s="49">
        <v>69717</v>
      </c>
      <c r="AU44" s="49">
        <v>60581</v>
      </c>
      <c r="AV44" s="49">
        <v>9136</v>
      </c>
      <c r="AW44" s="49">
        <v>0</v>
      </c>
      <c r="AX44" s="93">
        <v>0</v>
      </c>
      <c r="AY44" s="93">
        <v>0</v>
      </c>
      <c r="AZ44" s="93">
        <v>0</v>
      </c>
      <c r="BA44" s="93">
        <v>0</v>
      </c>
      <c r="BB44" s="93">
        <v>0</v>
      </c>
      <c r="BC44" s="93">
        <v>0</v>
      </c>
      <c r="BD44" s="49">
        <v>1130116</v>
      </c>
      <c r="BE44" s="49">
        <v>1129965</v>
      </c>
      <c r="BF44" s="93">
        <v>151</v>
      </c>
      <c r="BG44" s="49">
        <v>69630</v>
      </c>
      <c r="BH44" s="49">
        <v>867</v>
      </c>
      <c r="BI44" s="49">
        <v>56818</v>
      </c>
      <c r="BJ44" s="49">
        <v>726291</v>
      </c>
      <c r="BK44" s="49">
        <v>0</v>
      </c>
      <c r="BL44" s="49">
        <v>5524206</v>
      </c>
      <c r="BM44" s="50">
        <v>5524206</v>
      </c>
      <c r="BN44" s="50">
        <f t="shared" si="3"/>
        <v>0</v>
      </c>
    </row>
    <row r="45" spans="1:66" ht="32.25" customHeight="1">
      <c r="A45" s="2" t="s">
        <v>82</v>
      </c>
      <c r="B45" s="49">
        <v>1229296</v>
      </c>
      <c r="C45" s="49">
        <v>1211996</v>
      </c>
      <c r="D45" s="49">
        <f t="shared" si="0"/>
        <v>17300</v>
      </c>
      <c r="E45" s="49">
        <v>56050</v>
      </c>
      <c r="F45" s="49">
        <v>47093</v>
      </c>
      <c r="G45" s="49">
        <v>33711</v>
      </c>
      <c r="H45" s="49">
        <v>819437</v>
      </c>
      <c r="I45" s="49">
        <v>798952</v>
      </c>
      <c r="J45" s="49">
        <f t="shared" si="1"/>
        <v>20485</v>
      </c>
      <c r="K45" s="49">
        <v>535068</v>
      </c>
      <c r="L45" s="49">
        <v>284369</v>
      </c>
      <c r="M45" s="49">
        <v>0</v>
      </c>
      <c r="N45" s="49">
        <v>154650</v>
      </c>
      <c r="O45" s="49">
        <v>117610</v>
      </c>
      <c r="P45" s="49">
        <v>0</v>
      </c>
      <c r="Q45" s="49">
        <v>745</v>
      </c>
      <c r="R45" s="49">
        <v>0</v>
      </c>
      <c r="S45" s="49">
        <v>0</v>
      </c>
      <c r="T45" s="49">
        <v>650144</v>
      </c>
      <c r="U45" s="49">
        <v>692179</v>
      </c>
      <c r="V45" s="49">
        <f t="shared" si="2"/>
        <v>-42035</v>
      </c>
      <c r="W45" s="49">
        <v>14325</v>
      </c>
      <c r="X45" s="49">
        <v>7515</v>
      </c>
      <c r="Y45" s="49">
        <v>369</v>
      </c>
      <c r="Z45" s="49">
        <v>226508</v>
      </c>
      <c r="AA45" s="49">
        <v>27279</v>
      </c>
      <c r="AB45" s="49">
        <v>17823</v>
      </c>
      <c r="AC45" s="49">
        <v>274995</v>
      </c>
      <c r="AD45" s="49">
        <v>81330</v>
      </c>
      <c r="AE45" s="49">
        <v>52651</v>
      </c>
      <c r="AF45" s="49">
        <v>517931</v>
      </c>
      <c r="AG45" s="49">
        <v>744488</v>
      </c>
      <c r="AH45" s="49">
        <v>5291</v>
      </c>
      <c r="AI45" s="49">
        <v>1618</v>
      </c>
      <c r="AJ45" s="49">
        <v>4518</v>
      </c>
      <c r="AK45" s="49">
        <v>425823</v>
      </c>
      <c r="AL45" s="49">
        <v>307238</v>
      </c>
      <c r="AM45" s="49">
        <v>521273</v>
      </c>
      <c r="AN45" s="49">
        <v>260734</v>
      </c>
      <c r="AO45" s="49">
        <v>260539</v>
      </c>
      <c r="AP45" s="49">
        <v>0</v>
      </c>
      <c r="AQ45" s="49">
        <v>0</v>
      </c>
      <c r="AR45" s="49">
        <v>0</v>
      </c>
      <c r="AS45" s="49">
        <v>0</v>
      </c>
      <c r="AT45" s="49">
        <v>1899</v>
      </c>
      <c r="AU45" s="49">
        <v>0</v>
      </c>
      <c r="AV45" s="49">
        <v>1899</v>
      </c>
      <c r="AW45" s="49">
        <v>0</v>
      </c>
      <c r="AX45" s="93">
        <v>0</v>
      </c>
      <c r="AY45" s="93">
        <v>0</v>
      </c>
      <c r="AZ45" s="93">
        <v>0</v>
      </c>
      <c r="BA45" s="93">
        <v>0</v>
      </c>
      <c r="BB45" s="93">
        <v>0</v>
      </c>
      <c r="BC45" s="93">
        <v>0</v>
      </c>
      <c r="BD45" s="49">
        <v>605986</v>
      </c>
      <c r="BE45" s="49">
        <v>605986</v>
      </c>
      <c r="BF45" s="93">
        <v>0</v>
      </c>
      <c r="BG45" s="49">
        <v>29761</v>
      </c>
      <c r="BH45" s="49">
        <v>54271</v>
      </c>
      <c r="BI45" s="49">
        <v>60000</v>
      </c>
      <c r="BJ45" s="49">
        <v>655945</v>
      </c>
      <c r="BK45" s="49">
        <v>0</v>
      </c>
      <c r="BL45" s="49">
        <v>5123645</v>
      </c>
      <c r="BM45" s="50">
        <v>5123645</v>
      </c>
      <c r="BN45" s="50">
        <f t="shared" si="3"/>
        <v>0</v>
      </c>
    </row>
    <row r="46" spans="1:66" ht="32.25" customHeight="1">
      <c r="A46" s="2" t="s">
        <v>83</v>
      </c>
      <c r="B46" s="49">
        <v>671727</v>
      </c>
      <c r="C46" s="49">
        <v>717953</v>
      </c>
      <c r="D46" s="49">
        <f t="shared" si="0"/>
        <v>-46226</v>
      </c>
      <c r="E46" s="49">
        <v>34607</v>
      </c>
      <c r="F46" s="49">
        <v>22521</v>
      </c>
      <c r="G46" s="49">
        <v>29273</v>
      </c>
      <c r="H46" s="49">
        <v>430818</v>
      </c>
      <c r="I46" s="49">
        <v>469031</v>
      </c>
      <c r="J46" s="49">
        <f t="shared" si="1"/>
        <v>-38213</v>
      </c>
      <c r="K46" s="49">
        <v>286393</v>
      </c>
      <c r="L46" s="49">
        <v>144425</v>
      </c>
      <c r="M46" s="49">
        <v>0</v>
      </c>
      <c r="N46" s="49">
        <v>82513</v>
      </c>
      <c r="O46" s="49">
        <v>69853</v>
      </c>
      <c r="P46" s="49">
        <v>0</v>
      </c>
      <c r="Q46" s="49">
        <v>498</v>
      </c>
      <c r="R46" s="49">
        <v>0</v>
      </c>
      <c r="S46" s="49">
        <v>1644</v>
      </c>
      <c r="T46" s="49">
        <v>357964</v>
      </c>
      <c r="U46" s="49">
        <v>339671</v>
      </c>
      <c r="V46" s="49">
        <f t="shared" si="2"/>
        <v>18293</v>
      </c>
      <c r="W46" s="49">
        <v>21259</v>
      </c>
      <c r="X46" s="49">
        <v>8679</v>
      </c>
      <c r="Y46" s="49">
        <v>0</v>
      </c>
      <c r="Z46" s="49">
        <v>115597</v>
      </c>
      <c r="AA46" s="49">
        <v>15375</v>
      </c>
      <c r="AB46" s="49">
        <v>9743</v>
      </c>
      <c r="AC46" s="49">
        <v>153816</v>
      </c>
      <c r="AD46" s="49">
        <v>33495</v>
      </c>
      <c r="AE46" s="49">
        <v>11276</v>
      </c>
      <c r="AF46" s="49">
        <v>141726</v>
      </c>
      <c r="AG46" s="49">
        <v>322233</v>
      </c>
      <c r="AH46" s="49">
        <v>573</v>
      </c>
      <c r="AI46" s="49">
        <v>464</v>
      </c>
      <c r="AJ46" s="49">
        <v>983</v>
      </c>
      <c r="AK46" s="49">
        <v>226299</v>
      </c>
      <c r="AL46" s="49">
        <v>93914</v>
      </c>
      <c r="AM46" s="49">
        <v>282560</v>
      </c>
      <c r="AN46" s="49">
        <v>103252</v>
      </c>
      <c r="AO46" s="49">
        <v>159175</v>
      </c>
      <c r="AP46" s="49">
        <v>0</v>
      </c>
      <c r="AQ46" s="49">
        <v>20133</v>
      </c>
      <c r="AR46" s="49">
        <v>0</v>
      </c>
      <c r="AS46" s="49">
        <v>0</v>
      </c>
      <c r="AT46" s="49">
        <v>42605</v>
      </c>
      <c r="AU46" s="49">
        <v>38842</v>
      </c>
      <c r="AV46" s="49">
        <v>3763</v>
      </c>
      <c r="AW46" s="49">
        <v>0</v>
      </c>
      <c r="AX46" s="93">
        <v>0</v>
      </c>
      <c r="AY46" s="93">
        <v>0</v>
      </c>
      <c r="AZ46" s="93">
        <v>0</v>
      </c>
      <c r="BA46" s="93">
        <v>0</v>
      </c>
      <c r="BB46" s="93">
        <v>0</v>
      </c>
      <c r="BC46" s="93">
        <v>0</v>
      </c>
      <c r="BD46" s="49">
        <v>684427</v>
      </c>
      <c r="BE46" s="49">
        <v>684427</v>
      </c>
      <c r="BF46" s="93">
        <v>0</v>
      </c>
      <c r="BG46" s="49">
        <v>230855</v>
      </c>
      <c r="BH46" s="49">
        <v>0</v>
      </c>
      <c r="BI46" s="49">
        <v>20000</v>
      </c>
      <c r="BJ46" s="49">
        <v>325449</v>
      </c>
      <c r="BK46" s="49">
        <v>0</v>
      </c>
      <c r="BL46" s="49">
        <v>3090822</v>
      </c>
      <c r="BM46" s="50">
        <v>3090822</v>
      </c>
      <c r="BN46" s="50">
        <f t="shared" si="3"/>
        <v>0</v>
      </c>
    </row>
    <row r="47" spans="1:66" ht="32.25" customHeight="1">
      <c r="A47" s="2" t="s">
        <v>84</v>
      </c>
      <c r="B47" s="49">
        <v>965928</v>
      </c>
      <c r="C47" s="49">
        <v>994862</v>
      </c>
      <c r="D47" s="49">
        <f t="shared" si="0"/>
        <v>-28934</v>
      </c>
      <c r="E47" s="49">
        <v>51199</v>
      </c>
      <c r="F47" s="49">
        <v>30696</v>
      </c>
      <c r="G47" s="49">
        <v>25926</v>
      </c>
      <c r="H47" s="49">
        <v>635236</v>
      </c>
      <c r="I47" s="49">
        <v>643512</v>
      </c>
      <c r="J47" s="49">
        <f t="shared" si="1"/>
        <v>-8276</v>
      </c>
      <c r="K47" s="49">
        <v>420237</v>
      </c>
      <c r="L47" s="49">
        <v>214999</v>
      </c>
      <c r="M47" s="49">
        <v>0</v>
      </c>
      <c r="N47" s="49">
        <v>123648</v>
      </c>
      <c r="O47" s="49">
        <v>96151</v>
      </c>
      <c r="P47" s="49">
        <v>0</v>
      </c>
      <c r="Q47" s="49">
        <v>730</v>
      </c>
      <c r="R47" s="49">
        <v>832</v>
      </c>
      <c r="S47" s="49">
        <v>1510</v>
      </c>
      <c r="T47" s="49">
        <v>594185</v>
      </c>
      <c r="U47" s="49">
        <v>595001</v>
      </c>
      <c r="V47" s="49">
        <f t="shared" si="2"/>
        <v>-816</v>
      </c>
      <c r="W47" s="49">
        <v>94864</v>
      </c>
      <c r="X47" s="49">
        <v>8384</v>
      </c>
      <c r="Y47" s="49">
        <v>2161</v>
      </c>
      <c r="Z47" s="49">
        <v>175807</v>
      </c>
      <c r="AA47" s="49">
        <v>20109</v>
      </c>
      <c r="AB47" s="49">
        <v>15550</v>
      </c>
      <c r="AC47" s="49">
        <v>228819</v>
      </c>
      <c r="AD47" s="49">
        <v>48491</v>
      </c>
      <c r="AE47" s="49">
        <v>49323</v>
      </c>
      <c r="AF47" s="49">
        <v>302599</v>
      </c>
      <c r="AG47" s="49">
        <v>601140</v>
      </c>
      <c r="AH47" s="49">
        <v>3778</v>
      </c>
      <c r="AI47" s="49">
        <v>3696</v>
      </c>
      <c r="AJ47" s="49">
        <v>128</v>
      </c>
      <c r="AK47" s="49">
        <v>398783</v>
      </c>
      <c r="AL47" s="49">
        <v>194755</v>
      </c>
      <c r="AM47" s="49">
        <v>626981</v>
      </c>
      <c r="AN47" s="49">
        <v>46021</v>
      </c>
      <c r="AO47" s="49">
        <v>539803</v>
      </c>
      <c r="AP47" s="49">
        <v>0</v>
      </c>
      <c r="AQ47" s="49">
        <v>41157</v>
      </c>
      <c r="AR47" s="49">
        <v>0</v>
      </c>
      <c r="AS47" s="49">
        <v>0</v>
      </c>
      <c r="AT47" s="49">
        <v>61594</v>
      </c>
      <c r="AU47" s="49">
        <v>39469</v>
      </c>
      <c r="AV47" s="49">
        <v>22125</v>
      </c>
      <c r="AW47" s="49">
        <v>0</v>
      </c>
      <c r="AX47" s="93">
        <v>0</v>
      </c>
      <c r="AY47" s="93">
        <v>0</v>
      </c>
      <c r="AZ47" s="93">
        <v>0</v>
      </c>
      <c r="BA47" s="93">
        <v>0</v>
      </c>
      <c r="BB47" s="93">
        <v>0</v>
      </c>
      <c r="BC47" s="93">
        <v>0</v>
      </c>
      <c r="BD47" s="49">
        <v>803989</v>
      </c>
      <c r="BE47" s="49">
        <v>803984</v>
      </c>
      <c r="BF47" s="93">
        <v>5</v>
      </c>
      <c r="BG47" s="49">
        <v>164367</v>
      </c>
      <c r="BH47" s="49">
        <v>0</v>
      </c>
      <c r="BI47" s="49">
        <v>10000</v>
      </c>
      <c r="BJ47" s="49">
        <v>832737</v>
      </c>
      <c r="BK47" s="49">
        <v>0</v>
      </c>
      <c r="BL47" s="49">
        <v>5012843</v>
      </c>
      <c r="BM47" s="50">
        <v>5012843</v>
      </c>
      <c r="BN47" s="50">
        <f t="shared" si="3"/>
        <v>0</v>
      </c>
    </row>
    <row r="48" spans="1:66" ht="32.25" customHeight="1">
      <c r="A48" s="63" t="s">
        <v>85</v>
      </c>
      <c r="B48" s="52">
        <v>681044</v>
      </c>
      <c r="C48" s="52">
        <v>730106</v>
      </c>
      <c r="D48" s="52">
        <f t="shared" si="0"/>
        <v>-49062</v>
      </c>
      <c r="E48" s="52">
        <v>30597</v>
      </c>
      <c r="F48" s="52">
        <v>27407</v>
      </c>
      <c r="G48" s="52">
        <v>27248</v>
      </c>
      <c r="H48" s="52">
        <v>440819</v>
      </c>
      <c r="I48" s="52">
        <v>467586</v>
      </c>
      <c r="J48" s="52">
        <f t="shared" si="1"/>
        <v>-26767</v>
      </c>
      <c r="K48" s="52">
        <v>295430</v>
      </c>
      <c r="L48" s="52">
        <v>145389</v>
      </c>
      <c r="M48" s="52">
        <v>0</v>
      </c>
      <c r="N48" s="52">
        <v>86749</v>
      </c>
      <c r="O48" s="52">
        <v>67771</v>
      </c>
      <c r="P48" s="52">
        <v>0</v>
      </c>
      <c r="Q48" s="52">
        <v>453</v>
      </c>
      <c r="R48" s="52">
        <v>0</v>
      </c>
      <c r="S48" s="52">
        <v>0</v>
      </c>
      <c r="T48" s="52">
        <v>389935</v>
      </c>
      <c r="U48" s="52">
        <v>328499</v>
      </c>
      <c r="V48" s="52">
        <f t="shared" si="2"/>
        <v>61436</v>
      </c>
      <c r="W48" s="52">
        <v>47788</v>
      </c>
      <c r="X48" s="52">
        <v>4724</v>
      </c>
      <c r="Y48" s="52">
        <v>1081</v>
      </c>
      <c r="Z48" s="52">
        <v>140389</v>
      </c>
      <c r="AA48" s="52">
        <v>10875</v>
      </c>
      <c r="AB48" s="52">
        <v>18726</v>
      </c>
      <c r="AC48" s="52">
        <v>134729</v>
      </c>
      <c r="AD48" s="52">
        <v>31623</v>
      </c>
      <c r="AE48" s="52">
        <v>8382</v>
      </c>
      <c r="AF48" s="52">
        <v>166317</v>
      </c>
      <c r="AG48" s="52">
        <v>391039</v>
      </c>
      <c r="AH48" s="52">
        <v>3311</v>
      </c>
      <c r="AI48" s="52">
        <v>1110</v>
      </c>
      <c r="AJ48" s="52">
        <v>818</v>
      </c>
      <c r="AK48" s="52">
        <v>169201</v>
      </c>
      <c r="AL48" s="52">
        <v>216599</v>
      </c>
      <c r="AM48" s="52">
        <v>327892</v>
      </c>
      <c r="AN48" s="52">
        <v>210809</v>
      </c>
      <c r="AO48" s="52">
        <v>112191</v>
      </c>
      <c r="AP48" s="52">
        <v>0</v>
      </c>
      <c r="AQ48" s="52">
        <v>4892</v>
      </c>
      <c r="AR48" s="52">
        <v>0</v>
      </c>
      <c r="AS48" s="52">
        <v>0</v>
      </c>
      <c r="AT48" s="52">
        <v>124378</v>
      </c>
      <c r="AU48" s="52">
        <v>114960</v>
      </c>
      <c r="AV48" s="52">
        <v>9418</v>
      </c>
      <c r="AW48" s="52">
        <v>0</v>
      </c>
      <c r="AX48" s="53">
        <v>0</v>
      </c>
      <c r="AY48" s="53">
        <v>0</v>
      </c>
      <c r="AZ48" s="53">
        <v>0</v>
      </c>
      <c r="BA48" s="53">
        <v>0</v>
      </c>
      <c r="BB48" s="53">
        <v>0</v>
      </c>
      <c r="BC48" s="53">
        <v>0</v>
      </c>
      <c r="BD48" s="52">
        <v>412575</v>
      </c>
      <c r="BE48" s="52">
        <v>412575</v>
      </c>
      <c r="BF48" s="53">
        <v>0</v>
      </c>
      <c r="BG48" s="52">
        <v>300831</v>
      </c>
      <c r="BH48" s="52">
        <v>0</v>
      </c>
      <c r="BI48" s="52">
        <v>9700</v>
      </c>
      <c r="BJ48" s="52">
        <v>250609</v>
      </c>
      <c r="BK48" s="52">
        <v>0</v>
      </c>
      <c r="BL48" s="52">
        <v>3062702</v>
      </c>
      <c r="BM48" s="50">
        <v>3062702</v>
      </c>
      <c r="BN48" s="50">
        <f t="shared" si="3"/>
        <v>0</v>
      </c>
    </row>
    <row r="49" spans="1:66" ht="32.25" customHeight="1">
      <c r="A49" s="2" t="s">
        <v>86</v>
      </c>
      <c r="B49" s="49">
        <v>1499631</v>
      </c>
      <c r="C49" s="49">
        <v>1597506</v>
      </c>
      <c r="D49" s="49">
        <f t="shared" si="0"/>
        <v>-97875</v>
      </c>
      <c r="E49" s="49">
        <v>57676</v>
      </c>
      <c r="F49" s="49">
        <v>85293</v>
      </c>
      <c r="G49" s="49">
        <v>33447</v>
      </c>
      <c r="H49" s="49">
        <v>960769</v>
      </c>
      <c r="I49" s="49">
        <v>1031681</v>
      </c>
      <c r="J49" s="49">
        <f t="shared" si="1"/>
        <v>-70912</v>
      </c>
      <c r="K49" s="49">
        <v>682982</v>
      </c>
      <c r="L49" s="49">
        <v>277787</v>
      </c>
      <c r="M49" s="49">
        <v>0</v>
      </c>
      <c r="N49" s="49">
        <v>182342</v>
      </c>
      <c r="O49" s="49">
        <v>172119</v>
      </c>
      <c r="P49" s="49">
        <v>0</v>
      </c>
      <c r="Q49" s="49">
        <v>892</v>
      </c>
      <c r="R49" s="49">
        <v>1289</v>
      </c>
      <c r="S49" s="49">
        <v>5804</v>
      </c>
      <c r="T49" s="49">
        <v>564837</v>
      </c>
      <c r="U49" s="49">
        <v>505517</v>
      </c>
      <c r="V49" s="49">
        <f t="shared" si="2"/>
        <v>59320</v>
      </c>
      <c r="W49" s="49">
        <v>22165</v>
      </c>
      <c r="X49" s="49">
        <v>8894</v>
      </c>
      <c r="Y49" s="49">
        <v>2258</v>
      </c>
      <c r="Z49" s="49">
        <v>164345</v>
      </c>
      <c r="AA49" s="49">
        <v>30527</v>
      </c>
      <c r="AB49" s="49">
        <v>19991</v>
      </c>
      <c r="AC49" s="49">
        <v>291946</v>
      </c>
      <c r="AD49" s="49">
        <v>24711</v>
      </c>
      <c r="AE49" s="49">
        <v>25468</v>
      </c>
      <c r="AF49" s="49">
        <v>430817</v>
      </c>
      <c r="AG49" s="49">
        <v>1212044</v>
      </c>
      <c r="AH49" s="49">
        <v>3611</v>
      </c>
      <c r="AI49" s="49">
        <v>924</v>
      </c>
      <c r="AJ49" s="49">
        <v>153658</v>
      </c>
      <c r="AK49" s="49">
        <v>755812</v>
      </c>
      <c r="AL49" s="49">
        <v>298039</v>
      </c>
      <c r="AM49" s="49">
        <v>374195</v>
      </c>
      <c r="AN49" s="49">
        <v>30060</v>
      </c>
      <c r="AO49" s="49">
        <v>236023</v>
      </c>
      <c r="AP49" s="49">
        <v>51260</v>
      </c>
      <c r="AQ49" s="49">
        <v>56852</v>
      </c>
      <c r="AR49" s="49">
        <v>0</v>
      </c>
      <c r="AS49" s="49">
        <v>0</v>
      </c>
      <c r="AT49" s="49">
        <v>4772</v>
      </c>
      <c r="AU49" s="49">
        <v>4772</v>
      </c>
      <c r="AV49" s="49">
        <v>0</v>
      </c>
      <c r="AW49" s="49">
        <v>0</v>
      </c>
      <c r="AX49" s="93">
        <v>0</v>
      </c>
      <c r="AY49" s="93">
        <v>0</v>
      </c>
      <c r="AZ49" s="93">
        <v>0</v>
      </c>
      <c r="BA49" s="93">
        <v>0</v>
      </c>
      <c r="BB49" s="93">
        <v>0</v>
      </c>
      <c r="BC49" s="93">
        <v>0</v>
      </c>
      <c r="BD49" s="49">
        <v>1455454</v>
      </c>
      <c r="BE49" s="49">
        <v>1455454</v>
      </c>
      <c r="BF49" s="93">
        <v>0</v>
      </c>
      <c r="BG49" s="49">
        <v>0</v>
      </c>
      <c r="BH49" s="49">
        <v>33557</v>
      </c>
      <c r="BI49" s="49">
        <v>32000</v>
      </c>
      <c r="BJ49" s="49">
        <v>569783</v>
      </c>
      <c r="BK49" s="49">
        <v>0</v>
      </c>
      <c r="BL49" s="49">
        <v>6202558</v>
      </c>
      <c r="BM49" s="50">
        <v>6202558</v>
      </c>
      <c r="BN49" s="50">
        <f t="shared" si="3"/>
        <v>0</v>
      </c>
    </row>
    <row r="50" spans="1:66" ht="32.25" customHeight="1">
      <c r="A50" s="2" t="s">
        <v>87</v>
      </c>
      <c r="B50" s="49">
        <v>679264</v>
      </c>
      <c r="C50" s="49">
        <v>684089</v>
      </c>
      <c r="D50" s="49">
        <f t="shared" si="0"/>
        <v>-4825</v>
      </c>
      <c r="E50" s="49">
        <v>55484</v>
      </c>
      <c r="F50" s="49">
        <v>29904</v>
      </c>
      <c r="G50" s="49">
        <v>23750</v>
      </c>
      <c r="H50" s="49">
        <v>421834</v>
      </c>
      <c r="I50" s="49">
        <v>424039</v>
      </c>
      <c r="J50" s="49">
        <f t="shared" si="1"/>
        <v>-2205</v>
      </c>
      <c r="K50" s="49">
        <v>271388</v>
      </c>
      <c r="L50" s="49">
        <v>149068</v>
      </c>
      <c r="M50" s="49">
        <v>1378</v>
      </c>
      <c r="N50" s="49">
        <v>85854</v>
      </c>
      <c r="O50" s="49">
        <v>61616</v>
      </c>
      <c r="P50" s="49">
        <v>0</v>
      </c>
      <c r="Q50" s="49">
        <v>455</v>
      </c>
      <c r="R50" s="49">
        <v>0</v>
      </c>
      <c r="S50" s="49">
        <v>367</v>
      </c>
      <c r="T50" s="49">
        <v>322271</v>
      </c>
      <c r="U50" s="49">
        <v>349672</v>
      </c>
      <c r="V50" s="49">
        <f t="shared" si="2"/>
        <v>-27401</v>
      </c>
      <c r="W50" s="49">
        <v>26382</v>
      </c>
      <c r="X50" s="49">
        <v>3222</v>
      </c>
      <c r="Y50" s="49">
        <v>893</v>
      </c>
      <c r="Z50" s="49">
        <v>82184</v>
      </c>
      <c r="AA50" s="49">
        <v>12970</v>
      </c>
      <c r="AB50" s="49">
        <v>8662</v>
      </c>
      <c r="AC50" s="49">
        <v>141960</v>
      </c>
      <c r="AD50" s="49">
        <v>45998</v>
      </c>
      <c r="AE50" s="49">
        <v>30076</v>
      </c>
      <c r="AF50" s="49">
        <v>188191</v>
      </c>
      <c r="AG50" s="49">
        <v>519714</v>
      </c>
      <c r="AH50" s="49">
        <v>3836</v>
      </c>
      <c r="AI50" s="49">
        <v>279</v>
      </c>
      <c r="AJ50" s="49">
        <v>0</v>
      </c>
      <c r="AK50" s="49">
        <v>297520</v>
      </c>
      <c r="AL50" s="49">
        <v>218079</v>
      </c>
      <c r="AM50" s="49">
        <v>279278</v>
      </c>
      <c r="AN50" s="49">
        <v>41321</v>
      </c>
      <c r="AO50" s="49">
        <v>198715</v>
      </c>
      <c r="AP50" s="49">
        <v>33146</v>
      </c>
      <c r="AQ50" s="49">
        <v>5460</v>
      </c>
      <c r="AR50" s="49">
        <v>636</v>
      </c>
      <c r="AS50" s="49">
        <v>0</v>
      </c>
      <c r="AT50" s="49">
        <v>8775</v>
      </c>
      <c r="AU50" s="49">
        <v>7280</v>
      </c>
      <c r="AV50" s="49">
        <v>1495</v>
      </c>
      <c r="AW50" s="49">
        <v>0</v>
      </c>
      <c r="AX50" s="93">
        <v>0</v>
      </c>
      <c r="AY50" s="93">
        <v>0</v>
      </c>
      <c r="AZ50" s="93">
        <v>0</v>
      </c>
      <c r="BA50" s="93">
        <v>0</v>
      </c>
      <c r="BB50" s="93">
        <v>0</v>
      </c>
      <c r="BC50" s="93">
        <v>0</v>
      </c>
      <c r="BD50" s="49">
        <v>660422</v>
      </c>
      <c r="BE50" s="49">
        <v>660326</v>
      </c>
      <c r="BF50" s="93">
        <v>96</v>
      </c>
      <c r="BG50" s="49">
        <v>47958</v>
      </c>
      <c r="BH50" s="49">
        <v>17873</v>
      </c>
      <c r="BI50" s="49">
        <v>6000</v>
      </c>
      <c r="BJ50" s="49">
        <v>312174</v>
      </c>
      <c r="BK50" s="49">
        <v>0</v>
      </c>
      <c r="BL50" s="49">
        <v>3071996</v>
      </c>
      <c r="BM50" s="50">
        <v>3071996</v>
      </c>
      <c r="BN50" s="50">
        <f t="shared" si="3"/>
        <v>0</v>
      </c>
    </row>
    <row r="51" spans="1:66" ht="32.25" customHeight="1">
      <c r="A51" s="2" t="s">
        <v>88</v>
      </c>
      <c r="B51" s="49">
        <v>726228</v>
      </c>
      <c r="C51" s="49">
        <v>789590</v>
      </c>
      <c r="D51" s="49">
        <f t="shared" si="0"/>
        <v>-63362</v>
      </c>
      <c r="E51" s="49">
        <v>46459</v>
      </c>
      <c r="F51" s="49">
        <v>31685</v>
      </c>
      <c r="G51" s="49">
        <v>25664</v>
      </c>
      <c r="H51" s="49">
        <v>459191</v>
      </c>
      <c r="I51" s="49">
        <v>494851</v>
      </c>
      <c r="J51" s="49">
        <f t="shared" si="1"/>
        <v>-35660</v>
      </c>
      <c r="K51" s="49">
        <v>303950</v>
      </c>
      <c r="L51" s="49">
        <v>155241</v>
      </c>
      <c r="M51" s="49">
        <v>0</v>
      </c>
      <c r="N51" s="49">
        <v>91838</v>
      </c>
      <c r="O51" s="49">
        <v>66929</v>
      </c>
      <c r="P51" s="49">
        <v>0</v>
      </c>
      <c r="Q51" s="49">
        <v>476</v>
      </c>
      <c r="R51" s="49">
        <v>0</v>
      </c>
      <c r="S51" s="49">
        <v>3986</v>
      </c>
      <c r="T51" s="49">
        <v>381547</v>
      </c>
      <c r="U51" s="49">
        <v>349618</v>
      </c>
      <c r="V51" s="49">
        <f t="shared" si="2"/>
        <v>31929</v>
      </c>
      <c r="W51" s="49">
        <v>21634</v>
      </c>
      <c r="X51" s="49">
        <v>13217</v>
      </c>
      <c r="Y51" s="49">
        <v>555</v>
      </c>
      <c r="Z51" s="49">
        <v>108643</v>
      </c>
      <c r="AA51" s="49">
        <v>17245</v>
      </c>
      <c r="AB51" s="49">
        <v>11477</v>
      </c>
      <c r="AC51" s="49">
        <v>155254</v>
      </c>
      <c r="AD51" s="49">
        <v>53522</v>
      </c>
      <c r="AE51" s="49">
        <v>43105</v>
      </c>
      <c r="AF51" s="49">
        <v>169159</v>
      </c>
      <c r="AG51" s="49">
        <v>453973</v>
      </c>
      <c r="AH51" s="49">
        <v>845</v>
      </c>
      <c r="AI51" s="49">
        <v>955</v>
      </c>
      <c r="AJ51" s="49">
        <v>0</v>
      </c>
      <c r="AK51" s="49">
        <v>278978</v>
      </c>
      <c r="AL51" s="49">
        <v>173195</v>
      </c>
      <c r="AM51" s="49">
        <v>512318</v>
      </c>
      <c r="AN51" s="49">
        <v>84803</v>
      </c>
      <c r="AO51" s="49">
        <v>369665</v>
      </c>
      <c r="AP51" s="49">
        <v>0</v>
      </c>
      <c r="AQ51" s="49">
        <v>4977</v>
      </c>
      <c r="AR51" s="49">
        <v>699</v>
      </c>
      <c r="AS51" s="49">
        <v>52174</v>
      </c>
      <c r="AT51" s="49">
        <v>218044</v>
      </c>
      <c r="AU51" s="49">
        <v>201878</v>
      </c>
      <c r="AV51" s="49">
        <v>16166</v>
      </c>
      <c r="AW51" s="49">
        <v>0</v>
      </c>
      <c r="AX51" s="93">
        <v>0</v>
      </c>
      <c r="AY51" s="93">
        <v>0</v>
      </c>
      <c r="AZ51" s="93">
        <v>0</v>
      </c>
      <c r="BA51" s="93">
        <v>0</v>
      </c>
      <c r="BB51" s="93">
        <v>0</v>
      </c>
      <c r="BC51" s="93">
        <v>0</v>
      </c>
      <c r="BD51" s="49">
        <v>621024</v>
      </c>
      <c r="BE51" s="49">
        <v>621024</v>
      </c>
      <c r="BF51" s="93">
        <v>0</v>
      </c>
      <c r="BG51" s="49">
        <v>32226</v>
      </c>
      <c r="BH51" s="49">
        <v>7817</v>
      </c>
      <c r="BI51" s="49">
        <v>0</v>
      </c>
      <c r="BJ51" s="49">
        <v>398555</v>
      </c>
      <c r="BK51" s="49">
        <v>0</v>
      </c>
      <c r="BL51" s="49">
        <v>3563996</v>
      </c>
      <c r="BM51" s="50">
        <v>3563996</v>
      </c>
      <c r="BN51" s="50">
        <f t="shared" si="3"/>
        <v>0</v>
      </c>
    </row>
    <row r="52" spans="1:66" ht="32.25" customHeight="1">
      <c r="A52" s="2" t="s">
        <v>89</v>
      </c>
      <c r="B52" s="49">
        <v>626786</v>
      </c>
      <c r="C52" s="49">
        <v>674066</v>
      </c>
      <c r="D52" s="49">
        <f t="shared" si="0"/>
        <v>-47280</v>
      </c>
      <c r="E52" s="49">
        <v>43499</v>
      </c>
      <c r="F52" s="49">
        <v>28672</v>
      </c>
      <c r="G52" s="49">
        <v>22992</v>
      </c>
      <c r="H52" s="49">
        <v>395682</v>
      </c>
      <c r="I52" s="49">
        <v>431878</v>
      </c>
      <c r="J52" s="49">
        <f t="shared" si="1"/>
        <v>-36196</v>
      </c>
      <c r="K52" s="49">
        <v>263159</v>
      </c>
      <c r="L52" s="49">
        <v>132523</v>
      </c>
      <c r="M52" s="49">
        <v>0</v>
      </c>
      <c r="N52" s="49">
        <v>77079</v>
      </c>
      <c r="O52" s="49">
        <v>56637</v>
      </c>
      <c r="P52" s="49">
        <v>0</v>
      </c>
      <c r="Q52" s="49">
        <v>450</v>
      </c>
      <c r="R52" s="49">
        <v>150</v>
      </c>
      <c r="S52" s="49">
        <v>1625</v>
      </c>
      <c r="T52" s="49">
        <v>312612</v>
      </c>
      <c r="U52" s="49">
        <v>255686</v>
      </c>
      <c r="V52" s="49">
        <f t="shared" si="2"/>
        <v>56926</v>
      </c>
      <c r="W52" s="49">
        <v>49069</v>
      </c>
      <c r="X52" s="49">
        <v>4826</v>
      </c>
      <c r="Y52" s="49">
        <v>1005</v>
      </c>
      <c r="Z52" s="49">
        <v>66398</v>
      </c>
      <c r="AA52" s="49">
        <v>15775</v>
      </c>
      <c r="AB52" s="49">
        <v>9992</v>
      </c>
      <c r="AC52" s="49">
        <v>122383</v>
      </c>
      <c r="AD52" s="49">
        <v>43164</v>
      </c>
      <c r="AE52" s="49">
        <v>16589</v>
      </c>
      <c r="AF52" s="49">
        <v>186253</v>
      </c>
      <c r="AG52" s="49">
        <v>491728</v>
      </c>
      <c r="AH52" s="49">
        <v>637</v>
      </c>
      <c r="AI52" s="49">
        <v>21038</v>
      </c>
      <c r="AJ52" s="49">
        <v>3453</v>
      </c>
      <c r="AK52" s="49">
        <v>307754</v>
      </c>
      <c r="AL52" s="49">
        <v>158846</v>
      </c>
      <c r="AM52" s="49">
        <v>314017</v>
      </c>
      <c r="AN52" s="49">
        <v>106994</v>
      </c>
      <c r="AO52" s="49">
        <v>196349</v>
      </c>
      <c r="AP52" s="49">
        <v>0</v>
      </c>
      <c r="AQ52" s="49">
        <v>10033</v>
      </c>
      <c r="AR52" s="49">
        <v>641</v>
      </c>
      <c r="AS52" s="49">
        <v>0</v>
      </c>
      <c r="AT52" s="49">
        <v>0</v>
      </c>
      <c r="AU52" s="49">
        <v>0</v>
      </c>
      <c r="AV52" s="49">
        <v>0</v>
      </c>
      <c r="AW52" s="49">
        <v>0</v>
      </c>
      <c r="AX52" s="93">
        <v>0</v>
      </c>
      <c r="AY52" s="93">
        <v>0</v>
      </c>
      <c r="AZ52" s="93">
        <v>0</v>
      </c>
      <c r="BA52" s="93">
        <v>0</v>
      </c>
      <c r="BB52" s="93">
        <v>0</v>
      </c>
      <c r="BC52" s="93">
        <v>0</v>
      </c>
      <c r="BD52" s="49">
        <v>470497</v>
      </c>
      <c r="BE52" s="49">
        <v>470497</v>
      </c>
      <c r="BF52" s="93">
        <v>0</v>
      </c>
      <c r="BG52" s="49">
        <v>180032</v>
      </c>
      <c r="BH52" s="49">
        <v>36249</v>
      </c>
      <c r="BI52" s="49">
        <v>20000</v>
      </c>
      <c r="BJ52" s="49">
        <v>199360</v>
      </c>
      <c r="BK52" s="49">
        <v>0</v>
      </c>
      <c r="BL52" s="49">
        <v>2854123</v>
      </c>
      <c r="BM52" s="50">
        <v>2854123</v>
      </c>
      <c r="BN52" s="50">
        <f t="shared" si="3"/>
        <v>0</v>
      </c>
    </row>
    <row r="53" spans="1:66" ht="32.25" customHeight="1">
      <c r="A53" s="63" t="s">
        <v>90</v>
      </c>
      <c r="B53" s="52">
        <v>740085</v>
      </c>
      <c r="C53" s="52">
        <v>774538</v>
      </c>
      <c r="D53" s="52">
        <f t="shared" si="0"/>
        <v>-34453</v>
      </c>
      <c r="E53" s="52">
        <v>62192</v>
      </c>
      <c r="F53" s="52">
        <v>30035</v>
      </c>
      <c r="G53" s="52">
        <v>40655</v>
      </c>
      <c r="H53" s="52">
        <v>427905</v>
      </c>
      <c r="I53" s="52">
        <v>454980</v>
      </c>
      <c r="J53" s="52">
        <f t="shared" si="1"/>
        <v>-27075</v>
      </c>
      <c r="K53" s="52">
        <v>281189</v>
      </c>
      <c r="L53" s="52">
        <v>146716</v>
      </c>
      <c r="M53" s="52">
        <v>0</v>
      </c>
      <c r="N53" s="52">
        <v>75109</v>
      </c>
      <c r="O53" s="52">
        <v>102129</v>
      </c>
      <c r="P53" s="52">
        <v>0</v>
      </c>
      <c r="Q53" s="52">
        <v>855</v>
      </c>
      <c r="R53" s="52">
        <v>0</v>
      </c>
      <c r="S53" s="52">
        <v>1205</v>
      </c>
      <c r="T53" s="52">
        <v>462267</v>
      </c>
      <c r="U53" s="52">
        <v>390166</v>
      </c>
      <c r="V53" s="52">
        <f t="shared" si="2"/>
        <v>72101</v>
      </c>
      <c r="W53" s="52">
        <v>55501</v>
      </c>
      <c r="X53" s="52">
        <v>5046</v>
      </c>
      <c r="Y53" s="52">
        <v>897</v>
      </c>
      <c r="Z53" s="52">
        <v>94731</v>
      </c>
      <c r="AA53" s="52">
        <v>14204</v>
      </c>
      <c r="AB53" s="52">
        <v>11209</v>
      </c>
      <c r="AC53" s="52">
        <v>225999</v>
      </c>
      <c r="AD53" s="52">
        <v>54680</v>
      </c>
      <c r="AE53" s="52">
        <v>21375</v>
      </c>
      <c r="AF53" s="52">
        <v>161811</v>
      </c>
      <c r="AG53" s="52">
        <v>441522</v>
      </c>
      <c r="AH53" s="52">
        <v>2378</v>
      </c>
      <c r="AI53" s="52">
        <v>336</v>
      </c>
      <c r="AJ53" s="52">
        <v>4141</v>
      </c>
      <c r="AK53" s="52">
        <v>287713</v>
      </c>
      <c r="AL53" s="52">
        <v>146954</v>
      </c>
      <c r="AM53" s="52">
        <v>636234</v>
      </c>
      <c r="AN53" s="52">
        <v>32381</v>
      </c>
      <c r="AO53" s="52">
        <v>567094</v>
      </c>
      <c r="AP53" s="52">
        <v>0</v>
      </c>
      <c r="AQ53" s="52">
        <v>36140</v>
      </c>
      <c r="AR53" s="52">
        <v>619</v>
      </c>
      <c r="AS53" s="52">
        <v>0</v>
      </c>
      <c r="AT53" s="52">
        <v>77073</v>
      </c>
      <c r="AU53" s="52">
        <v>65794</v>
      </c>
      <c r="AV53" s="52">
        <v>11279</v>
      </c>
      <c r="AW53" s="52">
        <v>0</v>
      </c>
      <c r="AX53" s="53">
        <v>0</v>
      </c>
      <c r="AY53" s="53">
        <v>0</v>
      </c>
      <c r="AZ53" s="53">
        <v>0</v>
      </c>
      <c r="BA53" s="53">
        <v>0</v>
      </c>
      <c r="BB53" s="53">
        <v>0</v>
      </c>
      <c r="BC53" s="53">
        <v>0</v>
      </c>
      <c r="BD53" s="52">
        <v>509584</v>
      </c>
      <c r="BE53" s="52">
        <v>509584</v>
      </c>
      <c r="BF53" s="53">
        <v>0</v>
      </c>
      <c r="BG53" s="52">
        <v>168489</v>
      </c>
      <c r="BH53" s="52">
        <v>0</v>
      </c>
      <c r="BI53" s="52">
        <v>0</v>
      </c>
      <c r="BJ53" s="52">
        <v>323473</v>
      </c>
      <c r="BK53" s="52">
        <v>0</v>
      </c>
      <c r="BL53" s="52">
        <v>3541913</v>
      </c>
      <c r="BM53" s="50">
        <v>3541913</v>
      </c>
      <c r="BN53" s="50">
        <f t="shared" si="3"/>
        <v>0</v>
      </c>
    </row>
    <row r="54" spans="1:66" ht="32.25" customHeight="1">
      <c r="A54" s="2" t="s">
        <v>91</v>
      </c>
      <c r="B54" s="49">
        <v>1349338</v>
      </c>
      <c r="C54" s="49">
        <v>1324109</v>
      </c>
      <c r="D54" s="49">
        <f t="shared" si="0"/>
        <v>25229</v>
      </c>
      <c r="E54" s="49">
        <v>66511</v>
      </c>
      <c r="F54" s="49">
        <v>34139</v>
      </c>
      <c r="G54" s="49">
        <v>41952</v>
      </c>
      <c r="H54" s="49">
        <v>902581</v>
      </c>
      <c r="I54" s="49">
        <v>874674</v>
      </c>
      <c r="J54" s="49">
        <f t="shared" si="1"/>
        <v>27907</v>
      </c>
      <c r="K54" s="49">
        <v>611224</v>
      </c>
      <c r="L54" s="49">
        <v>291357</v>
      </c>
      <c r="M54" s="49">
        <v>0</v>
      </c>
      <c r="N54" s="49">
        <v>163987</v>
      </c>
      <c r="O54" s="49">
        <v>139211</v>
      </c>
      <c r="P54" s="49">
        <v>0</v>
      </c>
      <c r="Q54" s="49">
        <v>957</v>
      </c>
      <c r="R54" s="49">
        <v>0</v>
      </c>
      <c r="S54" s="49">
        <v>0</v>
      </c>
      <c r="T54" s="49">
        <v>846086</v>
      </c>
      <c r="U54" s="49">
        <v>847022</v>
      </c>
      <c r="V54" s="49">
        <f t="shared" si="2"/>
        <v>-936</v>
      </c>
      <c r="W54" s="49">
        <v>97477</v>
      </c>
      <c r="X54" s="49">
        <v>8533</v>
      </c>
      <c r="Y54" s="49">
        <v>2220</v>
      </c>
      <c r="Z54" s="49">
        <v>185677</v>
      </c>
      <c r="AA54" s="49">
        <v>32234</v>
      </c>
      <c r="AB54" s="49">
        <v>25176</v>
      </c>
      <c r="AC54" s="49">
        <v>414109</v>
      </c>
      <c r="AD54" s="49">
        <v>80660</v>
      </c>
      <c r="AE54" s="49">
        <v>94886</v>
      </c>
      <c r="AF54" s="49">
        <v>434555</v>
      </c>
      <c r="AG54" s="49">
        <v>764345</v>
      </c>
      <c r="AH54" s="49">
        <v>1707</v>
      </c>
      <c r="AI54" s="49">
        <v>224</v>
      </c>
      <c r="AJ54" s="49">
        <v>0</v>
      </c>
      <c r="AK54" s="49">
        <v>347040</v>
      </c>
      <c r="AL54" s="49">
        <v>415374</v>
      </c>
      <c r="AM54" s="49">
        <v>398202</v>
      </c>
      <c r="AN54" s="49">
        <v>23120</v>
      </c>
      <c r="AO54" s="49">
        <v>375082</v>
      </c>
      <c r="AP54" s="49">
        <v>0</v>
      </c>
      <c r="AQ54" s="49">
        <v>0</v>
      </c>
      <c r="AR54" s="49">
        <v>0</v>
      </c>
      <c r="AS54" s="49">
        <v>0</v>
      </c>
      <c r="AT54" s="49">
        <v>8474</v>
      </c>
      <c r="AU54" s="49">
        <v>0</v>
      </c>
      <c r="AV54" s="49">
        <v>8474</v>
      </c>
      <c r="AW54" s="49">
        <v>0</v>
      </c>
      <c r="AX54" s="93">
        <v>0</v>
      </c>
      <c r="AY54" s="93">
        <v>0</v>
      </c>
      <c r="AZ54" s="93">
        <v>0</v>
      </c>
      <c r="BA54" s="93">
        <v>0</v>
      </c>
      <c r="BB54" s="93">
        <v>0</v>
      </c>
      <c r="BC54" s="93">
        <v>0</v>
      </c>
      <c r="BD54" s="49">
        <v>1166945</v>
      </c>
      <c r="BE54" s="49">
        <v>1166945</v>
      </c>
      <c r="BF54" s="93">
        <v>0</v>
      </c>
      <c r="BG54" s="49">
        <v>7838</v>
      </c>
      <c r="BH54" s="49">
        <v>598072</v>
      </c>
      <c r="BI54" s="49">
        <v>192500</v>
      </c>
      <c r="BJ54" s="49">
        <v>471454</v>
      </c>
      <c r="BK54" s="49">
        <v>0</v>
      </c>
      <c r="BL54" s="49">
        <v>6332695</v>
      </c>
      <c r="BM54" s="50">
        <v>6332695</v>
      </c>
      <c r="BN54" s="50">
        <f t="shared" si="3"/>
        <v>0</v>
      </c>
    </row>
    <row r="55" spans="1:66" ht="32.25" customHeight="1">
      <c r="A55" s="2" t="s">
        <v>92</v>
      </c>
      <c r="B55" s="49">
        <v>1019227</v>
      </c>
      <c r="C55" s="49">
        <v>1068436</v>
      </c>
      <c r="D55" s="49">
        <f t="shared" si="0"/>
        <v>-49209</v>
      </c>
      <c r="E55" s="49">
        <v>51365</v>
      </c>
      <c r="F55" s="49">
        <v>42809</v>
      </c>
      <c r="G55" s="49">
        <v>26219</v>
      </c>
      <c r="H55" s="49">
        <v>669187</v>
      </c>
      <c r="I55" s="49">
        <v>714336</v>
      </c>
      <c r="J55" s="49">
        <f t="shared" si="1"/>
        <v>-45149</v>
      </c>
      <c r="K55" s="49">
        <v>445086</v>
      </c>
      <c r="L55" s="49">
        <v>224101</v>
      </c>
      <c r="M55" s="49">
        <v>0</v>
      </c>
      <c r="N55" s="49">
        <v>127495</v>
      </c>
      <c r="O55" s="49">
        <v>99328</v>
      </c>
      <c r="P55" s="49">
        <v>0</v>
      </c>
      <c r="Q55" s="49">
        <v>664</v>
      </c>
      <c r="R55" s="49">
        <v>2160</v>
      </c>
      <c r="S55" s="49">
        <v>0</v>
      </c>
      <c r="T55" s="49">
        <v>464625</v>
      </c>
      <c r="U55" s="49">
        <v>479289</v>
      </c>
      <c r="V55" s="49">
        <f t="shared" si="2"/>
        <v>-14664</v>
      </c>
      <c r="W55" s="49">
        <v>39640</v>
      </c>
      <c r="X55" s="49">
        <v>10658</v>
      </c>
      <c r="Y55" s="49">
        <v>1113</v>
      </c>
      <c r="Z55" s="49">
        <v>135248</v>
      </c>
      <c r="AA55" s="49">
        <v>19622</v>
      </c>
      <c r="AB55" s="49">
        <v>10382</v>
      </c>
      <c r="AC55" s="49">
        <v>197941</v>
      </c>
      <c r="AD55" s="49">
        <v>50021</v>
      </c>
      <c r="AE55" s="49">
        <v>30619</v>
      </c>
      <c r="AF55" s="49">
        <v>213673</v>
      </c>
      <c r="AG55" s="49">
        <v>760156</v>
      </c>
      <c r="AH55" s="49">
        <v>804</v>
      </c>
      <c r="AI55" s="49">
        <v>1021</v>
      </c>
      <c r="AJ55" s="49">
        <v>1305</v>
      </c>
      <c r="AK55" s="49">
        <v>394235</v>
      </c>
      <c r="AL55" s="49">
        <v>362791</v>
      </c>
      <c r="AM55" s="49">
        <v>191253</v>
      </c>
      <c r="AN55" s="49">
        <v>20639</v>
      </c>
      <c r="AO55" s="49">
        <v>163740</v>
      </c>
      <c r="AP55" s="49">
        <v>0</v>
      </c>
      <c r="AQ55" s="49">
        <v>6874</v>
      </c>
      <c r="AR55" s="49">
        <v>0</v>
      </c>
      <c r="AS55" s="49">
        <v>0</v>
      </c>
      <c r="AT55" s="49">
        <v>243686</v>
      </c>
      <c r="AU55" s="49">
        <v>199308</v>
      </c>
      <c r="AV55" s="49">
        <v>44378</v>
      </c>
      <c r="AW55" s="49">
        <v>0</v>
      </c>
      <c r="AX55" s="93">
        <v>0</v>
      </c>
      <c r="AY55" s="93">
        <v>0</v>
      </c>
      <c r="AZ55" s="93">
        <v>0</v>
      </c>
      <c r="BA55" s="93">
        <v>0</v>
      </c>
      <c r="BB55" s="93">
        <v>0</v>
      </c>
      <c r="BC55" s="93">
        <v>0</v>
      </c>
      <c r="BD55" s="49">
        <v>675503</v>
      </c>
      <c r="BE55" s="49">
        <v>675503</v>
      </c>
      <c r="BF55" s="93">
        <v>0</v>
      </c>
      <c r="BG55" s="49">
        <v>229526</v>
      </c>
      <c r="BH55" s="49">
        <v>21928</v>
      </c>
      <c r="BI55" s="49">
        <v>6000</v>
      </c>
      <c r="BJ55" s="49">
        <v>376385</v>
      </c>
      <c r="BK55" s="49">
        <v>0</v>
      </c>
      <c r="BL55" s="49">
        <v>4232581</v>
      </c>
      <c r="BM55" s="50">
        <v>4232581</v>
      </c>
      <c r="BN55" s="50">
        <f t="shared" si="3"/>
        <v>0</v>
      </c>
    </row>
    <row r="56" spans="1:66" ht="32.25" customHeight="1">
      <c r="A56" s="2" t="s">
        <v>93</v>
      </c>
      <c r="B56" s="49">
        <v>682399</v>
      </c>
      <c r="C56" s="49">
        <v>735290</v>
      </c>
      <c r="D56" s="49">
        <f t="shared" si="0"/>
        <v>-52891</v>
      </c>
      <c r="E56" s="49">
        <v>42420</v>
      </c>
      <c r="F56" s="49">
        <v>23268</v>
      </c>
      <c r="G56" s="49">
        <v>23349</v>
      </c>
      <c r="H56" s="49">
        <v>437462</v>
      </c>
      <c r="I56" s="49">
        <v>455951</v>
      </c>
      <c r="J56" s="49">
        <f t="shared" si="1"/>
        <v>-18489</v>
      </c>
      <c r="K56" s="49">
        <v>292542</v>
      </c>
      <c r="L56" s="49">
        <v>144920</v>
      </c>
      <c r="M56" s="49">
        <v>0</v>
      </c>
      <c r="N56" s="49">
        <v>86533</v>
      </c>
      <c r="O56" s="49">
        <v>68575</v>
      </c>
      <c r="P56" s="49">
        <v>0</v>
      </c>
      <c r="Q56" s="49">
        <v>475</v>
      </c>
      <c r="R56" s="49">
        <v>0</v>
      </c>
      <c r="S56" s="49">
        <v>317</v>
      </c>
      <c r="T56" s="49">
        <v>560708</v>
      </c>
      <c r="U56" s="49">
        <v>606027</v>
      </c>
      <c r="V56" s="49">
        <f t="shared" si="2"/>
        <v>-45319</v>
      </c>
      <c r="W56" s="49">
        <v>48326</v>
      </c>
      <c r="X56" s="49">
        <v>15785</v>
      </c>
      <c r="Y56" s="49">
        <v>1380</v>
      </c>
      <c r="Z56" s="49">
        <v>96700</v>
      </c>
      <c r="AA56" s="49">
        <v>13352</v>
      </c>
      <c r="AB56" s="49">
        <v>8130</v>
      </c>
      <c r="AC56" s="49">
        <v>320081</v>
      </c>
      <c r="AD56" s="49">
        <v>56954</v>
      </c>
      <c r="AE56" s="49">
        <v>49403</v>
      </c>
      <c r="AF56" s="49">
        <v>128303</v>
      </c>
      <c r="AG56" s="49">
        <v>408818</v>
      </c>
      <c r="AH56" s="49">
        <v>2230</v>
      </c>
      <c r="AI56" s="49">
        <v>2022</v>
      </c>
      <c r="AJ56" s="49">
        <v>2572</v>
      </c>
      <c r="AK56" s="49">
        <v>227728</v>
      </c>
      <c r="AL56" s="49">
        <v>174266</v>
      </c>
      <c r="AM56" s="49">
        <v>1083799</v>
      </c>
      <c r="AN56" s="49">
        <v>778118</v>
      </c>
      <c r="AO56" s="49">
        <v>302241</v>
      </c>
      <c r="AP56" s="49">
        <v>0</v>
      </c>
      <c r="AQ56" s="49">
        <v>3440</v>
      </c>
      <c r="AR56" s="49">
        <v>0</v>
      </c>
      <c r="AS56" s="49">
        <v>0</v>
      </c>
      <c r="AT56" s="49">
        <v>14790</v>
      </c>
      <c r="AU56" s="49">
        <v>0</v>
      </c>
      <c r="AV56" s="49">
        <v>14790</v>
      </c>
      <c r="AW56" s="49">
        <v>0</v>
      </c>
      <c r="AX56" s="93">
        <v>0</v>
      </c>
      <c r="AY56" s="93">
        <v>0</v>
      </c>
      <c r="AZ56" s="93">
        <v>0</v>
      </c>
      <c r="BA56" s="93">
        <v>0</v>
      </c>
      <c r="BB56" s="93">
        <v>0</v>
      </c>
      <c r="BC56" s="93">
        <v>0</v>
      </c>
      <c r="BD56" s="49">
        <v>306454</v>
      </c>
      <c r="BE56" s="49">
        <v>306454</v>
      </c>
      <c r="BF56" s="93">
        <v>0</v>
      </c>
      <c r="BG56" s="49">
        <v>47819</v>
      </c>
      <c r="BH56" s="49">
        <v>17968</v>
      </c>
      <c r="BI56" s="49">
        <v>15600</v>
      </c>
      <c r="BJ56" s="49">
        <v>462526</v>
      </c>
      <c r="BK56" s="49">
        <v>0</v>
      </c>
      <c r="BL56" s="49">
        <v>3778587</v>
      </c>
      <c r="BM56" s="50">
        <v>3778587</v>
      </c>
      <c r="BN56" s="50">
        <f t="shared" si="3"/>
        <v>0</v>
      </c>
    </row>
    <row r="57" spans="1:66" ht="32.25" customHeight="1">
      <c r="A57" s="2" t="s">
        <v>94</v>
      </c>
      <c r="B57" s="49">
        <v>1063741</v>
      </c>
      <c r="C57" s="49">
        <v>1072307</v>
      </c>
      <c r="D57" s="49">
        <f t="shared" si="0"/>
        <v>-8566</v>
      </c>
      <c r="E57" s="49">
        <v>53798</v>
      </c>
      <c r="F57" s="49">
        <v>31621</v>
      </c>
      <c r="G57" s="49">
        <v>28279</v>
      </c>
      <c r="H57" s="49">
        <v>710363</v>
      </c>
      <c r="I57" s="49">
        <v>703409</v>
      </c>
      <c r="J57" s="49">
        <f t="shared" si="1"/>
        <v>6954</v>
      </c>
      <c r="K57" s="49">
        <v>458034</v>
      </c>
      <c r="L57" s="49">
        <v>230865</v>
      </c>
      <c r="M57" s="49">
        <v>21464</v>
      </c>
      <c r="N57" s="49">
        <v>133826</v>
      </c>
      <c r="O57" s="49">
        <v>104167</v>
      </c>
      <c r="P57" s="49">
        <v>0</v>
      </c>
      <c r="Q57" s="49">
        <v>687</v>
      </c>
      <c r="R57" s="49">
        <v>1000</v>
      </c>
      <c r="S57" s="49">
        <v>0</v>
      </c>
      <c r="T57" s="49">
        <v>651172</v>
      </c>
      <c r="U57" s="49">
        <v>637418</v>
      </c>
      <c r="V57" s="49">
        <f t="shared" si="2"/>
        <v>13754</v>
      </c>
      <c r="W57" s="49">
        <v>68808</v>
      </c>
      <c r="X57" s="49">
        <v>21461</v>
      </c>
      <c r="Y57" s="49">
        <v>1393</v>
      </c>
      <c r="Z57" s="49">
        <v>131585</v>
      </c>
      <c r="AA57" s="49">
        <v>21210</v>
      </c>
      <c r="AB57" s="49">
        <v>38803</v>
      </c>
      <c r="AC57" s="49">
        <v>320169</v>
      </c>
      <c r="AD57" s="49">
        <v>47743</v>
      </c>
      <c r="AE57" s="49">
        <v>97876</v>
      </c>
      <c r="AF57" s="49">
        <v>216028</v>
      </c>
      <c r="AG57" s="49">
        <v>679891</v>
      </c>
      <c r="AH57" s="49">
        <v>2211</v>
      </c>
      <c r="AI57" s="49">
        <v>1303</v>
      </c>
      <c r="AJ57" s="49">
        <v>4266</v>
      </c>
      <c r="AK57" s="49">
        <v>279228</v>
      </c>
      <c r="AL57" s="49">
        <v>392883</v>
      </c>
      <c r="AM57" s="49">
        <v>1723528</v>
      </c>
      <c r="AN57" s="49">
        <v>425950</v>
      </c>
      <c r="AO57" s="49">
        <v>1294953</v>
      </c>
      <c r="AP57" s="49">
        <v>0</v>
      </c>
      <c r="AQ57" s="49">
        <v>2625</v>
      </c>
      <c r="AR57" s="49">
        <v>0</v>
      </c>
      <c r="AS57" s="49">
        <v>0</v>
      </c>
      <c r="AT57" s="49">
        <v>14177</v>
      </c>
      <c r="AU57" s="49">
        <v>14067</v>
      </c>
      <c r="AV57" s="49">
        <v>110</v>
      </c>
      <c r="AW57" s="49">
        <v>0</v>
      </c>
      <c r="AX57" s="93">
        <v>0</v>
      </c>
      <c r="AY57" s="93">
        <v>0</v>
      </c>
      <c r="AZ57" s="93">
        <v>0</v>
      </c>
      <c r="BA57" s="93">
        <v>0</v>
      </c>
      <c r="BB57" s="93">
        <v>0</v>
      </c>
      <c r="BC57" s="93">
        <v>0</v>
      </c>
      <c r="BD57" s="49">
        <v>304264</v>
      </c>
      <c r="BE57" s="49">
        <v>304264</v>
      </c>
      <c r="BF57" s="93">
        <v>0</v>
      </c>
      <c r="BG57" s="49">
        <v>360553</v>
      </c>
      <c r="BH57" s="49">
        <v>45688</v>
      </c>
      <c r="BI57" s="49">
        <v>31000</v>
      </c>
      <c r="BJ57" s="49">
        <v>696421</v>
      </c>
      <c r="BK57" s="49">
        <v>0</v>
      </c>
      <c r="BL57" s="49">
        <v>5884339</v>
      </c>
      <c r="BM57" s="50">
        <v>5884339</v>
      </c>
      <c r="BN57" s="50">
        <f t="shared" si="3"/>
        <v>0</v>
      </c>
    </row>
    <row r="58" spans="1:66" ht="32.25" customHeight="1">
      <c r="A58" s="63" t="s">
        <v>95</v>
      </c>
      <c r="B58" s="52">
        <v>1225571</v>
      </c>
      <c r="C58" s="52">
        <v>1318122</v>
      </c>
      <c r="D58" s="52">
        <f t="shared" si="0"/>
        <v>-92551</v>
      </c>
      <c r="E58" s="52">
        <v>65582</v>
      </c>
      <c r="F58" s="52">
        <v>63369</v>
      </c>
      <c r="G58" s="52">
        <v>28736</v>
      </c>
      <c r="H58" s="52">
        <v>792931</v>
      </c>
      <c r="I58" s="52">
        <v>851946</v>
      </c>
      <c r="J58" s="52">
        <f t="shared" si="1"/>
        <v>-59015</v>
      </c>
      <c r="K58" s="52">
        <v>524308</v>
      </c>
      <c r="L58" s="52">
        <v>264650</v>
      </c>
      <c r="M58" s="52">
        <v>3973</v>
      </c>
      <c r="N58" s="52">
        <v>151959</v>
      </c>
      <c r="O58" s="52">
        <v>119990</v>
      </c>
      <c r="P58" s="52">
        <v>0</v>
      </c>
      <c r="Q58" s="52">
        <v>829</v>
      </c>
      <c r="R58" s="52">
        <v>0</v>
      </c>
      <c r="S58" s="52">
        <v>2175</v>
      </c>
      <c r="T58" s="52">
        <v>1024511</v>
      </c>
      <c r="U58" s="52">
        <v>1025458</v>
      </c>
      <c r="V58" s="52">
        <f t="shared" si="2"/>
        <v>-947</v>
      </c>
      <c r="W58" s="52">
        <v>37746</v>
      </c>
      <c r="X58" s="52">
        <v>24670</v>
      </c>
      <c r="Y58" s="52">
        <v>1735</v>
      </c>
      <c r="Z58" s="52">
        <v>188521</v>
      </c>
      <c r="AA58" s="52">
        <v>25905</v>
      </c>
      <c r="AB58" s="52">
        <v>6027</v>
      </c>
      <c r="AC58" s="52">
        <v>640802</v>
      </c>
      <c r="AD58" s="52">
        <v>99105</v>
      </c>
      <c r="AE58" s="52">
        <v>63254</v>
      </c>
      <c r="AF58" s="52">
        <v>422388</v>
      </c>
      <c r="AG58" s="52">
        <v>681335</v>
      </c>
      <c r="AH58" s="52">
        <v>4091</v>
      </c>
      <c r="AI58" s="52">
        <v>777</v>
      </c>
      <c r="AJ58" s="52">
        <v>309</v>
      </c>
      <c r="AK58" s="52">
        <v>460252</v>
      </c>
      <c r="AL58" s="52">
        <v>215906</v>
      </c>
      <c r="AM58" s="52">
        <v>1735512</v>
      </c>
      <c r="AN58" s="52">
        <v>509756</v>
      </c>
      <c r="AO58" s="52">
        <v>870120</v>
      </c>
      <c r="AP58" s="52">
        <v>0</v>
      </c>
      <c r="AQ58" s="52">
        <v>343636</v>
      </c>
      <c r="AR58" s="52">
        <v>12000</v>
      </c>
      <c r="AS58" s="52">
        <v>0</v>
      </c>
      <c r="AT58" s="52">
        <v>4514</v>
      </c>
      <c r="AU58" s="52">
        <v>0</v>
      </c>
      <c r="AV58" s="52">
        <v>4514</v>
      </c>
      <c r="AW58" s="52">
        <v>0</v>
      </c>
      <c r="AX58" s="53">
        <v>0</v>
      </c>
      <c r="AY58" s="53">
        <v>0</v>
      </c>
      <c r="AZ58" s="53">
        <v>0</v>
      </c>
      <c r="BA58" s="53">
        <v>0</v>
      </c>
      <c r="BB58" s="53">
        <v>0</v>
      </c>
      <c r="BC58" s="53">
        <v>0</v>
      </c>
      <c r="BD58" s="52">
        <v>674303</v>
      </c>
      <c r="BE58" s="52">
        <v>674028</v>
      </c>
      <c r="BF58" s="53">
        <v>275</v>
      </c>
      <c r="BG58" s="52">
        <v>211205</v>
      </c>
      <c r="BH58" s="52">
        <v>35093</v>
      </c>
      <c r="BI58" s="52">
        <v>94800</v>
      </c>
      <c r="BJ58" s="52">
        <v>1096750</v>
      </c>
      <c r="BK58" s="52">
        <v>0</v>
      </c>
      <c r="BL58" s="52">
        <v>7269236</v>
      </c>
      <c r="BM58" s="50">
        <v>7269236</v>
      </c>
      <c r="BN58" s="50">
        <f t="shared" si="3"/>
        <v>0</v>
      </c>
    </row>
    <row r="59" spans="1:66" ht="32.25" customHeight="1">
      <c r="A59" s="2" t="s">
        <v>96</v>
      </c>
      <c r="B59" s="49">
        <v>582990</v>
      </c>
      <c r="C59" s="49">
        <v>557943</v>
      </c>
      <c r="D59" s="49">
        <f t="shared" si="0"/>
        <v>25047</v>
      </c>
      <c r="E59" s="49">
        <v>49194</v>
      </c>
      <c r="F59" s="49">
        <v>17792</v>
      </c>
      <c r="G59" s="49">
        <v>22260</v>
      </c>
      <c r="H59" s="49">
        <v>333595</v>
      </c>
      <c r="I59" s="49">
        <v>325296</v>
      </c>
      <c r="J59" s="49">
        <f t="shared" si="1"/>
        <v>8299</v>
      </c>
      <c r="K59" s="49">
        <v>203473</v>
      </c>
      <c r="L59" s="49">
        <v>109136</v>
      </c>
      <c r="M59" s="49">
        <v>20986</v>
      </c>
      <c r="N59" s="49">
        <v>63954</v>
      </c>
      <c r="O59" s="49">
        <v>95460</v>
      </c>
      <c r="P59" s="49">
        <v>0</v>
      </c>
      <c r="Q59" s="49">
        <v>376</v>
      </c>
      <c r="R59" s="49">
        <v>0</v>
      </c>
      <c r="S59" s="49">
        <v>359</v>
      </c>
      <c r="T59" s="49">
        <v>267189</v>
      </c>
      <c r="U59" s="49">
        <v>252422</v>
      </c>
      <c r="V59" s="49">
        <f t="shared" si="2"/>
        <v>14767</v>
      </c>
      <c r="W59" s="49">
        <v>7462</v>
      </c>
      <c r="X59" s="49">
        <v>11412</v>
      </c>
      <c r="Y59" s="49">
        <v>699</v>
      </c>
      <c r="Z59" s="49">
        <v>71022</v>
      </c>
      <c r="AA59" s="49">
        <v>12550</v>
      </c>
      <c r="AB59" s="49">
        <v>6764</v>
      </c>
      <c r="AC59" s="49">
        <v>130812</v>
      </c>
      <c r="AD59" s="49">
        <v>26468</v>
      </c>
      <c r="AE59" s="49">
        <v>18496</v>
      </c>
      <c r="AF59" s="49">
        <v>77450</v>
      </c>
      <c r="AG59" s="49">
        <v>296784</v>
      </c>
      <c r="AH59" s="49">
        <v>1664</v>
      </c>
      <c r="AI59" s="49">
        <v>0</v>
      </c>
      <c r="AJ59" s="49">
        <v>0</v>
      </c>
      <c r="AK59" s="49">
        <v>131931</v>
      </c>
      <c r="AL59" s="49">
        <v>163189</v>
      </c>
      <c r="AM59" s="49">
        <v>608112</v>
      </c>
      <c r="AN59" s="49">
        <v>40745</v>
      </c>
      <c r="AO59" s="49">
        <v>515813</v>
      </c>
      <c r="AP59" s="49">
        <v>0</v>
      </c>
      <c r="AQ59" s="49">
        <v>30662</v>
      </c>
      <c r="AR59" s="49">
        <v>0</v>
      </c>
      <c r="AS59" s="49">
        <v>20892</v>
      </c>
      <c r="AT59" s="49">
        <v>97673</v>
      </c>
      <c r="AU59" s="49">
        <v>97673</v>
      </c>
      <c r="AV59" s="49">
        <v>0</v>
      </c>
      <c r="AW59" s="49">
        <v>0</v>
      </c>
      <c r="AX59" s="93">
        <v>0</v>
      </c>
      <c r="AY59" s="93">
        <v>0</v>
      </c>
      <c r="AZ59" s="93">
        <v>0</v>
      </c>
      <c r="BA59" s="93">
        <v>0</v>
      </c>
      <c r="BB59" s="93">
        <v>0</v>
      </c>
      <c r="BC59" s="93">
        <v>0</v>
      </c>
      <c r="BD59" s="49">
        <v>383428</v>
      </c>
      <c r="BE59" s="49">
        <v>383428</v>
      </c>
      <c r="BF59" s="93">
        <v>0</v>
      </c>
      <c r="BG59" s="49">
        <v>8955</v>
      </c>
      <c r="BH59" s="49">
        <v>967</v>
      </c>
      <c r="BI59" s="49">
        <v>0</v>
      </c>
      <c r="BJ59" s="49">
        <v>215467</v>
      </c>
      <c r="BK59" s="49">
        <v>0</v>
      </c>
      <c r="BL59" s="49">
        <v>2557511</v>
      </c>
      <c r="BM59" s="50">
        <v>2557511</v>
      </c>
      <c r="BN59" s="50">
        <f t="shared" si="3"/>
        <v>0</v>
      </c>
    </row>
    <row r="60" spans="1:66" ht="32.25" customHeight="1">
      <c r="A60" s="2" t="s">
        <v>97</v>
      </c>
      <c r="B60" s="49">
        <v>1018446</v>
      </c>
      <c r="C60" s="49">
        <v>1109172</v>
      </c>
      <c r="D60" s="49">
        <f t="shared" si="0"/>
        <v>-90726</v>
      </c>
      <c r="E60" s="49">
        <v>55138</v>
      </c>
      <c r="F60" s="49">
        <v>34127</v>
      </c>
      <c r="G60" s="49">
        <v>38968</v>
      </c>
      <c r="H60" s="49">
        <v>645154</v>
      </c>
      <c r="I60" s="49">
        <v>706942</v>
      </c>
      <c r="J60" s="49">
        <f t="shared" si="1"/>
        <v>-61788</v>
      </c>
      <c r="K60" s="49">
        <v>424837</v>
      </c>
      <c r="L60" s="49">
        <v>220317</v>
      </c>
      <c r="M60" s="49">
        <v>0</v>
      </c>
      <c r="N60" s="49">
        <v>123037</v>
      </c>
      <c r="O60" s="49">
        <v>99062</v>
      </c>
      <c r="P60" s="49">
        <v>0</v>
      </c>
      <c r="Q60" s="49">
        <v>702</v>
      </c>
      <c r="R60" s="49">
        <v>2481</v>
      </c>
      <c r="S60" s="49">
        <v>19777</v>
      </c>
      <c r="T60" s="49">
        <v>1050546</v>
      </c>
      <c r="U60" s="49">
        <v>1003453</v>
      </c>
      <c r="V60" s="49">
        <f t="shared" si="2"/>
        <v>47093</v>
      </c>
      <c r="W60" s="49">
        <v>144663</v>
      </c>
      <c r="X60" s="49">
        <v>28064</v>
      </c>
      <c r="Y60" s="49">
        <v>2854</v>
      </c>
      <c r="Z60" s="49">
        <v>202408</v>
      </c>
      <c r="AA60" s="49">
        <v>35208</v>
      </c>
      <c r="AB60" s="49">
        <v>43301</v>
      </c>
      <c r="AC60" s="49">
        <v>483648</v>
      </c>
      <c r="AD60" s="49">
        <v>110400</v>
      </c>
      <c r="AE60" s="49">
        <v>143937</v>
      </c>
      <c r="AF60" s="49">
        <v>243730</v>
      </c>
      <c r="AG60" s="49">
        <v>921811</v>
      </c>
      <c r="AH60" s="49">
        <v>1154</v>
      </c>
      <c r="AI60" s="49">
        <v>302</v>
      </c>
      <c r="AJ60" s="49">
        <v>0</v>
      </c>
      <c r="AK60" s="49">
        <v>335905</v>
      </c>
      <c r="AL60" s="49">
        <v>584450</v>
      </c>
      <c r="AM60" s="49">
        <v>2789516</v>
      </c>
      <c r="AN60" s="49">
        <v>28593</v>
      </c>
      <c r="AO60" s="49">
        <v>2743423</v>
      </c>
      <c r="AP60" s="49">
        <v>0</v>
      </c>
      <c r="AQ60" s="49">
        <v>17500</v>
      </c>
      <c r="AR60" s="49">
        <v>0</v>
      </c>
      <c r="AS60" s="49">
        <v>0</v>
      </c>
      <c r="AT60" s="49">
        <v>0</v>
      </c>
      <c r="AU60" s="49">
        <v>0</v>
      </c>
      <c r="AV60" s="49">
        <v>0</v>
      </c>
      <c r="AW60" s="49">
        <v>0</v>
      </c>
      <c r="AX60" s="93">
        <v>0</v>
      </c>
      <c r="AY60" s="93">
        <v>0</v>
      </c>
      <c r="AZ60" s="93">
        <v>0</v>
      </c>
      <c r="BA60" s="93">
        <v>0</v>
      </c>
      <c r="BB60" s="93">
        <v>0</v>
      </c>
      <c r="BC60" s="93">
        <v>0</v>
      </c>
      <c r="BD60" s="49">
        <v>129121</v>
      </c>
      <c r="BE60" s="49">
        <v>129121</v>
      </c>
      <c r="BF60" s="93">
        <v>0</v>
      </c>
      <c r="BG60" s="49">
        <v>936744</v>
      </c>
      <c r="BH60" s="49">
        <v>29470</v>
      </c>
      <c r="BI60" s="49">
        <v>127000</v>
      </c>
      <c r="BJ60" s="49">
        <v>526178</v>
      </c>
      <c r="BK60" s="49">
        <v>0</v>
      </c>
      <c r="BL60" s="49">
        <v>7916499</v>
      </c>
      <c r="BM60" s="50">
        <v>7916499</v>
      </c>
      <c r="BN60" s="50">
        <f t="shared" si="3"/>
        <v>0</v>
      </c>
    </row>
    <row r="61" spans="1:66" ht="32.25" customHeight="1">
      <c r="A61" s="2" t="s">
        <v>98</v>
      </c>
      <c r="B61" s="49">
        <v>886877</v>
      </c>
      <c r="C61" s="49">
        <v>933950</v>
      </c>
      <c r="D61" s="49">
        <f t="shared" si="0"/>
        <v>-47073</v>
      </c>
      <c r="E61" s="49">
        <v>43307</v>
      </c>
      <c r="F61" s="49">
        <v>28736</v>
      </c>
      <c r="G61" s="49">
        <v>24904</v>
      </c>
      <c r="H61" s="49">
        <v>584676</v>
      </c>
      <c r="I61" s="49">
        <v>597551</v>
      </c>
      <c r="J61" s="49">
        <f t="shared" si="1"/>
        <v>-12875</v>
      </c>
      <c r="K61" s="49">
        <v>356563</v>
      </c>
      <c r="L61" s="49">
        <v>183489</v>
      </c>
      <c r="M61" s="49">
        <v>44624</v>
      </c>
      <c r="N61" s="49">
        <v>113728</v>
      </c>
      <c r="O61" s="49">
        <v>87764</v>
      </c>
      <c r="P61" s="49">
        <v>0</v>
      </c>
      <c r="Q61" s="49">
        <v>649</v>
      </c>
      <c r="R61" s="49">
        <v>0</v>
      </c>
      <c r="S61" s="49">
        <v>3113</v>
      </c>
      <c r="T61" s="49">
        <v>551777</v>
      </c>
      <c r="U61" s="49">
        <v>578301</v>
      </c>
      <c r="V61" s="49">
        <f t="shared" si="2"/>
        <v>-26524</v>
      </c>
      <c r="W61" s="49">
        <v>19643</v>
      </c>
      <c r="X61" s="49">
        <v>12042</v>
      </c>
      <c r="Y61" s="49">
        <v>1313</v>
      </c>
      <c r="Z61" s="49">
        <v>144403</v>
      </c>
      <c r="AA61" s="49">
        <v>17630</v>
      </c>
      <c r="AB61" s="49">
        <v>13884</v>
      </c>
      <c r="AC61" s="49">
        <v>291847</v>
      </c>
      <c r="AD61" s="49">
        <v>51015</v>
      </c>
      <c r="AE61" s="49">
        <v>34043</v>
      </c>
      <c r="AF61" s="49">
        <v>257176</v>
      </c>
      <c r="AG61" s="49">
        <v>527754</v>
      </c>
      <c r="AH61" s="49">
        <v>590</v>
      </c>
      <c r="AI61" s="49">
        <v>15276</v>
      </c>
      <c r="AJ61" s="49">
        <v>1515</v>
      </c>
      <c r="AK61" s="49">
        <v>246750</v>
      </c>
      <c r="AL61" s="49">
        <v>263623</v>
      </c>
      <c r="AM61" s="49">
        <v>1092766</v>
      </c>
      <c r="AN61" s="49">
        <v>4077</v>
      </c>
      <c r="AO61" s="49">
        <v>988924</v>
      </c>
      <c r="AP61" s="49">
        <v>98121</v>
      </c>
      <c r="AQ61" s="49">
        <v>1644</v>
      </c>
      <c r="AR61" s="49">
        <v>0</v>
      </c>
      <c r="AS61" s="49">
        <v>0</v>
      </c>
      <c r="AT61" s="49">
        <v>3496</v>
      </c>
      <c r="AU61" s="49">
        <v>0</v>
      </c>
      <c r="AV61" s="49">
        <v>3496</v>
      </c>
      <c r="AW61" s="49">
        <v>0</v>
      </c>
      <c r="AX61" s="93">
        <v>0</v>
      </c>
      <c r="AY61" s="93">
        <v>0</v>
      </c>
      <c r="AZ61" s="93">
        <v>0</v>
      </c>
      <c r="BA61" s="93">
        <v>0</v>
      </c>
      <c r="BB61" s="93">
        <v>0</v>
      </c>
      <c r="BC61" s="93">
        <v>0</v>
      </c>
      <c r="BD61" s="49">
        <v>630786</v>
      </c>
      <c r="BE61" s="49">
        <v>629097</v>
      </c>
      <c r="BF61" s="93">
        <v>1689</v>
      </c>
      <c r="BG61" s="49">
        <v>946604</v>
      </c>
      <c r="BH61" s="49">
        <v>18572</v>
      </c>
      <c r="BI61" s="49">
        <v>20000</v>
      </c>
      <c r="BJ61" s="49">
        <v>539702</v>
      </c>
      <c r="BK61" s="49">
        <v>0</v>
      </c>
      <c r="BL61" s="49">
        <v>5509553</v>
      </c>
      <c r="BM61" s="50">
        <v>5509553</v>
      </c>
      <c r="BN61" s="50">
        <f t="shared" si="3"/>
        <v>0</v>
      </c>
    </row>
    <row r="62" spans="1:66" ht="32.25" customHeight="1">
      <c r="A62" s="2" t="s">
        <v>99</v>
      </c>
      <c r="B62" s="49">
        <v>1509655</v>
      </c>
      <c r="C62" s="49">
        <v>1585885</v>
      </c>
      <c r="D62" s="49">
        <f t="shared" si="0"/>
        <v>-76230</v>
      </c>
      <c r="E62" s="49">
        <v>75274</v>
      </c>
      <c r="F62" s="49">
        <v>56078</v>
      </c>
      <c r="G62" s="49">
        <v>33582</v>
      </c>
      <c r="H62" s="49">
        <v>1001137</v>
      </c>
      <c r="I62" s="49">
        <v>1046521</v>
      </c>
      <c r="J62" s="49">
        <f t="shared" si="1"/>
        <v>-45384</v>
      </c>
      <c r="K62" s="49">
        <v>676572</v>
      </c>
      <c r="L62" s="49">
        <v>324565</v>
      </c>
      <c r="M62" s="49">
        <v>0</v>
      </c>
      <c r="N62" s="49">
        <v>188504</v>
      </c>
      <c r="O62" s="49">
        <v>150160</v>
      </c>
      <c r="P62" s="49">
        <v>0</v>
      </c>
      <c r="Q62" s="49">
        <v>981</v>
      </c>
      <c r="R62" s="49">
        <v>0</v>
      </c>
      <c r="S62" s="49">
        <v>3939</v>
      </c>
      <c r="T62" s="49">
        <v>918744</v>
      </c>
      <c r="U62" s="49">
        <v>863302</v>
      </c>
      <c r="V62" s="49">
        <f t="shared" si="2"/>
        <v>55442</v>
      </c>
      <c r="W62" s="49">
        <v>119823</v>
      </c>
      <c r="X62" s="49">
        <v>31731</v>
      </c>
      <c r="Y62" s="49">
        <v>1124</v>
      </c>
      <c r="Z62" s="49">
        <v>194126</v>
      </c>
      <c r="AA62" s="49">
        <v>62696</v>
      </c>
      <c r="AB62" s="49">
        <v>19757</v>
      </c>
      <c r="AC62" s="49">
        <v>404094</v>
      </c>
      <c r="AD62" s="49">
        <v>85393</v>
      </c>
      <c r="AE62" s="49">
        <v>33098</v>
      </c>
      <c r="AF62" s="49">
        <v>476175</v>
      </c>
      <c r="AG62" s="49">
        <v>957281</v>
      </c>
      <c r="AH62" s="49">
        <v>969</v>
      </c>
      <c r="AI62" s="49">
        <v>0</v>
      </c>
      <c r="AJ62" s="49">
        <v>120</v>
      </c>
      <c r="AK62" s="49">
        <v>646957</v>
      </c>
      <c r="AL62" s="49">
        <v>309235</v>
      </c>
      <c r="AM62" s="49">
        <v>953880</v>
      </c>
      <c r="AN62" s="49">
        <v>114742</v>
      </c>
      <c r="AO62" s="49">
        <v>463013</v>
      </c>
      <c r="AP62" s="49">
        <v>281344</v>
      </c>
      <c r="AQ62" s="49">
        <v>94781</v>
      </c>
      <c r="AR62" s="49">
        <v>0</v>
      </c>
      <c r="AS62" s="49">
        <v>0</v>
      </c>
      <c r="AT62" s="49">
        <v>27661</v>
      </c>
      <c r="AU62" s="49">
        <v>11150</v>
      </c>
      <c r="AV62" s="49">
        <v>16511</v>
      </c>
      <c r="AW62" s="49">
        <v>0</v>
      </c>
      <c r="AX62" s="93">
        <v>0</v>
      </c>
      <c r="AY62" s="93">
        <v>0</v>
      </c>
      <c r="AZ62" s="93">
        <v>0</v>
      </c>
      <c r="BA62" s="93">
        <v>0</v>
      </c>
      <c r="BB62" s="93">
        <v>0</v>
      </c>
      <c r="BC62" s="93">
        <v>0</v>
      </c>
      <c r="BD62" s="49">
        <v>861066</v>
      </c>
      <c r="BE62" s="49">
        <v>861066</v>
      </c>
      <c r="BF62" s="93">
        <v>0</v>
      </c>
      <c r="BG62" s="49">
        <v>202436</v>
      </c>
      <c r="BH62" s="49">
        <v>0</v>
      </c>
      <c r="BI62" s="49">
        <v>94264</v>
      </c>
      <c r="BJ62" s="49">
        <v>950809</v>
      </c>
      <c r="BK62" s="49">
        <v>0</v>
      </c>
      <c r="BL62" s="49">
        <v>6985069</v>
      </c>
      <c r="BM62" s="50">
        <v>6985069</v>
      </c>
      <c r="BN62" s="50">
        <f t="shared" si="3"/>
        <v>0</v>
      </c>
    </row>
    <row r="63" spans="1:66" ht="32.25" customHeight="1">
      <c r="A63" s="63" t="s">
        <v>100</v>
      </c>
      <c r="B63" s="52">
        <v>290770</v>
      </c>
      <c r="C63" s="52">
        <v>315415</v>
      </c>
      <c r="D63" s="52">
        <f t="shared" si="0"/>
        <v>-24645</v>
      </c>
      <c r="E63" s="52">
        <v>29252</v>
      </c>
      <c r="F63" s="52">
        <v>12054</v>
      </c>
      <c r="G63" s="52">
        <v>20383</v>
      </c>
      <c r="H63" s="52">
        <v>174102</v>
      </c>
      <c r="I63" s="52">
        <v>190833</v>
      </c>
      <c r="J63" s="52">
        <f t="shared" si="1"/>
        <v>-16731</v>
      </c>
      <c r="K63" s="52">
        <v>115373</v>
      </c>
      <c r="L63" s="52">
        <v>58729</v>
      </c>
      <c r="M63" s="52">
        <v>0</v>
      </c>
      <c r="N63" s="52">
        <v>29633</v>
      </c>
      <c r="O63" s="52">
        <v>24447</v>
      </c>
      <c r="P63" s="52">
        <v>0</v>
      </c>
      <c r="Q63" s="52">
        <v>220</v>
      </c>
      <c r="R63" s="52">
        <v>0</v>
      </c>
      <c r="S63" s="52">
        <v>679</v>
      </c>
      <c r="T63" s="52">
        <v>219656</v>
      </c>
      <c r="U63" s="52">
        <v>228160</v>
      </c>
      <c r="V63" s="52">
        <f t="shared" si="2"/>
        <v>-8504</v>
      </c>
      <c r="W63" s="52">
        <v>5002</v>
      </c>
      <c r="X63" s="52">
        <v>3790</v>
      </c>
      <c r="Y63" s="52">
        <v>414</v>
      </c>
      <c r="Z63" s="52">
        <v>58658</v>
      </c>
      <c r="AA63" s="52">
        <v>13830</v>
      </c>
      <c r="AB63" s="52">
        <v>3747</v>
      </c>
      <c r="AC63" s="52">
        <v>122673</v>
      </c>
      <c r="AD63" s="52">
        <v>11542</v>
      </c>
      <c r="AE63" s="52">
        <v>11066</v>
      </c>
      <c r="AF63" s="52">
        <v>30806</v>
      </c>
      <c r="AG63" s="52">
        <v>161934</v>
      </c>
      <c r="AH63" s="52">
        <v>1507</v>
      </c>
      <c r="AI63" s="52">
        <v>359</v>
      </c>
      <c r="AJ63" s="52">
        <v>0</v>
      </c>
      <c r="AK63" s="52">
        <v>79019</v>
      </c>
      <c r="AL63" s="52">
        <v>81049</v>
      </c>
      <c r="AM63" s="52">
        <v>267540</v>
      </c>
      <c r="AN63" s="52">
        <v>1229</v>
      </c>
      <c r="AO63" s="52">
        <v>266311</v>
      </c>
      <c r="AP63" s="52">
        <v>0</v>
      </c>
      <c r="AQ63" s="52">
        <v>0</v>
      </c>
      <c r="AR63" s="52">
        <v>0</v>
      </c>
      <c r="AS63" s="52">
        <v>0</v>
      </c>
      <c r="AT63" s="52">
        <v>10983</v>
      </c>
      <c r="AU63" s="52">
        <v>10072</v>
      </c>
      <c r="AV63" s="52">
        <v>911</v>
      </c>
      <c r="AW63" s="52">
        <v>0</v>
      </c>
      <c r="AX63" s="53">
        <v>0</v>
      </c>
      <c r="AY63" s="53">
        <v>0</v>
      </c>
      <c r="AZ63" s="53">
        <v>0</v>
      </c>
      <c r="BA63" s="53">
        <v>0</v>
      </c>
      <c r="BB63" s="53">
        <v>0</v>
      </c>
      <c r="BC63" s="53">
        <v>0</v>
      </c>
      <c r="BD63" s="52">
        <v>345477</v>
      </c>
      <c r="BE63" s="52">
        <v>345477</v>
      </c>
      <c r="BF63" s="53">
        <v>0</v>
      </c>
      <c r="BG63" s="52">
        <v>58202</v>
      </c>
      <c r="BH63" s="52">
        <v>0</v>
      </c>
      <c r="BI63" s="52">
        <v>2520</v>
      </c>
      <c r="BJ63" s="52">
        <v>91402</v>
      </c>
      <c r="BK63" s="52">
        <v>0</v>
      </c>
      <c r="BL63" s="52">
        <v>1490356</v>
      </c>
      <c r="BM63" s="50">
        <v>1490356</v>
      </c>
      <c r="BN63" s="50">
        <f t="shared" si="3"/>
        <v>0</v>
      </c>
    </row>
    <row r="64" spans="1:66" ht="32.25" customHeight="1">
      <c r="A64" s="2" t="s">
        <v>101</v>
      </c>
      <c r="B64" s="49">
        <v>1097539</v>
      </c>
      <c r="C64" s="49">
        <v>1101473</v>
      </c>
      <c r="D64" s="49">
        <f t="shared" si="0"/>
        <v>-3934</v>
      </c>
      <c r="E64" s="49">
        <v>50525</v>
      </c>
      <c r="F64" s="49">
        <v>28125</v>
      </c>
      <c r="G64" s="49">
        <v>34033</v>
      </c>
      <c r="H64" s="49">
        <v>731087</v>
      </c>
      <c r="I64" s="49">
        <v>719770</v>
      </c>
      <c r="J64" s="49">
        <f t="shared" si="1"/>
        <v>11317</v>
      </c>
      <c r="K64" s="49">
        <v>495827</v>
      </c>
      <c r="L64" s="49">
        <v>235260</v>
      </c>
      <c r="M64" s="49">
        <v>0</v>
      </c>
      <c r="N64" s="49">
        <v>140930</v>
      </c>
      <c r="O64" s="49">
        <v>111120</v>
      </c>
      <c r="P64" s="49">
        <v>0</v>
      </c>
      <c r="Q64" s="49">
        <v>702</v>
      </c>
      <c r="R64" s="49">
        <v>712</v>
      </c>
      <c r="S64" s="49">
        <v>305</v>
      </c>
      <c r="T64" s="49">
        <v>448608</v>
      </c>
      <c r="U64" s="49">
        <v>455820</v>
      </c>
      <c r="V64" s="49">
        <f t="shared" si="2"/>
        <v>-7212</v>
      </c>
      <c r="W64" s="49">
        <v>56950</v>
      </c>
      <c r="X64" s="49">
        <v>10002</v>
      </c>
      <c r="Y64" s="49">
        <v>2131</v>
      </c>
      <c r="Z64" s="49">
        <v>115157</v>
      </c>
      <c r="AA64" s="49">
        <v>16354</v>
      </c>
      <c r="AB64" s="49">
        <v>11491</v>
      </c>
      <c r="AC64" s="49">
        <v>209412</v>
      </c>
      <c r="AD64" s="49">
        <v>27111</v>
      </c>
      <c r="AE64" s="49">
        <v>15512</v>
      </c>
      <c r="AF64" s="49">
        <v>222782</v>
      </c>
      <c r="AG64" s="49">
        <v>528846</v>
      </c>
      <c r="AH64" s="49">
        <v>2731</v>
      </c>
      <c r="AI64" s="49">
        <v>1000</v>
      </c>
      <c r="AJ64" s="49">
        <v>0</v>
      </c>
      <c r="AK64" s="49">
        <v>223493</v>
      </c>
      <c r="AL64" s="49">
        <v>301622</v>
      </c>
      <c r="AM64" s="49">
        <v>395745</v>
      </c>
      <c r="AN64" s="49">
        <v>115715</v>
      </c>
      <c r="AO64" s="49">
        <v>230798</v>
      </c>
      <c r="AP64" s="49">
        <v>0</v>
      </c>
      <c r="AQ64" s="49">
        <v>49232</v>
      </c>
      <c r="AR64" s="49">
        <v>0</v>
      </c>
      <c r="AS64" s="49">
        <v>0</v>
      </c>
      <c r="AT64" s="49">
        <v>5828</v>
      </c>
      <c r="AU64" s="49">
        <v>5479</v>
      </c>
      <c r="AV64" s="49">
        <v>349</v>
      </c>
      <c r="AW64" s="49">
        <v>0</v>
      </c>
      <c r="AX64" s="93">
        <v>0</v>
      </c>
      <c r="AY64" s="93">
        <v>0</v>
      </c>
      <c r="AZ64" s="93">
        <v>0</v>
      </c>
      <c r="BA64" s="93">
        <v>0</v>
      </c>
      <c r="BB64" s="93">
        <v>0</v>
      </c>
      <c r="BC64" s="93">
        <v>0</v>
      </c>
      <c r="BD64" s="49">
        <v>430494</v>
      </c>
      <c r="BE64" s="49">
        <v>430494</v>
      </c>
      <c r="BF64" s="93">
        <v>0</v>
      </c>
      <c r="BG64" s="49">
        <v>130869</v>
      </c>
      <c r="BH64" s="49">
        <v>18231</v>
      </c>
      <c r="BI64" s="49">
        <v>70012</v>
      </c>
      <c r="BJ64" s="49">
        <v>450864</v>
      </c>
      <c r="BK64" s="49">
        <v>0</v>
      </c>
      <c r="BL64" s="49">
        <v>3815330</v>
      </c>
      <c r="BM64" s="50">
        <v>3815330</v>
      </c>
      <c r="BN64" s="50">
        <f t="shared" si="3"/>
        <v>0</v>
      </c>
    </row>
    <row r="65" spans="1:66" ht="32.25" customHeight="1" thickBot="1">
      <c r="A65" s="2" t="s">
        <v>115</v>
      </c>
      <c r="B65" s="49">
        <v>761359</v>
      </c>
      <c r="C65" s="49">
        <v>788298</v>
      </c>
      <c r="D65" s="49">
        <f t="shared" si="0"/>
        <v>-26939</v>
      </c>
      <c r="E65" s="49">
        <v>47210</v>
      </c>
      <c r="F65" s="49">
        <v>24768</v>
      </c>
      <c r="G65" s="49">
        <v>28995</v>
      </c>
      <c r="H65" s="49">
        <v>476088</v>
      </c>
      <c r="I65" s="49">
        <v>500314</v>
      </c>
      <c r="J65" s="49">
        <f t="shared" si="1"/>
        <v>-24226</v>
      </c>
      <c r="K65" s="49">
        <v>295523</v>
      </c>
      <c r="L65" s="49">
        <v>163550</v>
      </c>
      <c r="M65" s="49">
        <v>17015</v>
      </c>
      <c r="N65" s="49">
        <v>91212</v>
      </c>
      <c r="O65" s="49">
        <v>88057</v>
      </c>
      <c r="P65" s="49">
        <v>0</v>
      </c>
      <c r="Q65" s="49">
        <v>424</v>
      </c>
      <c r="R65" s="49">
        <v>1800</v>
      </c>
      <c r="S65" s="49">
        <v>2805</v>
      </c>
      <c r="T65" s="49">
        <v>616774</v>
      </c>
      <c r="U65" s="49">
        <v>570347</v>
      </c>
      <c r="V65" s="49">
        <f t="shared" si="2"/>
        <v>46427</v>
      </c>
      <c r="W65" s="49">
        <v>116663</v>
      </c>
      <c r="X65" s="49">
        <v>12896</v>
      </c>
      <c r="Y65" s="49">
        <v>1419</v>
      </c>
      <c r="Z65" s="49">
        <v>162724</v>
      </c>
      <c r="AA65" s="49">
        <v>19037</v>
      </c>
      <c r="AB65" s="49">
        <v>6532</v>
      </c>
      <c r="AC65" s="49">
        <v>249621</v>
      </c>
      <c r="AD65" s="49">
        <v>47882</v>
      </c>
      <c r="AE65" s="49">
        <v>65702</v>
      </c>
      <c r="AF65" s="49">
        <v>162809</v>
      </c>
      <c r="AG65" s="49">
        <v>433006</v>
      </c>
      <c r="AH65" s="49">
        <v>37473</v>
      </c>
      <c r="AI65" s="49">
        <v>1550</v>
      </c>
      <c r="AJ65" s="49">
        <v>44776</v>
      </c>
      <c r="AK65" s="49">
        <v>124637</v>
      </c>
      <c r="AL65" s="49">
        <v>224570</v>
      </c>
      <c r="AM65" s="49">
        <v>511840</v>
      </c>
      <c r="AN65" s="49">
        <v>139378</v>
      </c>
      <c r="AO65" s="49">
        <v>355336</v>
      </c>
      <c r="AP65" s="49">
        <v>0</v>
      </c>
      <c r="AQ65" s="49">
        <v>17126</v>
      </c>
      <c r="AR65" s="49">
        <v>0</v>
      </c>
      <c r="AS65" s="49">
        <v>0</v>
      </c>
      <c r="AT65" s="49">
        <v>150136</v>
      </c>
      <c r="AU65" s="49">
        <v>112044</v>
      </c>
      <c r="AV65" s="49">
        <v>38092</v>
      </c>
      <c r="AW65" s="49">
        <v>0</v>
      </c>
      <c r="AX65" s="93">
        <v>0</v>
      </c>
      <c r="AY65" s="93">
        <v>0</v>
      </c>
      <c r="AZ65" s="93">
        <v>0</v>
      </c>
      <c r="BA65" s="93">
        <v>0</v>
      </c>
      <c r="BB65" s="93">
        <v>0</v>
      </c>
      <c r="BC65" s="93">
        <v>0</v>
      </c>
      <c r="BD65" s="49">
        <v>645793</v>
      </c>
      <c r="BE65" s="49">
        <v>645733</v>
      </c>
      <c r="BF65" s="93">
        <v>60</v>
      </c>
      <c r="BG65" s="49">
        <v>85148</v>
      </c>
      <c r="BH65" s="49">
        <v>10000</v>
      </c>
      <c r="BI65" s="49">
        <v>58170</v>
      </c>
      <c r="BJ65" s="49">
        <v>417095</v>
      </c>
      <c r="BK65" s="49">
        <v>0</v>
      </c>
      <c r="BL65" s="49">
        <v>3917832</v>
      </c>
      <c r="BM65" s="50">
        <v>3917832</v>
      </c>
      <c r="BN65" s="50">
        <f t="shared" si="3"/>
        <v>0</v>
      </c>
    </row>
    <row r="66" spans="1:66" ht="32.25" customHeight="1" thickBot="1" thickTop="1">
      <c r="A66" s="48" t="s">
        <v>102</v>
      </c>
      <c r="B66" s="55">
        <f aca="true" t="shared" si="6" ref="B66:AG66">SUM(B19:B65)</f>
        <v>43975883</v>
      </c>
      <c r="C66" s="55">
        <f t="shared" si="6"/>
        <v>45716467</v>
      </c>
      <c r="D66" s="55">
        <f t="shared" si="6"/>
        <v>-1740584</v>
      </c>
      <c r="E66" s="55">
        <f t="shared" si="6"/>
        <v>2326272</v>
      </c>
      <c r="F66" s="55">
        <f t="shared" si="6"/>
        <v>1834465</v>
      </c>
      <c r="G66" s="55">
        <f t="shared" si="6"/>
        <v>1380794</v>
      </c>
      <c r="H66" s="55">
        <f t="shared" si="6"/>
        <v>28199154</v>
      </c>
      <c r="I66" s="55">
        <f t="shared" si="6"/>
        <v>29157449</v>
      </c>
      <c r="J66" s="55">
        <f t="shared" si="6"/>
        <v>-958295</v>
      </c>
      <c r="K66" s="55">
        <f t="shared" si="6"/>
        <v>18665885</v>
      </c>
      <c r="L66" s="55">
        <f t="shared" si="6"/>
        <v>9365658</v>
      </c>
      <c r="M66" s="55">
        <f t="shared" si="6"/>
        <v>167611</v>
      </c>
      <c r="N66" s="55">
        <f t="shared" si="6"/>
        <v>5379919</v>
      </c>
      <c r="O66" s="55">
        <f t="shared" si="6"/>
        <v>4709313</v>
      </c>
      <c r="P66" s="55">
        <f t="shared" si="6"/>
        <v>409</v>
      </c>
      <c r="Q66" s="55">
        <f t="shared" si="6"/>
        <v>29634</v>
      </c>
      <c r="R66" s="55">
        <f t="shared" si="6"/>
        <v>18193</v>
      </c>
      <c r="S66" s="55">
        <f t="shared" si="6"/>
        <v>97730</v>
      </c>
      <c r="T66" s="55">
        <f t="shared" si="6"/>
        <v>25991563</v>
      </c>
      <c r="U66" s="55">
        <f t="shared" si="6"/>
        <v>26912694</v>
      </c>
      <c r="V66" s="55">
        <f t="shared" si="6"/>
        <v>-921131</v>
      </c>
      <c r="W66" s="55">
        <f t="shared" si="6"/>
        <v>2196566</v>
      </c>
      <c r="X66" s="55">
        <f t="shared" si="6"/>
        <v>559046</v>
      </c>
      <c r="Y66" s="55">
        <f t="shared" si="6"/>
        <v>67761</v>
      </c>
      <c r="Z66" s="55">
        <f t="shared" si="6"/>
        <v>6507146</v>
      </c>
      <c r="AA66" s="55">
        <f t="shared" si="6"/>
        <v>1208397</v>
      </c>
      <c r="AB66" s="55">
        <f t="shared" si="6"/>
        <v>650282</v>
      </c>
      <c r="AC66" s="55">
        <f t="shared" si="6"/>
        <v>12311751</v>
      </c>
      <c r="AD66" s="55">
        <f t="shared" si="6"/>
        <v>2490614</v>
      </c>
      <c r="AE66" s="55">
        <f t="shared" si="6"/>
        <v>2787136</v>
      </c>
      <c r="AF66" s="55">
        <f t="shared" si="6"/>
        <v>10636360</v>
      </c>
      <c r="AG66" s="55">
        <f t="shared" si="6"/>
        <v>26587853</v>
      </c>
      <c r="AH66" s="55">
        <f aca="true" t="shared" si="7" ref="AH66:BE66">SUM(AH19:AH65)</f>
        <v>131181</v>
      </c>
      <c r="AI66" s="55">
        <f t="shared" si="7"/>
        <v>120572</v>
      </c>
      <c r="AJ66" s="55">
        <f t="shared" si="7"/>
        <v>264758</v>
      </c>
      <c r="AK66" s="55">
        <f t="shared" si="7"/>
        <v>13935258</v>
      </c>
      <c r="AL66" s="55">
        <f t="shared" si="7"/>
        <v>12136084</v>
      </c>
      <c r="AM66" s="55">
        <f t="shared" si="7"/>
        <v>33990872</v>
      </c>
      <c r="AN66" s="55">
        <f t="shared" si="7"/>
        <v>9156665</v>
      </c>
      <c r="AO66" s="55">
        <f t="shared" si="7"/>
        <v>22610934</v>
      </c>
      <c r="AP66" s="55">
        <f t="shared" si="7"/>
        <v>932320</v>
      </c>
      <c r="AQ66" s="55">
        <f t="shared" si="7"/>
        <v>1187432</v>
      </c>
      <c r="AR66" s="55">
        <f t="shared" si="7"/>
        <v>14595</v>
      </c>
      <c r="AS66" s="55">
        <f t="shared" si="7"/>
        <v>88926</v>
      </c>
      <c r="AT66" s="55">
        <f t="shared" si="7"/>
        <v>2533193</v>
      </c>
      <c r="AU66" s="55">
        <f t="shared" si="7"/>
        <v>2189503</v>
      </c>
      <c r="AV66" s="55">
        <f t="shared" si="7"/>
        <v>343690</v>
      </c>
      <c r="AW66" s="55">
        <f t="shared" si="7"/>
        <v>0</v>
      </c>
      <c r="AX66" s="55">
        <f t="shared" si="7"/>
        <v>0</v>
      </c>
      <c r="AY66" s="55">
        <f t="shared" si="7"/>
        <v>0</v>
      </c>
      <c r="AZ66" s="55">
        <f t="shared" si="7"/>
        <v>0</v>
      </c>
      <c r="BA66" s="55">
        <f t="shared" si="7"/>
        <v>0</v>
      </c>
      <c r="BB66" s="55">
        <f t="shared" si="7"/>
        <v>0</v>
      </c>
      <c r="BC66" s="55">
        <f t="shared" si="7"/>
        <v>0</v>
      </c>
      <c r="BD66" s="55">
        <f t="shared" si="7"/>
        <v>31177175</v>
      </c>
      <c r="BE66" s="55">
        <f t="shared" si="7"/>
        <v>31169274</v>
      </c>
      <c r="BF66" s="55">
        <f aca="true" t="shared" si="8" ref="BF66:BL66">SUM(BF19:BF65)</f>
        <v>7901</v>
      </c>
      <c r="BG66" s="55">
        <f t="shared" si="8"/>
        <v>8185453</v>
      </c>
      <c r="BH66" s="55">
        <f t="shared" si="8"/>
        <v>1157519</v>
      </c>
      <c r="BI66" s="55">
        <f t="shared" si="8"/>
        <v>1720224</v>
      </c>
      <c r="BJ66" s="55">
        <f t="shared" si="8"/>
        <v>24402499</v>
      </c>
      <c r="BK66" s="55">
        <f t="shared" si="8"/>
        <v>0</v>
      </c>
      <c r="BL66" s="55">
        <f t="shared" si="8"/>
        <v>213145730</v>
      </c>
      <c r="BM66" s="56"/>
      <c r="BN66" s="56"/>
    </row>
    <row r="67" spans="1:66" ht="32.25" customHeight="1" thickTop="1">
      <c r="A67" s="46" t="s">
        <v>103</v>
      </c>
      <c r="B67" s="53">
        <f aca="true" t="shared" si="9" ref="B67:AG67">SUM(B66,B18)</f>
        <v>150077055</v>
      </c>
      <c r="C67" s="53">
        <f t="shared" si="9"/>
        <v>149792246</v>
      </c>
      <c r="D67" s="53">
        <f t="shared" si="9"/>
        <v>-2023493</v>
      </c>
      <c r="E67" s="53">
        <f t="shared" si="9"/>
        <v>5191522</v>
      </c>
      <c r="F67" s="53">
        <f t="shared" si="9"/>
        <v>3989691</v>
      </c>
      <c r="G67" s="53">
        <f t="shared" si="9"/>
        <v>2459369</v>
      </c>
      <c r="H67" s="53">
        <f t="shared" si="9"/>
        <v>101159226</v>
      </c>
      <c r="I67" s="53">
        <f t="shared" si="9"/>
        <v>102557785</v>
      </c>
      <c r="J67" s="53">
        <f t="shared" si="9"/>
        <v>-2978542</v>
      </c>
      <c r="K67" s="53">
        <f t="shared" si="9"/>
        <v>65996287</v>
      </c>
      <c r="L67" s="53">
        <f t="shared" si="9"/>
        <v>34805323</v>
      </c>
      <c r="M67" s="53">
        <f t="shared" si="9"/>
        <v>357616</v>
      </c>
      <c r="N67" s="53">
        <f t="shared" si="9"/>
        <v>18418624</v>
      </c>
      <c r="O67" s="53">
        <f t="shared" si="9"/>
        <v>18364777</v>
      </c>
      <c r="P67" s="53">
        <f t="shared" si="9"/>
        <v>13434</v>
      </c>
      <c r="Q67" s="53">
        <f t="shared" si="9"/>
        <v>109438</v>
      </c>
      <c r="R67" s="53">
        <f t="shared" si="9"/>
        <v>122757</v>
      </c>
      <c r="S67" s="53">
        <f t="shared" si="9"/>
        <v>248217</v>
      </c>
      <c r="T67" s="53">
        <f t="shared" si="9"/>
        <v>98896822</v>
      </c>
      <c r="U67" s="53">
        <f t="shared" si="9"/>
        <v>99263130</v>
      </c>
      <c r="V67" s="53">
        <f t="shared" si="9"/>
        <v>-1547299</v>
      </c>
      <c r="W67" s="53">
        <f t="shared" si="9"/>
        <v>8474696</v>
      </c>
      <c r="X67" s="53">
        <f t="shared" si="9"/>
        <v>1298132</v>
      </c>
      <c r="Y67" s="53">
        <f t="shared" si="9"/>
        <v>113912</v>
      </c>
      <c r="Z67" s="53">
        <f t="shared" si="9"/>
        <v>22930810</v>
      </c>
      <c r="AA67" s="53">
        <f t="shared" si="9"/>
        <v>3845477</v>
      </c>
      <c r="AB67" s="53">
        <f t="shared" si="9"/>
        <v>2601561</v>
      </c>
      <c r="AC67" s="53">
        <f t="shared" si="9"/>
        <v>49828557</v>
      </c>
      <c r="AD67" s="53">
        <f t="shared" si="9"/>
        <v>9803677</v>
      </c>
      <c r="AE67" s="53">
        <f t="shared" si="9"/>
        <v>11241153</v>
      </c>
      <c r="AF67" s="53">
        <f t="shared" si="9"/>
        <v>84200456</v>
      </c>
      <c r="AG67" s="53">
        <f t="shared" si="9"/>
        <v>74214189</v>
      </c>
      <c r="AH67" s="53">
        <f aca="true" t="shared" si="10" ref="AH67:BE67">SUM(AH66,AH18)</f>
        <v>511904</v>
      </c>
      <c r="AI67" s="53">
        <f t="shared" si="10"/>
        <v>373240</v>
      </c>
      <c r="AJ67" s="53">
        <f t="shared" si="10"/>
        <v>439423</v>
      </c>
      <c r="AK67" s="53">
        <f t="shared" si="10"/>
        <v>33058361</v>
      </c>
      <c r="AL67" s="53">
        <f t="shared" si="10"/>
        <v>39831261</v>
      </c>
      <c r="AM67" s="53">
        <f t="shared" si="10"/>
        <v>114673067</v>
      </c>
      <c r="AN67" s="53">
        <f t="shared" si="10"/>
        <v>36345489</v>
      </c>
      <c r="AO67" s="53">
        <f t="shared" si="10"/>
        <v>72755929</v>
      </c>
      <c r="AP67" s="53">
        <f t="shared" si="10"/>
        <v>2759731</v>
      </c>
      <c r="AQ67" s="53">
        <f t="shared" si="10"/>
        <v>2643637</v>
      </c>
      <c r="AR67" s="53">
        <f t="shared" si="10"/>
        <v>42588</v>
      </c>
      <c r="AS67" s="53">
        <f t="shared" si="10"/>
        <v>125693</v>
      </c>
      <c r="AT67" s="53">
        <f t="shared" si="10"/>
        <v>4458749</v>
      </c>
      <c r="AU67" s="53">
        <f t="shared" si="10"/>
        <v>3309178</v>
      </c>
      <c r="AV67" s="53">
        <f t="shared" si="10"/>
        <v>1146114</v>
      </c>
      <c r="AW67" s="53">
        <f t="shared" si="10"/>
        <v>3457</v>
      </c>
      <c r="AX67" s="53">
        <f t="shared" si="10"/>
        <v>0</v>
      </c>
      <c r="AY67" s="53">
        <f t="shared" si="10"/>
        <v>0</v>
      </c>
      <c r="AZ67" s="53">
        <f t="shared" si="10"/>
        <v>0</v>
      </c>
      <c r="BA67" s="53">
        <f t="shared" si="10"/>
        <v>0</v>
      </c>
      <c r="BB67" s="53">
        <f t="shared" si="10"/>
        <v>0</v>
      </c>
      <c r="BC67" s="53">
        <f t="shared" si="10"/>
        <v>0</v>
      </c>
      <c r="BD67" s="53">
        <f t="shared" si="10"/>
        <v>105857020</v>
      </c>
      <c r="BE67" s="53">
        <f t="shared" si="10"/>
        <v>105835980</v>
      </c>
      <c r="BF67" s="53">
        <f aca="true" t="shared" si="11" ref="BF67:BL67">SUM(BF66,BF18)</f>
        <v>21040</v>
      </c>
      <c r="BG67" s="53">
        <f t="shared" si="11"/>
        <v>21191916</v>
      </c>
      <c r="BH67" s="53">
        <f t="shared" si="11"/>
        <v>6065822</v>
      </c>
      <c r="BI67" s="53">
        <f t="shared" si="11"/>
        <v>11832499</v>
      </c>
      <c r="BJ67" s="53">
        <f t="shared" si="11"/>
        <v>82651198</v>
      </c>
      <c r="BK67" s="53">
        <f t="shared" si="11"/>
        <v>0</v>
      </c>
      <c r="BL67" s="53">
        <f t="shared" si="11"/>
        <v>765359946</v>
      </c>
      <c r="BM67" s="56"/>
      <c r="BN67" s="56"/>
    </row>
    <row r="68" spans="1:65" ht="26.25" customHeight="1" hidden="1">
      <c r="A68" s="103" t="s">
        <v>136</v>
      </c>
      <c r="B68" s="105">
        <v>14</v>
      </c>
      <c r="C68" s="20"/>
      <c r="D68" s="20"/>
      <c r="E68" s="101">
        <v>15</v>
      </c>
      <c r="F68" s="101">
        <v>15</v>
      </c>
      <c r="G68" s="101">
        <v>15</v>
      </c>
      <c r="H68" s="101">
        <v>15</v>
      </c>
      <c r="I68" s="20"/>
      <c r="J68" s="20"/>
      <c r="K68" s="101">
        <v>15</v>
      </c>
      <c r="L68" s="101">
        <v>15</v>
      </c>
      <c r="M68" s="101">
        <v>15</v>
      </c>
      <c r="N68" s="101">
        <v>15</v>
      </c>
      <c r="O68" s="101">
        <v>15</v>
      </c>
      <c r="P68" s="101">
        <v>15</v>
      </c>
      <c r="Q68" s="101">
        <v>15</v>
      </c>
      <c r="R68" s="101">
        <v>15</v>
      </c>
      <c r="S68" s="101">
        <v>15</v>
      </c>
      <c r="T68" s="101">
        <v>89</v>
      </c>
      <c r="U68" s="20"/>
      <c r="V68" s="20"/>
      <c r="W68" s="101">
        <v>89</v>
      </c>
      <c r="X68" s="101">
        <v>89</v>
      </c>
      <c r="Y68" s="101">
        <v>89</v>
      </c>
      <c r="Z68" s="101">
        <v>89</v>
      </c>
      <c r="AA68" s="101">
        <v>89</v>
      </c>
      <c r="AB68" s="101">
        <v>89</v>
      </c>
      <c r="AC68" s="101">
        <v>89</v>
      </c>
      <c r="AD68" s="101">
        <v>89</v>
      </c>
      <c r="AE68" s="101">
        <v>14</v>
      </c>
      <c r="AF68" s="101">
        <v>14</v>
      </c>
      <c r="AG68" s="101">
        <v>13</v>
      </c>
      <c r="AH68" s="101">
        <v>13</v>
      </c>
      <c r="AI68" s="101">
        <v>13</v>
      </c>
      <c r="AJ68" s="101">
        <v>13</v>
      </c>
      <c r="AK68" s="101">
        <v>13</v>
      </c>
      <c r="AL68" s="101">
        <v>13</v>
      </c>
      <c r="AM68" s="101">
        <v>13</v>
      </c>
      <c r="AN68" s="101">
        <v>13</v>
      </c>
      <c r="AO68" s="101">
        <v>13</v>
      </c>
      <c r="AP68" s="101">
        <v>13</v>
      </c>
      <c r="AQ68" s="101">
        <v>13</v>
      </c>
      <c r="AR68" s="101">
        <v>13</v>
      </c>
      <c r="AS68" s="101">
        <v>13</v>
      </c>
      <c r="AT68" s="101">
        <v>13</v>
      </c>
      <c r="AU68" s="101">
        <v>13</v>
      </c>
      <c r="AV68" s="101">
        <v>13</v>
      </c>
      <c r="AW68" s="101">
        <v>13</v>
      </c>
      <c r="AX68" s="20"/>
      <c r="AY68" s="20"/>
      <c r="AZ68" s="20"/>
      <c r="BA68" s="101">
        <v>13</v>
      </c>
      <c r="BB68" s="101">
        <v>13</v>
      </c>
      <c r="BC68" s="101">
        <v>13</v>
      </c>
      <c r="BD68" s="101">
        <v>14</v>
      </c>
      <c r="BE68" s="101">
        <v>14</v>
      </c>
      <c r="BF68" s="101">
        <v>14</v>
      </c>
      <c r="BG68" s="101">
        <v>14</v>
      </c>
      <c r="BH68" s="101">
        <v>13</v>
      </c>
      <c r="BI68" s="101">
        <v>13</v>
      </c>
      <c r="BJ68" s="101">
        <v>13</v>
      </c>
      <c r="BK68" s="101">
        <v>13</v>
      </c>
      <c r="BL68" s="101">
        <v>13</v>
      </c>
      <c r="BM68" s="107">
        <v>14</v>
      </c>
    </row>
    <row r="69" spans="1:65" ht="26.25" customHeight="1" hidden="1">
      <c r="A69" s="104" t="s">
        <v>137</v>
      </c>
      <c r="B69" s="106">
        <v>1</v>
      </c>
      <c r="E69" s="102">
        <v>1</v>
      </c>
      <c r="F69" s="102">
        <v>1</v>
      </c>
      <c r="G69" s="102">
        <v>1</v>
      </c>
      <c r="H69" s="102">
        <v>1</v>
      </c>
      <c r="K69" s="102">
        <v>1</v>
      </c>
      <c r="L69" s="102">
        <v>1</v>
      </c>
      <c r="M69" s="102">
        <v>1</v>
      </c>
      <c r="N69" s="102">
        <v>1</v>
      </c>
      <c r="O69" s="102">
        <v>1</v>
      </c>
      <c r="P69" s="102">
        <v>1</v>
      </c>
      <c r="Q69" s="102">
        <v>1</v>
      </c>
      <c r="R69" s="102">
        <v>1</v>
      </c>
      <c r="S69" s="102">
        <v>1</v>
      </c>
      <c r="T69" s="102">
        <v>1</v>
      </c>
      <c r="W69" s="102">
        <v>1</v>
      </c>
      <c r="X69" s="102">
        <v>1</v>
      </c>
      <c r="Y69" s="102">
        <v>1</v>
      </c>
      <c r="Z69" s="102">
        <v>1</v>
      </c>
      <c r="AA69" s="102">
        <v>1</v>
      </c>
      <c r="AB69" s="102">
        <v>1</v>
      </c>
      <c r="AC69" s="102">
        <v>1</v>
      </c>
      <c r="AD69" s="102">
        <v>1</v>
      </c>
      <c r="AE69" s="102">
        <v>4</v>
      </c>
      <c r="AF69" s="102">
        <v>5</v>
      </c>
      <c r="AG69" s="102">
        <v>6</v>
      </c>
      <c r="AH69" s="102">
        <v>7</v>
      </c>
      <c r="AI69" s="102">
        <v>8</v>
      </c>
      <c r="AJ69" s="102">
        <v>9</v>
      </c>
      <c r="AK69" s="102">
        <v>10</v>
      </c>
      <c r="AL69" s="102">
        <v>11</v>
      </c>
      <c r="AM69" s="102">
        <v>12</v>
      </c>
      <c r="AN69" s="102">
        <v>13</v>
      </c>
      <c r="AO69" s="102">
        <v>14</v>
      </c>
      <c r="AP69" s="102">
        <v>15</v>
      </c>
      <c r="AQ69" s="102">
        <v>16</v>
      </c>
      <c r="AR69" s="102">
        <v>17</v>
      </c>
      <c r="AS69" s="102">
        <v>18</v>
      </c>
      <c r="AT69" s="102">
        <v>21</v>
      </c>
      <c r="AU69" s="102">
        <v>22</v>
      </c>
      <c r="AV69" s="102">
        <v>23</v>
      </c>
      <c r="AW69" s="106" t="s">
        <v>139</v>
      </c>
      <c r="BA69" s="102">
        <v>29</v>
      </c>
      <c r="BB69" s="102">
        <v>30</v>
      </c>
      <c r="BC69" s="102">
        <v>31</v>
      </c>
      <c r="BD69" s="102">
        <v>9</v>
      </c>
      <c r="BE69" s="102">
        <v>10</v>
      </c>
      <c r="BF69" s="102">
        <v>11</v>
      </c>
      <c r="BG69" s="102">
        <v>13</v>
      </c>
      <c r="BH69" s="102">
        <v>34</v>
      </c>
      <c r="BI69" s="102">
        <v>35</v>
      </c>
      <c r="BJ69" s="102">
        <v>36</v>
      </c>
      <c r="BK69" s="102">
        <v>37</v>
      </c>
      <c r="BL69" s="102">
        <v>38</v>
      </c>
      <c r="BM69" s="107">
        <v>23</v>
      </c>
    </row>
    <row r="70" spans="1:65" ht="26.25" customHeight="1" hidden="1">
      <c r="A70" s="104" t="s">
        <v>138</v>
      </c>
      <c r="B70" s="106">
        <v>1</v>
      </c>
      <c r="E70" s="102">
        <v>1</v>
      </c>
      <c r="F70" s="102">
        <v>2</v>
      </c>
      <c r="G70" s="102">
        <v>3</v>
      </c>
      <c r="H70" s="102">
        <v>4</v>
      </c>
      <c r="K70" s="102">
        <v>5</v>
      </c>
      <c r="L70" s="102">
        <v>9</v>
      </c>
      <c r="M70" s="102">
        <v>23</v>
      </c>
      <c r="N70" s="102">
        <v>24</v>
      </c>
      <c r="O70" s="102">
        <v>25</v>
      </c>
      <c r="P70" s="102">
        <v>28</v>
      </c>
      <c r="Q70" s="102">
        <v>29</v>
      </c>
      <c r="R70" s="102">
        <v>32</v>
      </c>
      <c r="S70" s="102">
        <v>33</v>
      </c>
      <c r="T70" s="102">
        <v>9</v>
      </c>
      <c r="W70" s="102">
        <v>1</v>
      </c>
      <c r="X70" s="102">
        <v>2</v>
      </c>
      <c r="Y70" s="102">
        <v>3</v>
      </c>
      <c r="Z70" s="102">
        <v>4</v>
      </c>
      <c r="AA70" s="102">
        <v>5</v>
      </c>
      <c r="AB70" s="102">
        <v>6</v>
      </c>
      <c r="AC70" s="102">
        <v>7</v>
      </c>
      <c r="AD70" s="102">
        <v>8</v>
      </c>
      <c r="AE70" s="102">
        <v>1</v>
      </c>
      <c r="AF70" s="102">
        <v>1</v>
      </c>
      <c r="AG70" s="102">
        <v>1</v>
      </c>
      <c r="AH70" s="102">
        <v>1</v>
      </c>
      <c r="AI70" s="102">
        <v>1</v>
      </c>
      <c r="AJ70" s="102">
        <v>1</v>
      </c>
      <c r="AK70" s="102">
        <v>1</v>
      </c>
      <c r="AL70" s="102">
        <v>1</v>
      </c>
      <c r="AM70" s="102">
        <v>1</v>
      </c>
      <c r="AN70" s="102">
        <v>1</v>
      </c>
      <c r="AO70" s="102">
        <v>1</v>
      </c>
      <c r="AP70" s="102">
        <v>1</v>
      </c>
      <c r="AQ70" s="102">
        <v>1</v>
      </c>
      <c r="AR70" s="102">
        <v>1</v>
      </c>
      <c r="AS70" s="102">
        <v>1</v>
      </c>
      <c r="AT70" s="102">
        <v>1</v>
      </c>
      <c r="AU70" s="102">
        <v>1</v>
      </c>
      <c r="AV70" s="102">
        <v>1</v>
      </c>
      <c r="AW70" s="102">
        <v>1</v>
      </c>
      <c r="BA70" s="102">
        <v>1</v>
      </c>
      <c r="BB70" s="102">
        <v>1</v>
      </c>
      <c r="BC70" s="102">
        <v>1</v>
      </c>
      <c r="BD70" s="102">
        <v>1</v>
      </c>
      <c r="BE70" s="102">
        <v>1</v>
      </c>
      <c r="BF70" s="102">
        <v>1</v>
      </c>
      <c r="BG70" s="102">
        <v>1</v>
      </c>
      <c r="BH70" s="102">
        <v>1</v>
      </c>
      <c r="BI70" s="102">
        <v>1</v>
      </c>
      <c r="BJ70" s="102">
        <v>1</v>
      </c>
      <c r="BK70" s="102">
        <v>1</v>
      </c>
      <c r="BL70" s="102">
        <v>1</v>
      </c>
      <c r="BM70" s="107">
        <v>1</v>
      </c>
    </row>
    <row r="73" ht="14.25"/>
    <row r="74" ht="14.25"/>
    <row r="75" ht="14.25"/>
  </sheetData>
  <mergeCells count="24">
    <mergeCell ref="AP2:AP3"/>
    <mergeCell ref="AQ2:AQ3"/>
    <mergeCell ref="AR2:AR4"/>
    <mergeCell ref="BA1:BA2"/>
    <mergeCell ref="AT1:AT2"/>
    <mergeCell ref="BK1:BK2"/>
    <mergeCell ref="BL1:BL2"/>
    <mergeCell ref="BH1:BH2"/>
    <mergeCell ref="BE2:BE3"/>
    <mergeCell ref="BF2:BF3"/>
    <mergeCell ref="AM1:AM2"/>
    <mergeCell ref="AL2:AL3"/>
    <mergeCell ref="AH2:AH3"/>
    <mergeCell ref="AI2:AI3"/>
    <mergeCell ref="AJ2:AJ3"/>
    <mergeCell ref="AK2:AK3"/>
    <mergeCell ref="E2:E3"/>
    <mergeCell ref="G2:G3"/>
    <mergeCell ref="P2:P3"/>
    <mergeCell ref="R2:R3"/>
    <mergeCell ref="N2:N3"/>
    <mergeCell ref="K3:K4"/>
    <mergeCell ref="L3:L4"/>
    <mergeCell ref="M3:M4"/>
  </mergeCells>
  <printOptions/>
  <pageMargins left="0.7086614173228347" right="0.7086614173228347" top="0.7874015748031497" bottom="0.3937007874015748" header="0.5905511811023623" footer="0.31496062992125984"/>
  <pageSetup firstPageNumber="110" useFirstPageNumber="1" fitToHeight="15" horizontalDpi="600" verticalDpi="600" orientation="portrait" paperSize="9" scale="35" r:id="rId3"/>
  <headerFooter alignWithMargins="0">
    <oddHeader>&amp;L&amp;24　　第７表　性質別歳出の状況</oddHeader>
    <oddFooter>&amp;C&amp;30&amp;P</oddFooter>
  </headerFooter>
  <colBreaks count="5" manualBreakCount="5">
    <brk id="15" max="67" man="1"/>
    <brk id="27" max="67" man="1"/>
    <brk id="37" max="67" man="1"/>
    <brk id="47" max="67" man="1"/>
    <brk id="60" max="67" man="1"/>
  </colBreaks>
  <legacyDrawing r:id="rId2"/>
</worksheet>
</file>

<file path=xl/worksheets/sheet2.xml><?xml version="1.0" encoding="utf-8"?>
<worksheet xmlns="http://schemas.openxmlformats.org/spreadsheetml/2006/main" xmlns:r="http://schemas.openxmlformats.org/officeDocument/2006/relationships">
  <dimension ref="A1:N70"/>
  <sheetViews>
    <sheetView showOutlineSymbols="0" view="pageBreakPreview" zoomScale="50" zoomScaleSheetLayoutView="50" workbookViewId="0" topLeftCell="C1">
      <selection activeCell="C68" sqref="A68:IV70"/>
    </sheetView>
  </sheetViews>
  <sheetFormatPr defaultColWidth="24.75390625" defaultRowHeight="14.25"/>
  <cols>
    <col min="1" max="1" width="20.625" style="0" hidden="1" customWidth="1"/>
    <col min="2" max="2" width="20.625" style="5" hidden="1" customWidth="1"/>
    <col min="3" max="12" width="20.625" style="5" customWidth="1"/>
    <col min="13" max="13" width="20.625" style="5" hidden="1" customWidth="1"/>
    <col min="14" max="14" width="13.625" style="0" hidden="1" customWidth="1"/>
  </cols>
  <sheetData>
    <row r="1" spans="1:13" ht="54" customHeight="1">
      <c r="A1" s="78" t="s">
        <v>0</v>
      </c>
      <c r="B1" s="135" t="s">
        <v>113</v>
      </c>
      <c r="C1" s="8" t="s">
        <v>10</v>
      </c>
      <c r="D1" s="8" t="s">
        <v>11</v>
      </c>
      <c r="E1" s="9" t="s">
        <v>12</v>
      </c>
      <c r="F1" s="133" t="s">
        <v>109</v>
      </c>
      <c r="G1" s="8" t="s">
        <v>13</v>
      </c>
      <c r="H1" s="8" t="s">
        <v>14</v>
      </c>
      <c r="I1" s="8" t="s">
        <v>15</v>
      </c>
      <c r="J1" s="8" t="s">
        <v>16</v>
      </c>
      <c r="K1" s="8" t="s">
        <v>17</v>
      </c>
      <c r="L1" s="9" t="s">
        <v>18</v>
      </c>
      <c r="M1" s="8" t="s">
        <v>19</v>
      </c>
    </row>
    <row r="2" spans="1:13" ht="21" customHeight="1">
      <c r="A2" s="1"/>
      <c r="B2" s="136"/>
      <c r="C2" s="13"/>
      <c r="D2" s="13"/>
      <c r="E2" s="12"/>
      <c r="F2" s="134"/>
      <c r="G2" s="13"/>
      <c r="H2" s="13"/>
      <c r="I2" s="13"/>
      <c r="J2" s="13"/>
      <c r="K2" s="13"/>
      <c r="L2" s="14"/>
      <c r="M2" s="13"/>
    </row>
    <row r="3" spans="1:13" ht="21">
      <c r="A3" s="1"/>
      <c r="B3" s="12"/>
      <c r="C3" s="13"/>
      <c r="D3" s="13"/>
      <c r="E3" s="13"/>
      <c r="F3" s="13"/>
      <c r="G3" s="13"/>
      <c r="H3" s="13"/>
      <c r="I3" s="13"/>
      <c r="J3" s="13"/>
      <c r="K3" s="13"/>
      <c r="L3" s="14"/>
      <c r="M3" s="13"/>
    </row>
    <row r="4" spans="1:13" ht="21">
      <c r="A4" s="3"/>
      <c r="B4" s="15"/>
      <c r="C4" s="17"/>
      <c r="D4" s="17"/>
      <c r="E4" s="17"/>
      <c r="F4" s="17"/>
      <c r="G4" s="17"/>
      <c r="H4" s="17"/>
      <c r="I4" s="17"/>
      <c r="J4" s="17"/>
      <c r="K4" s="17"/>
      <c r="L4" s="18"/>
      <c r="M4" s="17"/>
    </row>
    <row r="5" spans="1:14" ht="33" customHeight="1">
      <c r="A5" s="94" t="s">
        <v>49</v>
      </c>
      <c r="B5" s="68">
        <f>'第７表性質別歳出の状況'!BL5</f>
        <v>89064370</v>
      </c>
      <c r="C5" s="68">
        <v>8243652</v>
      </c>
      <c r="D5" s="68">
        <v>3833377</v>
      </c>
      <c r="E5" s="68">
        <v>1974607</v>
      </c>
      <c r="F5" s="68">
        <v>868827</v>
      </c>
      <c r="G5" s="68">
        <v>76828</v>
      </c>
      <c r="H5" s="68">
        <v>2602447</v>
      </c>
      <c r="I5" s="68">
        <v>3739860</v>
      </c>
      <c r="J5" s="68">
        <v>183871</v>
      </c>
      <c r="K5" s="68">
        <v>5928800</v>
      </c>
      <c r="L5" s="68">
        <v>61612101</v>
      </c>
      <c r="M5" s="69">
        <f>SUM(C5:L5)</f>
        <v>89064370</v>
      </c>
      <c r="N5" s="70">
        <f>B5-M5</f>
        <v>0</v>
      </c>
    </row>
    <row r="6" spans="1:14" ht="33" customHeight="1">
      <c r="A6" s="2" t="s">
        <v>50</v>
      </c>
      <c r="B6" s="68">
        <f>'第７表性質別歳出の状況'!BL6</f>
        <v>42415865</v>
      </c>
      <c r="C6" s="68">
        <v>4127579</v>
      </c>
      <c r="D6" s="68">
        <v>2222593</v>
      </c>
      <c r="E6" s="68">
        <v>842884</v>
      </c>
      <c r="F6" s="68">
        <v>464101</v>
      </c>
      <c r="G6" s="68">
        <v>25116</v>
      </c>
      <c r="H6" s="68">
        <v>177344</v>
      </c>
      <c r="I6" s="68">
        <v>956097</v>
      </c>
      <c r="J6" s="68">
        <v>0</v>
      </c>
      <c r="K6" s="68">
        <v>2466400</v>
      </c>
      <c r="L6" s="68">
        <v>31133751</v>
      </c>
      <c r="M6" s="69">
        <f aca="true" t="shared" si="0" ref="M6:M65">SUM(C6:L6)</f>
        <v>42415865</v>
      </c>
      <c r="N6" s="70">
        <f aca="true" t="shared" si="1" ref="N6:N67">B6-M6</f>
        <v>0</v>
      </c>
    </row>
    <row r="7" spans="1:14" ht="33" customHeight="1">
      <c r="A7" s="2" t="s">
        <v>51</v>
      </c>
      <c r="B7" s="68">
        <f>'第７表性質別歳出の状況'!BL7</f>
        <v>95866195</v>
      </c>
      <c r="C7" s="68">
        <v>7808908</v>
      </c>
      <c r="D7" s="68">
        <v>4260037</v>
      </c>
      <c r="E7" s="68">
        <v>2633916</v>
      </c>
      <c r="F7" s="68">
        <v>427581</v>
      </c>
      <c r="G7" s="68">
        <v>75199</v>
      </c>
      <c r="H7" s="68">
        <v>464654</v>
      </c>
      <c r="I7" s="68">
        <v>1575290</v>
      </c>
      <c r="J7" s="68">
        <v>287368</v>
      </c>
      <c r="K7" s="68">
        <v>1629400</v>
      </c>
      <c r="L7" s="68">
        <v>76703842</v>
      </c>
      <c r="M7" s="69">
        <f t="shared" si="0"/>
        <v>95866195</v>
      </c>
      <c r="N7" s="70">
        <f t="shared" si="1"/>
        <v>0</v>
      </c>
    </row>
    <row r="8" spans="1:14" ht="33" customHeight="1">
      <c r="A8" s="2" t="s">
        <v>52</v>
      </c>
      <c r="B8" s="68">
        <f>'第７表性質別歳出の状況'!BL8</f>
        <v>126122536</v>
      </c>
      <c r="C8" s="68">
        <v>13848596</v>
      </c>
      <c r="D8" s="68">
        <v>4749273</v>
      </c>
      <c r="E8" s="68">
        <v>3175136</v>
      </c>
      <c r="F8" s="68">
        <v>862248</v>
      </c>
      <c r="G8" s="68">
        <v>96565</v>
      </c>
      <c r="H8" s="68">
        <v>527209</v>
      </c>
      <c r="I8" s="68">
        <v>5299801</v>
      </c>
      <c r="J8" s="68">
        <v>358725</v>
      </c>
      <c r="K8" s="68">
        <v>13578500</v>
      </c>
      <c r="L8" s="68">
        <v>83626483</v>
      </c>
      <c r="M8" s="69">
        <f t="shared" si="0"/>
        <v>126122536</v>
      </c>
      <c r="N8" s="70">
        <f t="shared" si="1"/>
        <v>0</v>
      </c>
    </row>
    <row r="9" spans="1:14" ht="33" customHeight="1">
      <c r="A9" s="4" t="s">
        <v>53</v>
      </c>
      <c r="B9" s="68">
        <f>'第７表性質別歳出の状況'!BL9</f>
        <v>25974640</v>
      </c>
      <c r="C9" s="68">
        <v>1513873</v>
      </c>
      <c r="D9" s="68">
        <v>1040017</v>
      </c>
      <c r="E9" s="68">
        <v>469023</v>
      </c>
      <c r="F9" s="68">
        <v>92099</v>
      </c>
      <c r="G9" s="68">
        <v>13959</v>
      </c>
      <c r="H9" s="68">
        <v>72021</v>
      </c>
      <c r="I9" s="68">
        <v>308934</v>
      </c>
      <c r="J9" s="68">
        <v>24031</v>
      </c>
      <c r="K9" s="68">
        <v>2934800</v>
      </c>
      <c r="L9" s="68">
        <v>19505883</v>
      </c>
      <c r="M9" s="69">
        <f t="shared" si="0"/>
        <v>25974640</v>
      </c>
      <c r="N9" s="70">
        <f t="shared" si="1"/>
        <v>0</v>
      </c>
    </row>
    <row r="10" spans="1:14" ht="33" customHeight="1">
      <c r="A10" s="2" t="s">
        <v>54</v>
      </c>
      <c r="B10" s="71">
        <f>'第７表性質別歳出の状況'!BL10</f>
        <v>24755379</v>
      </c>
      <c r="C10" s="71">
        <v>1865150</v>
      </c>
      <c r="D10" s="71">
        <v>1245934</v>
      </c>
      <c r="E10" s="71">
        <v>510905</v>
      </c>
      <c r="F10" s="71">
        <v>83478</v>
      </c>
      <c r="G10" s="71">
        <v>9934</v>
      </c>
      <c r="H10" s="71">
        <v>92992</v>
      </c>
      <c r="I10" s="71">
        <v>410636</v>
      </c>
      <c r="J10" s="71">
        <v>53296</v>
      </c>
      <c r="K10" s="71">
        <v>867400</v>
      </c>
      <c r="L10" s="71">
        <v>19615654</v>
      </c>
      <c r="M10" s="69">
        <f t="shared" si="0"/>
        <v>24755379</v>
      </c>
      <c r="N10" s="70">
        <f t="shared" si="1"/>
        <v>0</v>
      </c>
    </row>
    <row r="11" spans="1:14" ht="33" customHeight="1">
      <c r="A11" s="2" t="s">
        <v>55</v>
      </c>
      <c r="B11" s="68">
        <f>'第７表性質別歳出の状況'!BL11</f>
        <v>22661225</v>
      </c>
      <c r="C11" s="68">
        <v>1554350</v>
      </c>
      <c r="D11" s="68">
        <v>1265102</v>
      </c>
      <c r="E11" s="68">
        <v>559839</v>
      </c>
      <c r="F11" s="68">
        <v>93571</v>
      </c>
      <c r="G11" s="68">
        <v>11355</v>
      </c>
      <c r="H11" s="68">
        <v>89780</v>
      </c>
      <c r="I11" s="68">
        <v>502230</v>
      </c>
      <c r="J11" s="68">
        <v>39944</v>
      </c>
      <c r="K11" s="68">
        <v>1199500</v>
      </c>
      <c r="L11" s="68">
        <v>17345554</v>
      </c>
      <c r="M11" s="69">
        <f t="shared" si="0"/>
        <v>22661225</v>
      </c>
      <c r="N11" s="70">
        <f t="shared" si="1"/>
        <v>0</v>
      </c>
    </row>
    <row r="12" spans="1:14" ht="33" customHeight="1">
      <c r="A12" s="2" t="s">
        <v>56</v>
      </c>
      <c r="B12" s="68">
        <f>'第７表性質別歳出の状況'!BL12</f>
        <v>13631456</v>
      </c>
      <c r="C12" s="68">
        <v>906855</v>
      </c>
      <c r="D12" s="68">
        <v>794087</v>
      </c>
      <c r="E12" s="68">
        <v>452088</v>
      </c>
      <c r="F12" s="68">
        <v>166101</v>
      </c>
      <c r="G12" s="68">
        <v>23210</v>
      </c>
      <c r="H12" s="68">
        <v>1448</v>
      </c>
      <c r="I12" s="68">
        <v>181195</v>
      </c>
      <c r="J12" s="68">
        <v>52</v>
      </c>
      <c r="K12" s="68">
        <v>501400</v>
      </c>
      <c r="L12" s="68">
        <v>10605020</v>
      </c>
      <c r="M12" s="69">
        <f t="shared" si="0"/>
        <v>13631456</v>
      </c>
      <c r="N12" s="70">
        <f t="shared" si="1"/>
        <v>0</v>
      </c>
    </row>
    <row r="13" spans="1:14" ht="33" customHeight="1">
      <c r="A13" s="2" t="s">
        <v>57</v>
      </c>
      <c r="B13" s="68">
        <f>'第７表性質別歳出の状況'!BL13</f>
        <v>24959592</v>
      </c>
      <c r="C13" s="68">
        <v>1846840</v>
      </c>
      <c r="D13" s="68">
        <v>1140459</v>
      </c>
      <c r="E13" s="68">
        <v>395389</v>
      </c>
      <c r="F13" s="68">
        <v>177493</v>
      </c>
      <c r="G13" s="68">
        <v>118552</v>
      </c>
      <c r="H13" s="68">
        <v>203677</v>
      </c>
      <c r="I13" s="68">
        <v>743442</v>
      </c>
      <c r="J13" s="68">
        <v>83079</v>
      </c>
      <c r="K13" s="68">
        <v>1767453</v>
      </c>
      <c r="L13" s="68">
        <v>18483208</v>
      </c>
      <c r="M13" s="69">
        <f t="shared" si="0"/>
        <v>24959592</v>
      </c>
      <c r="N13" s="70">
        <f t="shared" si="1"/>
        <v>0</v>
      </c>
    </row>
    <row r="14" spans="1:14" ht="33" customHeight="1">
      <c r="A14" s="2" t="s">
        <v>114</v>
      </c>
      <c r="B14" s="72">
        <f>'第７表性質別歳出の状況'!BL14</f>
        <v>19224643</v>
      </c>
      <c r="C14" s="72">
        <v>1032516</v>
      </c>
      <c r="D14" s="72">
        <v>1215825</v>
      </c>
      <c r="E14" s="72">
        <v>563690</v>
      </c>
      <c r="F14" s="72">
        <v>21162</v>
      </c>
      <c r="G14" s="72">
        <v>23309</v>
      </c>
      <c r="H14" s="72">
        <v>241167</v>
      </c>
      <c r="I14" s="72">
        <v>371385</v>
      </c>
      <c r="J14" s="72">
        <v>18540</v>
      </c>
      <c r="K14" s="72">
        <v>1847800</v>
      </c>
      <c r="L14" s="72">
        <v>13889249</v>
      </c>
      <c r="M14" s="69">
        <f t="shared" si="0"/>
        <v>19224643</v>
      </c>
      <c r="N14" s="70">
        <f t="shared" si="1"/>
        <v>0</v>
      </c>
    </row>
    <row r="15" spans="1:14" ht="33" customHeight="1">
      <c r="A15" s="62" t="s">
        <v>131</v>
      </c>
      <c r="B15" s="71">
        <f>'第７表性質別歳出の状況'!BL15</f>
        <v>29012810</v>
      </c>
      <c r="C15" s="71">
        <v>2209352</v>
      </c>
      <c r="D15" s="71">
        <v>1305719</v>
      </c>
      <c r="E15" s="71">
        <v>503423</v>
      </c>
      <c r="F15" s="71">
        <v>173554</v>
      </c>
      <c r="G15" s="71">
        <v>28312</v>
      </c>
      <c r="H15" s="71">
        <v>196922</v>
      </c>
      <c r="I15" s="71">
        <v>1322568</v>
      </c>
      <c r="J15" s="71">
        <v>36208</v>
      </c>
      <c r="K15" s="71">
        <v>2690300</v>
      </c>
      <c r="L15" s="71">
        <v>20546452</v>
      </c>
      <c r="M15" s="69">
        <f t="shared" si="0"/>
        <v>29012810</v>
      </c>
      <c r="N15" s="70">
        <f t="shared" si="1"/>
        <v>0</v>
      </c>
    </row>
    <row r="16" spans="1:14" ht="33" customHeight="1">
      <c r="A16" s="2" t="s">
        <v>132</v>
      </c>
      <c r="B16" s="68">
        <f>'第７表性質別歳出の状況'!BL16</f>
        <v>25208998</v>
      </c>
      <c r="C16" s="68">
        <v>1489845</v>
      </c>
      <c r="D16" s="68">
        <v>1401977</v>
      </c>
      <c r="E16" s="68">
        <v>386023</v>
      </c>
      <c r="F16" s="68">
        <v>150786</v>
      </c>
      <c r="G16" s="68">
        <v>36482</v>
      </c>
      <c r="H16" s="68">
        <v>139035</v>
      </c>
      <c r="I16" s="68">
        <v>730231</v>
      </c>
      <c r="J16" s="68">
        <v>34544</v>
      </c>
      <c r="K16" s="68">
        <v>2755700</v>
      </c>
      <c r="L16" s="68">
        <v>18084375</v>
      </c>
      <c r="M16" s="69">
        <f>SUM(C16:L16)</f>
        <v>25208998</v>
      </c>
      <c r="N16" s="70">
        <f>B16-M16</f>
        <v>0</v>
      </c>
    </row>
    <row r="17" spans="1:14" ht="33" customHeight="1" thickBot="1">
      <c r="A17" s="95" t="s">
        <v>135</v>
      </c>
      <c r="B17" s="68">
        <f>'第７表性質別歳出の状況'!BL17</f>
        <v>13316507</v>
      </c>
      <c r="C17" s="97">
        <v>621678</v>
      </c>
      <c r="D17" s="97">
        <v>539998</v>
      </c>
      <c r="E17" s="97">
        <v>266045</v>
      </c>
      <c r="F17" s="97">
        <v>46504</v>
      </c>
      <c r="G17" s="97">
        <v>13500</v>
      </c>
      <c r="H17" s="97">
        <v>250048</v>
      </c>
      <c r="I17" s="97">
        <v>80177</v>
      </c>
      <c r="J17" s="97">
        <v>0</v>
      </c>
      <c r="K17" s="97">
        <v>3303500</v>
      </c>
      <c r="L17" s="97">
        <v>8195057</v>
      </c>
      <c r="M17" s="69">
        <f>SUM(C17:L17)</f>
        <v>13316507</v>
      </c>
      <c r="N17" s="70"/>
    </row>
    <row r="18" spans="1:14" ht="33" customHeight="1" thickBot="1" thickTop="1">
      <c r="A18" s="61" t="s">
        <v>116</v>
      </c>
      <c r="B18" s="73">
        <f>SUM(B5:B17)</f>
        <v>552214216</v>
      </c>
      <c r="C18" s="73">
        <f>SUM(C5:C17)</f>
        <v>47069194</v>
      </c>
      <c r="D18" s="73">
        <f aca="true" t="shared" si="2" ref="D18:M18">SUM(D5:D17)</f>
        <v>25014398</v>
      </c>
      <c r="E18" s="73">
        <f t="shared" si="2"/>
        <v>12732968</v>
      </c>
      <c r="F18" s="73">
        <f t="shared" si="2"/>
        <v>3627505</v>
      </c>
      <c r="G18" s="73">
        <f t="shared" si="2"/>
        <v>552321</v>
      </c>
      <c r="H18" s="73">
        <f t="shared" si="2"/>
        <v>5058744</v>
      </c>
      <c r="I18" s="73">
        <f t="shared" si="2"/>
        <v>16221846</v>
      </c>
      <c r="J18" s="73">
        <f t="shared" si="2"/>
        <v>1119658</v>
      </c>
      <c r="K18" s="73">
        <f t="shared" si="2"/>
        <v>41470953</v>
      </c>
      <c r="L18" s="73">
        <f t="shared" si="2"/>
        <v>399346629</v>
      </c>
      <c r="M18" s="73">
        <f t="shared" si="2"/>
        <v>552214216</v>
      </c>
      <c r="N18" s="70">
        <f>B18-M18</f>
        <v>0</v>
      </c>
    </row>
    <row r="19" spans="1:14" ht="33" customHeight="1" thickTop="1">
      <c r="A19" s="2" t="s">
        <v>58</v>
      </c>
      <c r="B19" s="68">
        <f>'第７表性質別歳出の状況'!BL19</f>
        <v>3933754</v>
      </c>
      <c r="C19" s="68">
        <v>95855</v>
      </c>
      <c r="D19" s="68">
        <v>187224</v>
      </c>
      <c r="E19" s="68">
        <v>88602</v>
      </c>
      <c r="F19" s="68">
        <v>68622</v>
      </c>
      <c r="G19" s="68">
        <v>21468</v>
      </c>
      <c r="H19" s="68">
        <v>33354</v>
      </c>
      <c r="I19" s="68">
        <v>82660</v>
      </c>
      <c r="J19" s="68">
        <v>7242</v>
      </c>
      <c r="K19" s="68">
        <v>6900</v>
      </c>
      <c r="L19" s="68">
        <v>3341827</v>
      </c>
      <c r="M19" s="69">
        <f t="shared" si="0"/>
        <v>3933754</v>
      </c>
      <c r="N19" s="70">
        <f t="shared" si="1"/>
        <v>0</v>
      </c>
    </row>
    <row r="20" spans="1:14" ht="33" customHeight="1">
      <c r="A20" s="2" t="s">
        <v>59</v>
      </c>
      <c r="B20" s="68">
        <f>'第７表性質別歳出の状況'!BL20</f>
        <v>4460964</v>
      </c>
      <c r="C20" s="68">
        <v>124544</v>
      </c>
      <c r="D20" s="68">
        <v>550100</v>
      </c>
      <c r="E20" s="68">
        <v>73615</v>
      </c>
      <c r="F20" s="68">
        <v>56648</v>
      </c>
      <c r="G20" s="68">
        <v>9018</v>
      </c>
      <c r="H20" s="68">
        <v>155944</v>
      </c>
      <c r="I20" s="68">
        <v>44107</v>
      </c>
      <c r="J20" s="68">
        <v>414</v>
      </c>
      <c r="K20" s="68">
        <v>181200</v>
      </c>
      <c r="L20" s="68">
        <v>3265374</v>
      </c>
      <c r="M20" s="69">
        <f t="shared" si="0"/>
        <v>4460964</v>
      </c>
      <c r="N20" s="70">
        <f t="shared" si="1"/>
        <v>0</v>
      </c>
    </row>
    <row r="21" spans="1:14" ht="33" customHeight="1">
      <c r="A21" s="2" t="s">
        <v>60</v>
      </c>
      <c r="B21" s="68">
        <f>'第７表性質別歳出の状況'!BL21</f>
        <v>5061854</v>
      </c>
      <c r="C21" s="68">
        <v>143801</v>
      </c>
      <c r="D21" s="68">
        <v>282597</v>
      </c>
      <c r="E21" s="68">
        <v>104086</v>
      </c>
      <c r="F21" s="68">
        <v>33871</v>
      </c>
      <c r="G21" s="68">
        <v>2319</v>
      </c>
      <c r="H21" s="68">
        <v>900</v>
      </c>
      <c r="I21" s="68">
        <v>169886</v>
      </c>
      <c r="J21" s="68">
        <v>0</v>
      </c>
      <c r="K21" s="68">
        <v>112500</v>
      </c>
      <c r="L21" s="68">
        <v>4211894</v>
      </c>
      <c r="M21" s="69">
        <f t="shared" si="0"/>
        <v>5061854</v>
      </c>
      <c r="N21" s="70">
        <f t="shared" si="1"/>
        <v>0</v>
      </c>
    </row>
    <row r="22" spans="1:14" ht="33" customHeight="1">
      <c r="A22" s="2" t="s">
        <v>61</v>
      </c>
      <c r="B22" s="68">
        <f>'第７表性質別歳出の状況'!BL22</f>
        <v>2504326</v>
      </c>
      <c r="C22" s="68">
        <v>50591</v>
      </c>
      <c r="D22" s="68">
        <v>92823</v>
      </c>
      <c r="E22" s="68">
        <v>50874</v>
      </c>
      <c r="F22" s="68">
        <v>5487</v>
      </c>
      <c r="G22" s="68">
        <v>3035</v>
      </c>
      <c r="H22" s="68">
        <v>71000</v>
      </c>
      <c r="I22" s="68">
        <v>48564</v>
      </c>
      <c r="J22" s="68">
        <v>5355</v>
      </c>
      <c r="K22" s="68">
        <v>16200</v>
      </c>
      <c r="L22" s="68">
        <v>2160397</v>
      </c>
      <c r="M22" s="69">
        <f t="shared" si="0"/>
        <v>2504326</v>
      </c>
      <c r="N22" s="70">
        <f t="shared" si="1"/>
        <v>0</v>
      </c>
    </row>
    <row r="23" spans="1:14" ht="33" customHeight="1">
      <c r="A23" s="2" t="s">
        <v>62</v>
      </c>
      <c r="B23" s="68">
        <f>'第７表性質別歳出の状況'!BL23</f>
        <v>3542000</v>
      </c>
      <c r="C23" s="68">
        <v>79443</v>
      </c>
      <c r="D23" s="68">
        <v>162713</v>
      </c>
      <c r="E23" s="68">
        <v>125453</v>
      </c>
      <c r="F23" s="68">
        <v>1305</v>
      </c>
      <c r="G23" s="68">
        <v>4486</v>
      </c>
      <c r="H23" s="68">
        <v>137291</v>
      </c>
      <c r="I23" s="68">
        <v>105947</v>
      </c>
      <c r="J23" s="68">
        <v>0</v>
      </c>
      <c r="K23" s="68">
        <v>93100</v>
      </c>
      <c r="L23" s="68">
        <v>2832262</v>
      </c>
      <c r="M23" s="69">
        <f t="shared" si="0"/>
        <v>3542000</v>
      </c>
      <c r="N23" s="70">
        <f t="shared" si="1"/>
        <v>0</v>
      </c>
    </row>
    <row r="24" spans="1:14" ht="33" customHeight="1">
      <c r="A24" s="2" t="s">
        <v>63</v>
      </c>
      <c r="B24" s="68">
        <f>'第７表性質別歳出の状況'!BL24</f>
        <v>4077581</v>
      </c>
      <c r="C24" s="68">
        <v>156442</v>
      </c>
      <c r="D24" s="68">
        <v>195269</v>
      </c>
      <c r="E24" s="68">
        <v>73276</v>
      </c>
      <c r="F24" s="68">
        <v>11850</v>
      </c>
      <c r="G24" s="68">
        <v>3584</v>
      </c>
      <c r="H24" s="68">
        <v>10000</v>
      </c>
      <c r="I24" s="68">
        <v>64921</v>
      </c>
      <c r="J24" s="68">
        <v>2806</v>
      </c>
      <c r="K24" s="68">
        <v>115300</v>
      </c>
      <c r="L24" s="68">
        <v>3444133</v>
      </c>
      <c r="M24" s="69">
        <f t="shared" si="0"/>
        <v>4077581</v>
      </c>
      <c r="N24" s="70">
        <f t="shared" si="1"/>
        <v>0</v>
      </c>
    </row>
    <row r="25" spans="1:14" ht="33" customHeight="1">
      <c r="A25" s="2" t="s">
        <v>64</v>
      </c>
      <c r="B25" s="68">
        <f>'第７表性質別歳出の状況'!BL25</f>
        <v>3851065</v>
      </c>
      <c r="C25" s="68">
        <v>399168</v>
      </c>
      <c r="D25" s="68">
        <v>197647</v>
      </c>
      <c r="E25" s="68">
        <v>24310</v>
      </c>
      <c r="F25" s="68">
        <v>7976</v>
      </c>
      <c r="G25" s="68">
        <v>754</v>
      </c>
      <c r="H25" s="68">
        <v>107</v>
      </c>
      <c r="I25" s="68">
        <v>17161</v>
      </c>
      <c r="J25" s="68">
        <v>6061</v>
      </c>
      <c r="K25" s="68">
        <v>290800</v>
      </c>
      <c r="L25" s="68">
        <v>2907081</v>
      </c>
      <c r="M25" s="69">
        <f t="shared" si="0"/>
        <v>3851065</v>
      </c>
      <c r="N25" s="70">
        <f t="shared" si="1"/>
        <v>0</v>
      </c>
    </row>
    <row r="26" spans="1:14" ht="33" customHeight="1">
      <c r="A26" s="63" t="s">
        <v>65</v>
      </c>
      <c r="B26" s="72">
        <f>'第７表性質別歳出の状況'!BL26</f>
        <v>4120226</v>
      </c>
      <c r="C26" s="72">
        <v>208683</v>
      </c>
      <c r="D26" s="72">
        <v>262717</v>
      </c>
      <c r="E26" s="72">
        <v>71001</v>
      </c>
      <c r="F26" s="72">
        <v>8732</v>
      </c>
      <c r="G26" s="72">
        <v>3957</v>
      </c>
      <c r="H26" s="72">
        <v>25050</v>
      </c>
      <c r="I26" s="72">
        <v>48212</v>
      </c>
      <c r="J26" s="72">
        <v>0</v>
      </c>
      <c r="K26" s="72">
        <v>102400</v>
      </c>
      <c r="L26" s="72">
        <v>3389474</v>
      </c>
      <c r="M26" s="69">
        <f t="shared" si="0"/>
        <v>4120226</v>
      </c>
      <c r="N26" s="70">
        <f t="shared" si="1"/>
        <v>0</v>
      </c>
    </row>
    <row r="27" spans="1:14" ht="33" customHeight="1">
      <c r="A27" s="2" t="s">
        <v>66</v>
      </c>
      <c r="B27" s="68">
        <f>'第７表性質別歳出の状況'!BL27</f>
        <v>1727820</v>
      </c>
      <c r="C27" s="68">
        <v>97039</v>
      </c>
      <c r="D27" s="68">
        <v>37787</v>
      </c>
      <c r="E27" s="68">
        <v>51982</v>
      </c>
      <c r="F27" s="68">
        <v>565</v>
      </c>
      <c r="G27" s="68">
        <v>22789</v>
      </c>
      <c r="H27" s="68">
        <v>44995</v>
      </c>
      <c r="I27" s="68">
        <v>143600</v>
      </c>
      <c r="J27" s="68">
        <v>200</v>
      </c>
      <c r="K27" s="68">
        <v>73600</v>
      </c>
      <c r="L27" s="68">
        <v>1255263</v>
      </c>
      <c r="M27" s="69">
        <f t="shared" si="0"/>
        <v>1727820</v>
      </c>
      <c r="N27" s="70">
        <f t="shared" si="1"/>
        <v>0</v>
      </c>
    </row>
    <row r="28" spans="1:14" ht="33" customHeight="1">
      <c r="A28" s="2" t="s">
        <v>67</v>
      </c>
      <c r="B28" s="68">
        <f>'第７表性質別歳出の状況'!BL28</f>
        <v>4341650</v>
      </c>
      <c r="C28" s="68">
        <v>180004</v>
      </c>
      <c r="D28" s="68">
        <v>185627</v>
      </c>
      <c r="E28" s="68">
        <v>35687</v>
      </c>
      <c r="F28" s="68">
        <v>8765</v>
      </c>
      <c r="G28" s="68">
        <v>18480</v>
      </c>
      <c r="H28" s="68">
        <v>19926</v>
      </c>
      <c r="I28" s="68">
        <v>70923</v>
      </c>
      <c r="J28" s="68">
        <v>0</v>
      </c>
      <c r="K28" s="68">
        <v>252300</v>
      </c>
      <c r="L28" s="68">
        <v>3569938</v>
      </c>
      <c r="M28" s="69">
        <f t="shared" si="0"/>
        <v>4341650</v>
      </c>
      <c r="N28" s="70">
        <f t="shared" si="1"/>
        <v>0</v>
      </c>
    </row>
    <row r="29" spans="1:14" ht="33" customHeight="1">
      <c r="A29" s="2" t="s">
        <v>133</v>
      </c>
      <c r="B29" s="68">
        <f>'第７表性質別歳出の状況'!BL29</f>
        <v>12658813</v>
      </c>
      <c r="C29" s="68">
        <v>564492</v>
      </c>
      <c r="D29" s="68">
        <v>645206</v>
      </c>
      <c r="E29" s="68">
        <v>144467</v>
      </c>
      <c r="F29" s="68">
        <v>76222</v>
      </c>
      <c r="G29" s="68">
        <v>3952</v>
      </c>
      <c r="H29" s="68">
        <v>83589</v>
      </c>
      <c r="I29" s="68">
        <v>136372</v>
      </c>
      <c r="J29" s="68">
        <v>9394</v>
      </c>
      <c r="K29" s="68">
        <v>1233600</v>
      </c>
      <c r="L29" s="68">
        <v>9761519</v>
      </c>
      <c r="M29" s="69">
        <f t="shared" si="0"/>
        <v>12658813</v>
      </c>
      <c r="N29" s="70">
        <f t="shared" si="1"/>
        <v>0</v>
      </c>
    </row>
    <row r="30" spans="1:14" ht="33" customHeight="1">
      <c r="A30" s="2" t="s">
        <v>68</v>
      </c>
      <c r="B30" s="68">
        <f>'第７表性質別歳出の状況'!BL30</f>
        <v>3456221</v>
      </c>
      <c r="C30" s="68">
        <v>345551</v>
      </c>
      <c r="D30" s="68">
        <v>93406</v>
      </c>
      <c r="E30" s="68">
        <v>22405</v>
      </c>
      <c r="F30" s="68">
        <v>407</v>
      </c>
      <c r="G30" s="68">
        <v>3640</v>
      </c>
      <c r="H30" s="68">
        <v>20794</v>
      </c>
      <c r="I30" s="68">
        <v>19433</v>
      </c>
      <c r="J30" s="68">
        <v>724</v>
      </c>
      <c r="K30" s="68">
        <v>408450</v>
      </c>
      <c r="L30" s="68">
        <v>2541411</v>
      </c>
      <c r="M30" s="69">
        <f t="shared" si="0"/>
        <v>3456221</v>
      </c>
      <c r="N30" s="70">
        <f t="shared" si="1"/>
        <v>0</v>
      </c>
    </row>
    <row r="31" spans="1:14" ht="33" customHeight="1">
      <c r="A31" s="2" t="s">
        <v>69</v>
      </c>
      <c r="B31" s="68">
        <f>'第７表性質別歳出の状況'!BL31</f>
        <v>5260723</v>
      </c>
      <c r="C31" s="68">
        <v>185090</v>
      </c>
      <c r="D31" s="68">
        <v>303159</v>
      </c>
      <c r="E31" s="68">
        <v>122315</v>
      </c>
      <c r="F31" s="68">
        <v>5596</v>
      </c>
      <c r="G31" s="68">
        <v>7295</v>
      </c>
      <c r="H31" s="68">
        <v>9021</v>
      </c>
      <c r="I31" s="68">
        <v>50488</v>
      </c>
      <c r="J31" s="68">
        <v>3715</v>
      </c>
      <c r="K31" s="68">
        <v>421700</v>
      </c>
      <c r="L31" s="68">
        <v>4152344</v>
      </c>
      <c r="M31" s="69">
        <f t="shared" si="0"/>
        <v>5260723</v>
      </c>
      <c r="N31" s="70">
        <f t="shared" si="1"/>
        <v>0</v>
      </c>
    </row>
    <row r="32" spans="1:14" ht="33" customHeight="1">
      <c r="A32" s="62" t="s">
        <v>70</v>
      </c>
      <c r="B32" s="71">
        <f>'第７表性質別歳出の状況'!BL32</f>
        <v>3241036</v>
      </c>
      <c r="C32" s="71">
        <v>156376</v>
      </c>
      <c r="D32" s="71">
        <v>119153</v>
      </c>
      <c r="E32" s="71">
        <v>32574</v>
      </c>
      <c r="F32" s="71">
        <v>5665</v>
      </c>
      <c r="G32" s="71">
        <v>7538</v>
      </c>
      <c r="H32" s="71">
        <v>35000</v>
      </c>
      <c r="I32" s="71">
        <v>39149</v>
      </c>
      <c r="J32" s="71">
        <v>0</v>
      </c>
      <c r="K32" s="71">
        <v>144100</v>
      </c>
      <c r="L32" s="71">
        <v>2701481</v>
      </c>
      <c r="M32" s="69">
        <f t="shared" si="0"/>
        <v>3241036</v>
      </c>
      <c r="N32" s="70">
        <f t="shared" si="1"/>
        <v>0</v>
      </c>
    </row>
    <row r="33" spans="1:14" ht="33" customHeight="1">
      <c r="A33" s="2" t="s">
        <v>71</v>
      </c>
      <c r="B33" s="68">
        <f>'第７表性質別歳出の状況'!BL33</f>
        <v>7089758</v>
      </c>
      <c r="C33" s="68">
        <v>327329</v>
      </c>
      <c r="D33" s="68">
        <v>448987</v>
      </c>
      <c r="E33" s="68">
        <v>120238</v>
      </c>
      <c r="F33" s="68">
        <v>11318</v>
      </c>
      <c r="G33" s="68">
        <v>3009</v>
      </c>
      <c r="H33" s="68">
        <v>10441</v>
      </c>
      <c r="I33" s="68">
        <v>163221</v>
      </c>
      <c r="J33" s="68">
        <v>57925</v>
      </c>
      <c r="K33" s="68">
        <v>395230</v>
      </c>
      <c r="L33" s="68">
        <v>5552060</v>
      </c>
      <c r="M33" s="69">
        <f t="shared" si="0"/>
        <v>7089758</v>
      </c>
      <c r="N33" s="70">
        <f t="shared" si="1"/>
        <v>0</v>
      </c>
    </row>
    <row r="34" spans="1:14" ht="33" customHeight="1">
      <c r="A34" s="2" t="s">
        <v>72</v>
      </c>
      <c r="B34" s="68">
        <f>'第７表性質別歳出の状況'!BL34</f>
        <v>6934959</v>
      </c>
      <c r="C34" s="68">
        <v>330706</v>
      </c>
      <c r="D34" s="68">
        <v>325462</v>
      </c>
      <c r="E34" s="68">
        <v>188162</v>
      </c>
      <c r="F34" s="68">
        <v>17039</v>
      </c>
      <c r="G34" s="68">
        <v>8429</v>
      </c>
      <c r="H34" s="68">
        <v>3043</v>
      </c>
      <c r="I34" s="68">
        <v>181071</v>
      </c>
      <c r="J34" s="68">
        <v>7089</v>
      </c>
      <c r="K34" s="68">
        <v>640300</v>
      </c>
      <c r="L34" s="68">
        <v>5233658</v>
      </c>
      <c r="M34" s="69">
        <f t="shared" si="0"/>
        <v>6934959</v>
      </c>
      <c r="N34" s="70">
        <f t="shared" si="1"/>
        <v>0</v>
      </c>
    </row>
    <row r="35" spans="1:14" ht="33" customHeight="1">
      <c r="A35" s="2" t="s">
        <v>73</v>
      </c>
      <c r="B35" s="68">
        <f>'第７表性質別歳出の状況'!BL35</f>
        <v>1841763</v>
      </c>
      <c r="C35" s="68">
        <v>53363</v>
      </c>
      <c r="D35" s="68">
        <v>94667</v>
      </c>
      <c r="E35" s="68">
        <v>24147</v>
      </c>
      <c r="F35" s="68">
        <v>2928</v>
      </c>
      <c r="G35" s="68">
        <v>2104</v>
      </c>
      <c r="H35" s="68">
        <v>1592</v>
      </c>
      <c r="I35" s="68">
        <v>14481</v>
      </c>
      <c r="J35" s="68">
        <v>0</v>
      </c>
      <c r="K35" s="68">
        <v>44200</v>
      </c>
      <c r="L35" s="68">
        <v>1604281</v>
      </c>
      <c r="M35" s="69">
        <f t="shared" si="0"/>
        <v>1841763</v>
      </c>
      <c r="N35" s="70">
        <f t="shared" si="1"/>
        <v>0</v>
      </c>
    </row>
    <row r="36" spans="1:14" ht="33" customHeight="1">
      <c r="A36" s="63" t="s">
        <v>74</v>
      </c>
      <c r="B36" s="72">
        <f>'第７表性質別歳出の状況'!BL36</f>
        <v>3361988</v>
      </c>
      <c r="C36" s="72">
        <v>180479</v>
      </c>
      <c r="D36" s="72">
        <v>212165</v>
      </c>
      <c r="E36" s="72">
        <v>56040</v>
      </c>
      <c r="F36" s="72">
        <v>10709</v>
      </c>
      <c r="G36" s="72">
        <v>3208</v>
      </c>
      <c r="H36" s="72">
        <v>4758</v>
      </c>
      <c r="I36" s="72">
        <v>56348</v>
      </c>
      <c r="J36" s="72">
        <v>16362</v>
      </c>
      <c r="K36" s="72">
        <v>265179</v>
      </c>
      <c r="L36" s="72">
        <v>2556740</v>
      </c>
      <c r="M36" s="69">
        <f t="shared" si="0"/>
        <v>3361988</v>
      </c>
      <c r="N36" s="70">
        <f t="shared" si="1"/>
        <v>0</v>
      </c>
    </row>
    <row r="37" spans="1:14" ht="33" customHeight="1">
      <c r="A37" s="2" t="s">
        <v>75</v>
      </c>
      <c r="B37" s="68">
        <f>'第７表性質別歳出の状況'!BL37</f>
        <v>1857908</v>
      </c>
      <c r="C37" s="68">
        <v>26552</v>
      </c>
      <c r="D37" s="68">
        <v>138100</v>
      </c>
      <c r="E37" s="68">
        <v>33905</v>
      </c>
      <c r="F37" s="68">
        <v>1415</v>
      </c>
      <c r="G37" s="68">
        <v>450</v>
      </c>
      <c r="H37" s="68">
        <v>988</v>
      </c>
      <c r="I37" s="68">
        <v>17985</v>
      </c>
      <c r="J37" s="68">
        <v>557</v>
      </c>
      <c r="K37" s="68">
        <v>53700</v>
      </c>
      <c r="L37" s="68">
        <v>1584256</v>
      </c>
      <c r="M37" s="69">
        <f t="shared" si="0"/>
        <v>1857908</v>
      </c>
      <c r="N37" s="70">
        <f t="shared" si="1"/>
        <v>0</v>
      </c>
    </row>
    <row r="38" spans="1:14" ht="33" customHeight="1">
      <c r="A38" s="2" t="s">
        <v>76</v>
      </c>
      <c r="B38" s="68">
        <f>'第７表性質別歳出の状況'!BL38</f>
        <v>2648851</v>
      </c>
      <c r="C38" s="68">
        <v>98755</v>
      </c>
      <c r="D38" s="68">
        <v>114946</v>
      </c>
      <c r="E38" s="68">
        <v>16502</v>
      </c>
      <c r="F38" s="68">
        <v>22159</v>
      </c>
      <c r="G38" s="68">
        <v>5898</v>
      </c>
      <c r="H38" s="68">
        <v>11984</v>
      </c>
      <c r="I38" s="68">
        <v>36981</v>
      </c>
      <c r="J38" s="68">
        <v>162</v>
      </c>
      <c r="K38" s="68">
        <v>128000</v>
      </c>
      <c r="L38" s="68">
        <v>2213464</v>
      </c>
      <c r="M38" s="69">
        <f t="shared" si="0"/>
        <v>2648851</v>
      </c>
      <c r="N38" s="70">
        <f t="shared" si="1"/>
        <v>0</v>
      </c>
    </row>
    <row r="39" spans="1:14" ht="33" customHeight="1">
      <c r="A39" s="2" t="s">
        <v>77</v>
      </c>
      <c r="B39" s="68">
        <f>'第７表性質別歳出の状況'!BL39</f>
        <v>1633429</v>
      </c>
      <c r="C39" s="68">
        <v>52424</v>
      </c>
      <c r="D39" s="68">
        <v>69951</v>
      </c>
      <c r="E39" s="68">
        <v>16792</v>
      </c>
      <c r="F39" s="68">
        <v>137</v>
      </c>
      <c r="G39" s="68">
        <v>1563</v>
      </c>
      <c r="H39" s="68">
        <v>0</v>
      </c>
      <c r="I39" s="68">
        <v>10103</v>
      </c>
      <c r="J39" s="68">
        <v>655</v>
      </c>
      <c r="K39" s="68">
        <v>21600</v>
      </c>
      <c r="L39" s="68">
        <v>1460204</v>
      </c>
      <c r="M39" s="69">
        <f t="shared" si="0"/>
        <v>1633429</v>
      </c>
      <c r="N39" s="70">
        <f t="shared" si="1"/>
        <v>0</v>
      </c>
    </row>
    <row r="40" spans="1:14" ht="33" customHeight="1">
      <c r="A40" s="2" t="s">
        <v>134</v>
      </c>
      <c r="B40" s="68">
        <f>'第７表性質別歳出の状況'!BL40</f>
        <v>10389399</v>
      </c>
      <c r="C40" s="68">
        <v>530474</v>
      </c>
      <c r="D40" s="68">
        <v>548242</v>
      </c>
      <c r="E40" s="68">
        <v>168154</v>
      </c>
      <c r="F40" s="68">
        <v>40740</v>
      </c>
      <c r="G40" s="68">
        <v>51661</v>
      </c>
      <c r="H40" s="68">
        <v>421452</v>
      </c>
      <c r="I40" s="68">
        <v>242580</v>
      </c>
      <c r="J40" s="68">
        <v>14786</v>
      </c>
      <c r="K40" s="68">
        <v>629100</v>
      </c>
      <c r="L40" s="68">
        <v>7742210</v>
      </c>
      <c r="M40" s="69">
        <f t="shared" si="0"/>
        <v>10389399</v>
      </c>
      <c r="N40" s="70">
        <f t="shared" si="1"/>
        <v>0</v>
      </c>
    </row>
    <row r="41" spans="1:14" ht="33" customHeight="1">
      <c r="A41" s="2" t="s">
        <v>78</v>
      </c>
      <c r="B41" s="68">
        <f>'第７表性質別歳出の状況'!BL41</f>
        <v>9161497</v>
      </c>
      <c r="C41" s="68">
        <v>549567</v>
      </c>
      <c r="D41" s="68">
        <v>314633</v>
      </c>
      <c r="E41" s="68">
        <v>133715</v>
      </c>
      <c r="F41" s="68">
        <v>62493</v>
      </c>
      <c r="G41" s="68">
        <v>11715</v>
      </c>
      <c r="H41" s="68">
        <v>3692</v>
      </c>
      <c r="I41" s="68">
        <v>164340</v>
      </c>
      <c r="J41" s="68">
        <v>0</v>
      </c>
      <c r="K41" s="68">
        <v>228400</v>
      </c>
      <c r="L41" s="68">
        <v>7692942</v>
      </c>
      <c r="M41" s="69">
        <f t="shared" si="0"/>
        <v>9161497</v>
      </c>
      <c r="N41" s="70">
        <f t="shared" si="1"/>
        <v>0</v>
      </c>
    </row>
    <row r="42" spans="1:14" ht="33" customHeight="1">
      <c r="A42" s="62" t="s">
        <v>79</v>
      </c>
      <c r="B42" s="71">
        <f>'第７表性質別歳出の状況'!BL42</f>
        <v>2947299</v>
      </c>
      <c r="C42" s="71">
        <v>65453</v>
      </c>
      <c r="D42" s="71">
        <v>101182</v>
      </c>
      <c r="E42" s="71">
        <v>46981</v>
      </c>
      <c r="F42" s="71">
        <v>12035</v>
      </c>
      <c r="G42" s="71">
        <v>52</v>
      </c>
      <c r="H42" s="71">
        <v>129953</v>
      </c>
      <c r="I42" s="71">
        <v>61363</v>
      </c>
      <c r="J42" s="71">
        <v>0</v>
      </c>
      <c r="K42" s="71">
        <v>0</v>
      </c>
      <c r="L42" s="71">
        <v>2530280</v>
      </c>
      <c r="M42" s="69">
        <f t="shared" si="0"/>
        <v>2947299</v>
      </c>
      <c r="N42" s="70">
        <f t="shared" si="1"/>
        <v>0</v>
      </c>
    </row>
    <row r="43" spans="1:14" ht="33" customHeight="1">
      <c r="A43" s="2" t="s">
        <v>80</v>
      </c>
      <c r="B43" s="68">
        <f>'第７表性質別歳出の状況'!BL43</f>
        <v>2302454</v>
      </c>
      <c r="C43" s="68">
        <v>42909</v>
      </c>
      <c r="D43" s="68">
        <v>81463</v>
      </c>
      <c r="E43" s="68">
        <v>58600</v>
      </c>
      <c r="F43" s="68">
        <v>3219</v>
      </c>
      <c r="G43" s="68">
        <v>1066</v>
      </c>
      <c r="H43" s="68">
        <v>123081</v>
      </c>
      <c r="I43" s="68">
        <v>3459</v>
      </c>
      <c r="J43" s="68">
        <v>0</v>
      </c>
      <c r="K43" s="68">
        <v>267700</v>
      </c>
      <c r="L43" s="68">
        <v>1720957</v>
      </c>
      <c r="M43" s="69">
        <f t="shared" si="0"/>
        <v>2302454</v>
      </c>
      <c r="N43" s="70">
        <f t="shared" si="1"/>
        <v>0</v>
      </c>
    </row>
    <row r="44" spans="1:14" ht="33" customHeight="1">
      <c r="A44" s="2" t="s">
        <v>81</v>
      </c>
      <c r="B44" s="68">
        <f>'第７表性質別歳出の状況'!BL44</f>
        <v>5524206</v>
      </c>
      <c r="C44" s="68">
        <v>186829</v>
      </c>
      <c r="D44" s="68">
        <v>257204</v>
      </c>
      <c r="E44" s="68">
        <v>101508</v>
      </c>
      <c r="F44" s="68">
        <v>14230</v>
      </c>
      <c r="G44" s="68">
        <v>23707</v>
      </c>
      <c r="H44" s="68">
        <v>28292</v>
      </c>
      <c r="I44" s="68">
        <v>92661</v>
      </c>
      <c r="J44" s="68">
        <v>0</v>
      </c>
      <c r="K44" s="68">
        <v>96700</v>
      </c>
      <c r="L44" s="68">
        <v>4723075</v>
      </c>
      <c r="M44" s="69">
        <f t="shared" si="0"/>
        <v>5524206</v>
      </c>
      <c r="N44" s="70">
        <f t="shared" si="1"/>
        <v>0</v>
      </c>
    </row>
    <row r="45" spans="1:14" ht="33" customHeight="1">
      <c r="A45" s="2" t="s">
        <v>82</v>
      </c>
      <c r="B45" s="68">
        <f>'第７表性質別歳出の状況'!BL45</f>
        <v>5123645</v>
      </c>
      <c r="C45" s="68">
        <v>316309</v>
      </c>
      <c r="D45" s="68">
        <v>246635</v>
      </c>
      <c r="E45" s="68">
        <v>105435</v>
      </c>
      <c r="F45" s="68">
        <v>43906</v>
      </c>
      <c r="G45" s="68">
        <v>3682</v>
      </c>
      <c r="H45" s="68">
        <v>57828</v>
      </c>
      <c r="I45" s="68">
        <v>166221</v>
      </c>
      <c r="J45" s="68">
        <v>0</v>
      </c>
      <c r="K45" s="68">
        <v>113200</v>
      </c>
      <c r="L45" s="68">
        <v>4070429</v>
      </c>
      <c r="M45" s="69">
        <f t="shared" si="0"/>
        <v>5123645</v>
      </c>
      <c r="N45" s="70">
        <f t="shared" si="1"/>
        <v>0</v>
      </c>
    </row>
    <row r="46" spans="1:14" ht="33" customHeight="1">
      <c r="A46" s="63" t="s">
        <v>83</v>
      </c>
      <c r="B46" s="72">
        <f>'第７表性質別歳出の状況'!BL46</f>
        <v>3090822</v>
      </c>
      <c r="C46" s="72">
        <v>127855</v>
      </c>
      <c r="D46" s="72">
        <v>191907</v>
      </c>
      <c r="E46" s="72">
        <v>34442</v>
      </c>
      <c r="F46" s="72">
        <v>10148</v>
      </c>
      <c r="G46" s="72">
        <v>3203</v>
      </c>
      <c r="H46" s="72">
        <v>64731</v>
      </c>
      <c r="I46" s="72">
        <v>52072</v>
      </c>
      <c r="J46" s="72">
        <v>31</v>
      </c>
      <c r="K46" s="72">
        <v>114900</v>
      </c>
      <c r="L46" s="72">
        <v>2491533</v>
      </c>
      <c r="M46" s="69">
        <f t="shared" si="0"/>
        <v>3090822</v>
      </c>
      <c r="N46" s="70">
        <f t="shared" si="1"/>
        <v>0</v>
      </c>
    </row>
    <row r="47" spans="1:14" ht="33" customHeight="1">
      <c r="A47" s="2" t="s">
        <v>84</v>
      </c>
      <c r="B47" s="68">
        <f>'第７表性質別歳出の状況'!BL47</f>
        <v>5012843</v>
      </c>
      <c r="C47" s="68">
        <v>120576</v>
      </c>
      <c r="D47" s="68">
        <v>242815</v>
      </c>
      <c r="E47" s="68">
        <v>79832</v>
      </c>
      <c r="F47" s="68">
        <v>92185</v>
      </c>
      <c r="G47" s="68">
        <v>3794</v>
      </c>
      <c r="H47" s="68">
        <v>29345</v>
      </c>
      <c r="I47" s="68">
        <v>97808</v>
      </c>
      <c r="J47" s="68">
        <v>1044</v>
      </c>
      <c r="K47" s="68">
        <v>209700</v>
      </c>
      <c r="L47" s="68">
        <v>4135744</v>
      </c>
      <c r="M47" s="69">
        <f t="shared" si="0"/>
        <v>5012843</v>
      </c>
      <c r="N47" s="70">
        <f t="shared" si="1"/>
        <v>0</v>
      </c>
    </row>
    <row r="48" spans="1:14" ht="33" customHeight="1">
      <c r="A48" s="2" t="s">
        <v>85</v>
      </c>
      <c r="B48" s="68">
        <f>'第７表性質別歳出の状況'!BL48</f>
        <v>3062702</v>
      </c>
      <c r="C48" s="68">
        <v>174459</v>
      </c>
      <c r="D48" s="68">
        <v>284947</v>
      </c>
      <c r="E48" s="68">
        <v>47378</v>
      </c>
      <c r="F48" s="68">
        <v>94603</v>
      </c>
      <c r="G48" s="68">
        <v>36482</v>
      </c>
      <c r="H48" s="68">
        <v>54226</v>
      </c>
      <c r="I48" s="68">
        <v>41078</v>
      </c>
      <c r="J48" s="68">
        <v>457</v>
      </c>
      <c r="K48" s="68">
        <v>136500</v>
      </c>
      <c r="L48" s="68">
        <v>2192572</v>
      </c>
      <c r="M48" s="69">
        <f t="shared" si="0"/>
        <v>3062702</v>
      </c>
      <c r="N48" s="70">
        <f t="shared" si="1"/>
        <v>0</v>
      </c>
    </row>
    <row r="49" spans="1:14" ht="33" customHeight="1">
      <c r="A49" s="2" t="s">
        <v>86</v>
      </c>
      <c r="B49" s="68">
        <f>'第７表性質別歳出の状況'!BL49</f>
        <v>6202558</v>
      </c>
      <c r="C49" s="68">
        <v>155227</v>
      </c>
      <c r="D49" s="68">
        <v>309642</v>
      </c>
      <c r="E49" s="68">
        <v>130680</v>
      </c>
      <c r="F49" s="68">
        <v>143094</v>
      </c>
      <c r="G49" s="68">
        <v>658</v>
      </c>
      <c r="H49" s="68">
        <v>16000</v>
      </c>
      <c r="I49" s="68">
        <v>209236</v>
      </c>
      <c r="J49" s="68">
        <v>1081</v>
      </c>
      <c r="K49" s="68">
        <v>29200</v>
      </c>
      <c r="L49" s="68">
        <v>5207740</v>
      </c>
      <c r="M49" s="69">
        <f t="shared" si="0"/>
        <v>6202558</v>
      </c>
      <c r="N49" s="70">
        <f t="shared" si="1"/>
        <v>0</v>
      </c>
    </row>
    <row r="50" spans="1:14" ht="33" customHeight="1">
      <c r="A50" s="2" t="s">
        <v>87</v>
      </c>
      <c r="B50" s="68">
        <f>'第７表性質別歳出の状況'!BL50</f>
        <v>3071996</v>
      </c>
      <c r="C50" s="68">
        <v>82676</v>
      </c>
      <c r="D50" s="68">
        <v>152101</v>
      </c>
      <c r="E50" s="68">
        <v>79385</v>
      </c>
      <c r="F50" s="68">
        <v>1814</v>
      </c>
      <c r="G50" s="68">
        <v>1777</v>
      </c>
      <c r="H50" s="68">
        <v>3012</v>
      </c>
      <c r="I50" s="68">
        <v>19195</v>
      </c>
      <c r="J50" s="68">
        <v>0</v>
      </c>
      <c r="K50" s="68">
        <v>55600</v>
      </c>
      <c r="L50" s="68">
        <v>2676436</v>
      </c>
      <c r="M50" s="69">
        <f t="shared" si="0"/>
        <v>3071996</v>
      </c>
      <c r="N50" s="70">
        <f t="shared" si="1"/>
        <v>0</v>
      </c>
    </row>
    <row r="51" spans="1:14" ht="33" customHeight="1">
      <c r="A51" s="2" t="s">
        <v>88</v>
      </c>
      <c r="B51" s="68">
        <f>'第７表性質別歳出の状況'!BL51</f>
        <v>3563996</v>
      </c>
      <c r="C51" s="68">
        <v>209834</v>
      </c>
      <c r="D51" s="68">
        <v>187852</v>
      </c>
      <c r="E51" s="68">
        <v>65343</v>
      </c>
      <c r="F51" s="68">
        <v>16610</v>
      </c>
      <c r="G51" s="68">
        <v>1942</v>
      </c>
      <c r="H51" s="68">
        <v>0</v>
      </c>
      <c r="I51" s="68">
        <v>124542</v>
      </c>
      <c r="J51" s="68">
        <v>0</v>
      </c>
      <c r="K51" s="68">
        <v>158600</v>
      </c>
      <c r="L51" s="68">
        <v>2799273</v>
      </c>
      <c r="M51" s="69">
        <f t="shared" si="0"/>
        <v>3563996</v>
      </c>
      <c r="N51" s="70">
        <f t="shared" si="1"/>
        <v>0</v>
      </c>
    </row>
    <row r="52" spans="1:14" ht="33" customHeight="1">
      <c r="A52" s="62" t="s">
        <v>89</v>
      </c>
      <c r="B52" s="71">
        <f>'第７表性質別歳出の状況'!BL52</f>
        <v>2854123</v>
      </c>
      <c r="C52" s="71">
        <v>123280</v>
      </c>
      <c r="D52" s="71">
        <v>118215</v>
      </c>
      <c r="E52" s="71">
        <v>45310</v>
      </c>
      <c r="F52" s="71">
        <v>2593</v>
      </c>
      <c r="G52" s="71">
        <v>1969</v>
      </c>
      <c r="H52" s="71">
        <v>20</v>
      </c>
      <c r="I52" s="71">
        <v>23534</v>
      </c>
      <c r="J52" s="71">
        <v>3758</v>
      </c>
      <c r="K52" s="71">
        <v>96000</v>
      </c>
      <c r="L52" s="71">
        <v>2439444</v>
      </c>
      <c r="M52" s="69">
        <f t="shared" si="0"/>
        <v>2854123</v>
      </c>
      <c r="N52" s="70">
        <f t="shared" si="1"/>
        <v>0</v>
      </c>
    </row>
    <row r="53" spans="1:14" ht="33" customHeight="1">
      <c r="A53" s="2" t="s">
        <v>90</v>
      </c>
      <c r="B53" s="68">
        <f>'第７表性質別歳出の状況'!BL53</f>
        <v>3541913</v>
      </c>
      <c r="C53" s="68">
        <v>96206</v>
      </c>
      <c r="D53" s="68">
        <v>245217</v>
      </c>
      <c r="E53" s="68">
        <v>49453</v>
      </c>
      <c r="F53" s="68">
        <v>45677</v>
      </c>
      <c r="G53" s="68">
        <v>4437</v>
      </c>
      <c r="H53" s="68">
        <v>41680</v>
      </c>
      <c r="I53" s="68">
        <v>64366</v>
      </c>
      <c r="J53" s="68">
        <v>564</v>
      </c>
      <c r="K53" s="68">
        <v>247300</v>
      </c>
      <c r="L53" s="68">
        <v>2747013</v>
      </c>
      <c r="M53" s="69">
        <f t="shared" si="0"/>
        <v>3541913</v>
      </c>
      <c r="N53" s="70">
        <f t="shared" si="1"/>
        <v>0</v>
      </c>
    </row>
    <row r="54" spans="1:14" ht="33" customHeight="1">
      <c r="A54" s="2" t="s">
        <v>91</v>
      </c>
      <c r="B54" s="68">
        <f>'第７表性質別歳出の状況'!BL54</f>
        <v>6332695</v>
      </c>
      <c r="C54" s="68">
        <v>146598</v>
      </c>
      <c r="D54" s="68">
        <v>793489</v>
      </c>
      <c r="E54" s="68">
        <v>228278</v>
      </c>
      <c r="F54" s="68">
        <v>154163</v>
      </c>
      <c r="G54" s="68">
        <v>6966</v>
      </c>
      <c r="H54" s="68">
        <v>59416</v>
      </c>
      <c r="I54" s="68">
        <v>128383</v>
      </c>
      <c r="J54" s="68">
        <v>0</v>
      </c>
      <c r="K54" s="68">
        <v>76700</v>
      </c>
      <c r="L54" s="68">
        <v>4738702</v>
      </c>
      <c r="M54" s="69">
        <f t="shared" si="0"/>
        <v>6332695</v>
      </c>
      <c r="N54" s="70">
        <f t="shared" si="1"/>
        <v>0</v>
      </c>
    </row>
    <row r="55" spans="1:14" ht="33" customHeight="1">
      <c r="A55" s="2" t="s">
        <v>92</v>
      </c>
      <c r="B55" s="68">
        <f>'第７表性質別歳出の状況'!BL55</f>
        <v>4232581</v>
      </c>
      <c r="C55" s="68">
        <v>205696</v>
      </c>
      <c r="D55" s="68">
        <v>185215</v>
      </c>
      <c r="E55" s="68">
        <v>107438</v>
      </c>
      <c r="F55" s="68">
        <v>1377</v>
      </c>
      <c r="G55" s="68">
        <v>2778</v>
      </c>
      <c r="H55" s="68">
        <v>4124</v>
      </c>
      <c r="I55" s="68">
        <v>12511</v>
      </c>
      <c r="J55" s="68">
        <v>2377</v>
      </c>
      <c r="K55" s="68">
        <v>102200</v>
      </c>
      <c r="L55" s="68">
        <v>3608865</v>
      </c>
      <c r="M55" s="69">
        <f t="shared" si="0"/>
        <v>4232581</v>
      </c>
      <c r="N55" s="70">
        <f t="shared" si="1"/>
        <v>0</v>
      </c>
    </row>
    <row r="56" spans="1:14" ht="33" customHeight="1">
      <c r="A56" s="63" t="s">
        <v>93</v>
      </c>
      <c r="B56" s="72">
        <f>'第７表性質別歳出の状況'!BL56</f>
        <v>3778587</v>
      </c>
      <c r="C56" s="72">
        <v>50558</v>
      </c>
      <c r="D56" s="72">
        <v>762632</v>
      </c>
      <c r="E56" s="72">
        <v>50141</v>
      </c>
      <c r="F56" s="72">
        <v>1717</v>
      </c>
      <c r="G56" s="72">
        <v>10772</v>
      </c>
      <c r="H56" s="72">
        <v>18419</v>
      </c>
      <c r="I56" s="72">
        <v>1059</v>
      </c>
      <c r="J56" s="72">
        <v>1387</v>
      </c>
      <c r="K56" s="72">
        <v>117900</v>
      </c>
      <c r="L56" s="72">
        <v>2764002</v>
      </c>
      <c r="M56" s="69">
        <f t="shared" si="0"/>
        <v>3778587</v>
      </c>
      <c r="N56" s="70">
        <f t="shared" si="1"/>
        <v>0</v>
      </c>
    </row>
    <row r="57" spans="1:14" ht="33" customHeight="1">
      <c r="A57" s="2" t="s">
        <v>94</v>
      </c>
      <c r="B57" s="68">
        <f>'第７表性質別歳出の状況'!BL57</f>
        <v>5884339</v>
      </c>
      <c r="C57" s="68">
        <v>222932</v>
      </c>
      <c r="D57" s="68">
        <v>286530</v>
      </c>
      <c r="E57" s="68">
        <v>80141</v>
      </c>
      <c r="F57" s="68">
        <v>806728</v>
      </c>
      <c r="G57" s="68">
        <v>3920</v>
      </c>
      <c r="H57" s="68">
        <v>157351</v>
      </c>
      <c r="I57" s="68">
        <v>154476</v>
      </c>
      <c r="J57" s="68">
        <v>30130</v>
      </c>
      <c r="K57" s="68">
        <v>44600</v>
      </c>
      <c r="L57" s="68">
        <v>4097531</v>
      </c>
      <c r="M57" s="69">
        <f t="shared" si="0"/>
        <v>5884339</v>
      </c>
      <c r="N57" s="70">
        <f t="shared" si="1"/>
        <v>0</v>
      </c>
    </row>
    <row r="58" spans="1:14" ht="33" customHeight="1">
      <c r="A58" s="2" t="s">
        <v>95</v>
      </c>
      <c r="B58" s="68">
        <f>'第７表性質別歳出の状況'!BL58</f>
        <v>7269236</v>
      </c>
      <c r="C58" s="68">
        <v>135962</v>
      </c>
      <c r="D58" s="68">
        <v>768951</v>
      </c>
      <c r="E58" s="68">
        <v>177602</v>
      </c>
      <c r="F58" s="68">
        <v>13845</v>
      </c>
      <c r="G58" s="68">
        <v>10685</v>
      </c>
      <c r="H58" s="68">
        <v>634001</v>
      </c>
      <c r="I58" s="68">
        <v>126114</v>
      </c>
      <c r="J58" s="68">
        <v>0</v>
      </c>
      <c r="K58" s="68">
        <v>297700</v>
      </c>
      <c r="L58" s="68">
        <v>5104376</v>
      </c>
      <c r="M58" s="69">
        <f t="shared" si="0"/>
        <v>7269236</v>
      </c>
      <c r="N58" s="70">
        <f t="shared" si="1"/>
        <v>0</v>
      </c>
    </row>
    <row r="59" spans="1:14" ht="33" customHeight="1">
      <c r="A59" s="2" t="s">
        <v>96</v>
      </c>
      <c r="B59" s="68">
        <f>'第７表性質別歳出の状況'!BL59</f>
        <v>2557511</v>
      </c>
      <c r="C59" s="68">
        <v>59009</v>
      </c>
      <c r="D59" s="68">
        <v>263956</v>
      </c>
      <c r="E59" s="68">
        <v>16183</v>
      </c>
      <c r="F59" s="68">
        <v>14127</v>
      </c>
      <c r="G59" s="68">
        <v>2173</v>
      </c>
      <c r="H59" s="68">
        <v>1664</v>
      </c>
      <c r="I59" s="68">
        <v>59127</v>
      </c>
      <c r="J59" s="68">
        <v>16885</v>
      </c>
      <c r="K59" s="68">
        <v>229000</v>
      </c>
      <c r="L59" s="68">
        <v>1895387</v>
      </c>
      <c r="M59" s="69">
        <f t="shared" si="0"/>
        <v>2557511</v>
      </c>
      <c r="N59" s="70">
        <f t="shared" si="1"/>
        <v>0</v>
      </c>
    </row>
    <row r="60" spans="1:14" ht="33" customHeight="1">
      <c r="A60" s="2" t="s">
        <v>97</v>
      </c>
      <c r="B60" s="68">
        <f>'第７表性質別歳出の状況'!BL60</f>
        <v>7916499</v>
      </c>
      <c r="C60" s="68">
        <v>101136</v>
      </c>
      <c r="D60" s="68">
        <v>216305</v>
      </c>
      <c r="E60" s="68">
        <v>86897</v>
      </c>
      <c r="F60" s="68">
        <v>27436</v>
      </c>
      <c r="G60" s="68">
        <v>50969</v>
      </c>
      <c r="H60" s="68">
        <v>1512777</v>
      </c>
      <c r="I60" s="68">
        <v>159254</v>
      </c>
      <c r="J60" s="68">
        <v>1064</v>
      </c>
      <c r="K60" s="68">
        <v>0</v>
      </c>
      <c r="L60" s="68">
        <v>5760661</v>
      </c>
      <c r="M60" s="69">
        <f t="shared" si="0"/>
        <v>7916499</v>
      </c>
      <c r="N60" s="70">
        <f t="shared" si="1"/>
        <v>0</v>
      </c>
    </row>
    <row r="61" spans="1:14" ht="33" customHeight="1">
      <c r="A61" s="2" t="s">
        <v>98</v>
      </c>
      <c r="B61" s="68">
        <f>'第７表性質別歳出の状況'!BL61</f>
        <v>5509553</v>
      </c>
      <c r="C61" s="68">
        <v>100066</v>
      </c>
      <c r="D61" s="68">
        <v>301980</v>
      </c>
      <c r="E61" s="68">
        <v>71453</v>
      </c>
      <c r="F61" s="68">
        <v>27858</v>
      </c>
      <c r="G61" s="68">
        <v>48745</v>
      </c>
      <c r="H61" s="68">
        <v>178041</v>
      </c>
      <c r="I61" s="68">
        <v>30162</v>
      </c>
      <c r="J61" s="68">
        <v>0</v>
      </c>
      <c r="K61" s="68">
        <v>385000</v>
      </c>
      <c r="L61" s="68">
        <v>4366248</v>
      </c>
      <c r="M61" s="69">
        <f t="shared" si="0"/>
        <v>5509553</v>
      </c>
      <c r="N61" s="70">
        <f t="shared" si="1"/>
        <v>0</v>
      </c>
    </row>
    <row r="62" spans="1:14" ht="33" customHeight="1">
      <c r="A62" s="62" t="s">
        <v>99</v>
      </c>
      <c r="B62" s="71">
        <f>'第７表性質別歳出の状況'!BL62</f>
        <v>6985069</v>
      </c>
      <c r="C62" s="71">
        <v>175891</v>
      </c>
      <c r="D62" s="71">
        <v>500443</v>
      </c>
      <c r="E62" s="71">
        <v>128492</v>
      </c>
      <c r="F62" s="71">
        <v>28035</v>
      </c>
      <c r="G62" s="71">
        <v>11030</v>
      </c>
      <c r="H62" s="71">
        <v>81047</v>
      </c>
      <c r="I62" s="71">
        <v>253684</v>
      </c>
      <c r="J62" s="71">
        <v>3535</v>
      </c>
      <c r="K62" s="71">
        <v>95500</v>
      </c>
      <c r="L62" s="71">
        <v>5707412</v>
      </c>
      <c r="M62" s="69">
        <f t="shared" si="0"/>
        <v>6985069</v>
      </c>
      <c r="N62" s="70">
        <f t="shared" si="1"/>
        <v>0</v>
      </c>
    </row>
    <row r="63" spans="1:14" ht="33" customHeight="1">
      <c r="A63" s="2" t="s">
        <v>100</v>
      </c>
      <c r="B63" s="68">
        <f>'第７表性質別歳出の状況'!BL63</f>
        <v>1490356</v>
      </c>
      <c r="C63" s="68">
        <v>20043</v>
      </c>
      <c r="D63" s="68">
        <v>169658</v>
      </c>
      <c r="E63" s="68">
        <v>33494</v>
      </c>
      <c r="F63" s="68">
        <v>1459</v>
      </c>
      <c r="G63" s="68">
        <v>1757</v>
      </c>
      <c r="H63" s="68">
        <v>11208</v>
      </c>
      <c r="I63" s="68">
        <v>32700</v>
      </c>
      <c r="J63" s="68">
        <v>0</v>
      </c>
      <c r="K63" s="68">
        <v>73400</v>
      </c>
      <c r="L63" s="68">
        <v>1146637</v>
      </c>
      <c r="M63" s="69">
        <f t="shared" si="0"/>
        <v>1490356</v>
      </c>
      <c r="N63" s="70">
        <f t="shared" si="1"/>
        <v>0</v>
      </c>
    </row>
    <row r="64" spans="1:14" ht="33" customHeight="1">
      <c r="A64" s="2" t="s">
        <v>101</v>
      </c>
      <c r="B64" s="68">
        <f>'第７表性質別歳出の状況'!BL64</f>
        <v>3815330</v>
      </c>
      <c r="C64" s="68">
        <v>116746</v>
      </c>
      <c r="D64" s="68">
        <v>150823</v>
      </c>
      <c r="E64" s="68">
        <v>90729</v>
      </c>
      <c r="F64" s="68">
        <v>4526</v>
      </c>
      <c r="G64" s="68">
        <v>13406</v>
      </c>
      <c r="H64" s="68">
        <v>185702</v>
      </c>
      <c r="I64" s="68">
        <v>97052</v>
      </c>
      <c r="J64" s="68">
        <v>4410</v>
      </c>
      <c r="K64" s="68">
        <v>91500</v>
      </c>
      <c r="L64" s="68">
        <v>3060436</v>
      </c>
      <c r="M64" s="69">
        <f t="shared" si="0"/>
        <v>3815330</v>
      </c>
      <c r="N64" s="70">
        <f t="shared" si="1"/>
        <v>0</v>
      </c>
    </row>
    <row r="65" spans="1:14" ht="33" customHeight="1" thickBot="1">
      <c r="A65" s="2" t="s">
        <v>115</v>
      </c>
      <c r="B65" s="68">
        <f>'第７表性質別歳出の状況'!BL65</f>
        <v>3917832</v>
      </c>
      <c r="C65" s="68">
        <v>77055</v>
      </c>
      <c r="D65" s="68">
        <v>399336</v>
      </c>
      <c r="E65" s="68">
        <v>144232</v>
      </c>
      <c r="F65" s="68">
        <v>10530</v>
      </c>
      <c r="G65" s="68">
        <v>8708</v>
      </c>
      <c r="H65" s="68">
        <v>90431</v>
      </c>
      <c r="I65" s="68">
        <v>74874</v>
      </c>
      <c r="J65" s="68">
        <v>4253</v>
      </c>
      <c r="K65" s="68">
        <v>129600</v>
      </c>
      <c r="L65" s="68">
        <v>2978813</v>
      </c>
      <c r="M65" s="69">
        <f t="shared" si="0"/>
        <v>3917832</v>
      </c>
      <c r="N65" s="70">
        <f t="shared" si="1"/>
        <v>0</v>
      </c>
    </row>
    <row r="66" spans="1:14" ht="33" customHeight="1" thickBot="1" thickTop="1">
      <c r="A66" s="67" t="s">
        <v>102</v>
      </c>
      <c r="B66" s="75">
        <f aca="true" t="shared" si="3" ref="B66:M66">SUM(B19:B65)</f>
        <v>213145730</v>
      </c>
      <c r="C66" s="75">
        <f t="shared" si="3"/>
        <v>8050033</v>
      </c>
      <c r="D66" s="75">
        <f t="shared" si="3"/>
        <v>12801079</v>
      </c>
      <c r="E66" s="75">
        <f t="shared" si="3"/>
        <v>3837729</v>
      </c>
      <c r="F66" s="75">
        <f t="shared" si="3"/>
        <v>2032564</v>
      </c>
      <c r="G66" s="75">
        <f t="shared" si="3"/>
        <v>455030</v>
      </c>
      <c r="H66" s="75">
        <f t="shared" si="3"/>
        <v>4587270</v>
      </c>
      <c r="I66" s="75">
        <f t="shared" si="3"/>
        <v>4013464</v>
      </c>
      <c r="J66" s="75">
        <f t="shared" si="3"/>
        <v>204423</v>
      </c>
      <c r="K66" s="75">
        <f t="shared" si="3"/>
        <v>9026359</v>
      </c>
      <c r="L66" s="75">
        <f t="shared" si="3"/>
        <v>168137779</v>
      </c>
      <c r="M66" s="76">
        <f t="shared" si="3"/>
        <v>213145730</v>
      </c>
      <c r="N66" s="70">
        <f t="shared" si="1"/>
        <v>0</v>
      </c>
    </row>
    <row r="67" spans="1:14" ht="33" customHeight="1" thickTop="1">
      <c r="A67" s="32" t="s">
        <v>103</v>
      </c>
      <c r="B67" s="77">
        <f aca="true" t="shared" si="4" ref="B67:L67">SUM(B66,B18)</f>
        <v>765359946</v>
      </c>
      <c r="C67" s="77">
        <f t="shared" si="4"/>
        <v>55119227</v>
      </c>
      <c r="D67" s="77">
        <f t="shared" si="4"/>
        <v>37815477</v>
      </c>
      <c r="E67" s="77">
        <f t="shared" si="4"/>
        <v>16570697</v>
      </c>
      <c r="F67" s="77">
        <f t="shared" si="4"/>
        <v>5660069</v>
      </c>
      <c r="G67" s="77">
        <f t="shared" si="4"/>
        <v>1007351</v>
      </c>
      <c r="H67" s="77">
        <f t="shared" si="4"/>
        <v>9646014</v>
      </c>
      <c r="I67" s="77">
        <f t="shared" si="4"/>
        <v>20235310</v>
      </c>
      <c r="J67" s="77">
        <f t="shared" si="4"/>
        <v>1324081</v>
      </c>
      <c r="K67" s="77">
        <f t="shared" si="4"/>
        <v>50497312</v>
      </c>
      <c r="L67" s="77">
        <f t="shared" si="4"/>
        <v>567484408</v>
      </c>
      <c r="M67" s="77">
        <f>SUM(M66,M18)</f>
        <v>765359946</v>
      </c>
      <c r="N67" s="70">
        <f t="shared" si="1"/>
        <v>0</v>
      </c>
    </row>
    <row r="68" spans="1:13" ht="33.75" customHeight="1" hidden="1">
      <c r="A68" s="110" t="s">
        <v>136</v>
      </c>
      <c r="B68" s="19"/>
      <c r="C68" s="108">
        <v>13</v>
      </c>
      <c r="D68" s="108">
        <v>13</v>
      </c>
      <c r="E68" s="108">
        <v>13</v>
      </c>
      <c r="F68" s="108">
        <v>13</v>
      </c>
      <c r="G68" s="108">
        <v>13</v>
      </c>
      <c r="H68" s="108">
        <v>13</v>
      </c>
      <c r="I68" s="108">
        <v>13</v>
      </c>
      <c r="J68" s="108">
        <v>13</v>
      </c>
      <c r="K68" s="108">
        <v>13</v>
      </c>
      <c r="L68" s="108">
        <v>13</v>
      </c>
      <c r="M68" s="19"/>
    </row>
    <row r="69" spans="1:12" ht="33.75" customHeight="1" hidden="1">
      <c r="A69" s="111" t="s">
        <v>137</v>
      </c>
      <c r="C69" s="109">
        <v>38</v>
      </c>
      <c r="D69" s="109">
        <v>38</v>
      </c>
      <c r="E69" s="109">
        <v>38</v>
      </c>
      <c r="F69" s="109">
        <v>38</v>
      </c>
      <c r="G69" s="109">
        <v>38</v>
      </c>
      <c r="H69" s="109">
        <v>38</v>
      </c>
      <c r="I69" s="109">
        <v>38</v>
      </c>
      <c r="J69" s="109">
        <v>38</v>
      </c>
      <c r="K69" s="109">
        <v>38</v>
      </c>
      <c r="L69" s="109">
        <v>38</v>
      </c>
    </row>
    <row r="70" spans="1:12" ht="33.75" customHeight="1" hidden="1">
      <c r="A70" s="111" t="s">
        <v>138</v>
      </c>
      <c r="C70" s="109">
        <v>2</v>
      </c>
      <c r="D70" s="109">
        <v>3</v>
      </c>
      <c r="E70" s="109">
        <v>4</v>
      </c>
      <c r="F70" s="109">
        <v>5</v>
      </c>
      <c r="G70" s="109">
        <v>6</v>
      </c>
      <c r="H70" s="109">
        <v>7</v>
      </c>
      <c r="I70" s="109">
        <v>8</v>
      </c>
      <c r="J70" s="109">
        <v>9</v>
      </c>
      <c r="K70" s="109">
        <v>10</v>
      </c>
      <c r="L70" s="109">
        <v>11</v>
      </c>
    </row>
  </sheetData>
  <mergeCells count="2">
    <mergeCell ref="F1:F2"/>
    <mergeCell ref="B1:B2"/>
  </mergeCells>
  <printOptions/>
  <pageMargins left="0.7086614173228347" right="0.7086614173228347" top="0.7874015748031497" bottom="0.3937007874015748" header="0.5905511811023623" footer="0.31496062992125984"/>
  <pageSetup firstPageNumber="116" useFirstPageNumber="1" fitToHeight="15" horizontalDpi="600" verticalDpi="600" orientation="portrait" paperSize="9" scale="35" r:id="rId1"/>
  <headerFooter alignWithMargins="0">
    <oddHeader>&amp;L&amp;24　　第７表　性質別財源内訳</oddHeader>
    <oddFooter>&amp;C&amp;30&amp;P</oddFooter>
  </headerFooter>
  <colBreaks count="2" manualBreakCount="2">
    <brk id="2" max="65535" man="1"/>
    <brk id="12" max="65535" man="1"/>
  </colBreaks>
</worksheet>
</file>

<file path=xl/worksheets/sheet3.xml><?xml version="1.0" encoding="utf-8"?>
<worksheet xmlns="http://schemas.openxmlformats.org/spreadsheetml/2006/main" xmlns:r="http://schemas.openxmlformats.org/officeDocument/2006/relationships">
  <dimension ref="A1:W71"/>
  <sheetViews>
    <sheetView showOutlineSymbols="0" view="pageBreakPreview" zoomScale="50" zoomScaleSheetLayoutView="50" workbookViewId="0" topLeftCell="A1">
      <pane xSplit="1" ySplit="4" topLeftCell="D5" activePane="bottomRight" state="frozen"/>
      <selection pane="topLeft" activeCell="A1" sqref="A1"/>
      <selection pane="topRight" activeCell="B1" sqref="B1"/>
      <selection pane="bottomLeft" activeCell="A5" sqref="A5"/>
      <selection pane="bottomRight" activeCell="E8" sqref="E8"/>
    </sheetView>
  </sheetViews>
  <sheetFormatPr defaultColWidth="24.75390625" defaultRowHeight="14.25"/>
  <cols>
    <col min="1" max="1" width="20.625" style="0" hidden="1" customWidth="1"/>
    <col min="2" max="2" width="20.625" style="5" hidden="1" customWidth="1"/>
    <col min="3" max="3" width="5.625" style="5" hidden="1" customWidth="1"/>
    <col min="4" max="5" width="20.625" style="5" customWidth="1"/>
    <col min="6" max="6" width="20.625" style="21" customWidth="1"/>
    <col min="7" max="7" width="20.625" style="5" customWidth="1"/>
    <col min="8" max="8" width="20.625" style="21" customWidth="1"/>
    <col min="9" max="9" width="20.625" style="5" customWidth="1"/>
    <col min="10" max="10" width="20.625" style="21" customWidth="1"/>
    <col min="11" max="11" width="20.625" style="5" customWidth="1"/>
    <col min="12" max="12" width="20.625" style="21" customWidth="1"/>
    <col min="13" max="13" width="20.625" style="5" customWidth="1"/>
    <col min="14" max="14" width="20.625" style="21" customWidth="1"/>
    <col min="15" max="15" width="20.625" style="5" customWidth="1"/>
    <col min="16" max="18" width="20.625" style="21" customWidth="1"/>
    <col min="19" max="21" width="20.625" style="5" customWidth="1"/>
  </cols>
  <sheetData>
    <row r="1" spans="1:21" ht="34.5" customHeight="1">
      <c r="A1" s="78" t="s">
        <v>0</v>
      </c>
      <c r="B1" s="135" t="s">
        <v>107</v>
      </c>
      <c r="C1" s="64"/>
      <c r="D1" s="8" t="s">
        <v>19</v>
      </c>
      <c r="E1" s="92" t="s">
        <v>130</v>
      </c>
      <c r="F1" s="22"/>
      <c r="G1" s="91"/>
      <c r="H1" s="22"/>
      <c r="I1" s="10"/>
      <c r="J1" s="22"/>
      <c r="K1" s="10"/>
      <c r="L1" s="22"/>
      <c r="M1" s="115"/>
      <c r="N1" s="22"/>
      <c r="O1" s="10"/>
      <c r="P1" s="22"/>
      <c r="Q1" s="25" t="s">
        <v>20</v>
      </c>
      <c r="R1" s="28"/>
      <c r="S1" s="8" t="s">
        <v>21</v>
      </c>
      <c r="T1" s="9" t="s">
        <v>22</v>
      </c>
      <c r="U1" s="9" t="s">
        <v>22</v>
      </c>
    </row>
    <row r="2" spans="1:21" ht="27" customHeight="1">
      <c r="A2" s="1"/>
      <c r="B2" s="136"/>
      <c r="C2" s="65"/>
      <c r="D2" s="13"/>
      <c r="E2" s="8" t="s">
        <v>41</v>
      </c>
      <c r="F2" s="22"/>
      <c r="G2" s="10"/>
      <c r="H2" s="22"/>
      <c r="I2" s="10"/>
      <c r="J2" s="22"/>
      <c r="K2" s="8" t="s">
        <v>42</v>
      </c>
      <c r="L2" s="22"/>
      <c r="M2" s="115"/>
      <c r="N2" s="22"/>
      <c r="O2" s="10"/>
      <c r="P2" s="22"/>
      <c r="Q2" s="26"/>
      <c r="R2" s="137" t="s">
        <v>141</v>
      </c>
      <c r="S2" s="65" t="s">
        <v>43</v>
      </c>
      <c r="T2" s="12" t="s">
        <v>140</v>
      </c>
      <c r="U2" s="12" t="s">
        <v>111</v>
      </c>
    </row>
    <row r="3" spans="1:21" ht="27" customHeight="1">
      <c r="A3" s="1"/>
      <c r="B3" s="12"/>
      <c r="C3" s="65"/>
      <c r="D3" s="13"/>
      <c r="E3" s="13"/>
      <c r="F3" s="23"/>
      <c r="G3" s="8" t="s">
        <v>47</v>
      </c>
      <c r="H3" s="22"/>
      <c r="I3" s="8" t="s">
        <v>43</v>
      </c>
      <c r="J3" s="22"/>
      <c r="K3" s="13"/>
      <c r="L3" s="24"/>
      <c r="M3" s="9" t="s">
        <v>47</v>
      </c>
      <c r="N3" s="22"/>
      <c r="O3" s="8" t="s">
        <v>43</v>
      </c>
      <c r="P3" s="22"/>
      <c r="Q3" s="26"/>
      <c r="R3" s="138"/>
      <c r="S3" s="65"/>
      <c r="T3" s="12" t="s">
        <v>142</v>
      </c>
      <c r="U3" s="12"/>
    </row>
    <row r="4" spans="1:21" ht="27" customHeight="1">
      <c r="A4" s="3"/>
      <c r="B4" s="15"/>
      <c r="C4" s="66"/>
      <c r="D4" s="17"/>
      <c r="E4" s="66"/>
      <c r="F4" s="89" t="s">
        <v>48</v>
      </c>
      <c r="G4" s="66"/>
      <c r="H4" s="89" t="s">
        <v>48</v>
      </c>
      <c r="I4" s="66"/>
      <c r="J4" s="89" t="s">
        <v>48</v>
      </c>
      <c r="K4" s="66"/>
      <c r="L4" s="90" t="s">
        <v>48</v>
      </c>
      <c r="M4" s="15"/>
      <c r="N4" s="114" t="s">
        <v>48</v>
      </c>
      <c r="O4" s="66"/>
      <c r="P4" s="89" t="s">
        <v>48</v>
      </c>
      <c r="Q4" s="27"/>
      <c r="R4" s="139"/>
      <c r="S4" s="17"/>
      <c r="T4" s="18"/>
      <c r="U4" s="18"/>
    </row>
    <row r="5" spans="1:21" ht="33" customHeight="1">
      <c r="A5" s="94" t="s">
        <v>49</v>
      </c>
      <c r="B5" s="68">
        <f>'第７表性質別歳出の状況'!BL5</f>
        <v>89064370</v>
      </c>
      <c r="C5" s="68">
        <f>B5-D5</f>
        <v>0</v>
      </c>
      <c r="D5" s="69">
        <v>89064370</v>
      </c>
      <c r="E5" s="69">
        <f aca="true" t="shared" si="0" ref="E5:E14">G5+I5</f>
        <v>28113135</v>
      </c>
      <c r="F5" s="84">
        <f aca="true" t="shared" si="1" ref="F5:F36">ROUND(E5/$D5*100,1)</f>
        <v>31.6</v>
      </c>
      <c r="G5" s="68">
        <v>14232848</v>
      </c>
      <c r="H5" s="84">
        <f aca="true" t="shared" si="2" ref="H5:H36">ROUND(G5/$D5*100,1)</f>
        <v>16</v>
      </c>
      <c r="I5" s="68">
        <v>13880287</v>
      </c>
      <c r="J5" s="84">
        <f>F5-H5</f>
        <v>15.600000000000001</v>
      </c>
      <c r="K5" s="69">
        <f aca="true" t="shared" si="3" ref="K5:K14">M5+O5</f>
        <v>60951235</v>
      </c>
      <c r="L5" s="84">
        <f>100-F5</f>
        <v>68.4</v>
      </c>
      <c r="M5" s="68">
        <v>13219421</v>
      </c>
      <c r="N5" s="84">
        <f aca="true" t="shared" si="4" ref="N5:N36">ROUND(M5/$D5*100,1)</f>
        <v>14.8</v>
      </c>
      <c r="O5" s="68">
        <v>47731814</v>
      </c>
      <c r="P5" s="84">
        <f>L5-N5</f>
        <v>53.60000000000001</v>
      </c>
      <c r="Q5" s="84">
        <f aca="true" t="shared" si="5" ref="Q5:Q14">O5/(S5+T5+U5)*100</f>
        <v>88.76319777044544</v>
      </c>
      <c r="R5" s="84">
        <f aca="true" t="shared" si="6" ref="R5:R36">ROUND(O5/S5*100,1)</f>
        <v>92.4</v>
      </c>
      <c r="S5" s="68">
        <v>51654329</v>
      </c>
      <c r="T5" s="68">
        <v>0</v>
      </c>
      <c r="U5" s="68">
        <v>2120000</v>
      </c>
    </row>
    <row r="6" spans="1:21" ht="33" customHeight="1">
      <c r="A6" s="2" t="s">
        <v>50</v>
      </c>
      <c r="B6" s="68">
        <f>'第７表性質別歳出の状況'!BL6</f>
        <v>42415865</v>
      </c>
      <c r="C6" s="68">
        <f aca="true" t="shared" si="7" ref="C6:C65">B6-D6</f>
        <v>0</v>
      </c>
      <c r="D6" s="69">
        <v>42415865</v>
      </c>
      <c r="E6" s="69">
        <f t="shared" si="0"/>
        <v>9480565</v>
      </c>
      <c r="F6" s="84">
        <f t="shared" si="1"/>
        <v>22.4</v>
      </c>
      <c r="G6" s="68">
        <v>4621795</v>
      </c>
      <c r="H6" s="84">
        <f t="shared" si="2"/>
        <v>10.9</v>
      </c>
      <c r="I6" s="68">
        <v>4858770</v>
      </c>
      <c r="J6" s="84">
        <f aca="true" t="shared" si="8" ref="J6:J65">F6-H6</f>
        <v>11.499999999999998</v>
      </c>
      <c r="K6" s="69">
        <f t="shared" si="3"/>
        <v>32935300</v>
      </c>
      <c r="L6" s="84">
        <f aca="true" t="shared" si="9" ref="L6:L65">100-F6</f>
        <v>77.6</v>
      </c>
      <c r="M6" s="68">
        <v>6660319</v>
      </c>
      <c r="N6" s="84">
        <f t="shared" si="4"/>
        <v>15.7</v>
      </c>
      <c r="O6" s="68">
        <v>26274981</v>
      </c>
      <c r="P6" s="84">
        <f aca="true" t="shared" si="10" ref="P6:P65">L6-N6</f>
        <v>61.89999999999999</v>
      </c>
      <c r="Q6" s="84">
        <f t="shared" si="5"/>
        <v>90.93661213442418</v>
      </c>
      <c r="R6" s="84">
        <f t="shared" si="6"/>
        <v>95.1</v>
      </c>
      <c r="S6" s="68">
        <v>27639932</v>
      </c>
      <c r="T6" s="68">
        <v>0</v>
      </c>
      <c r="U6" s="68">
        <v>1253800</v>
      </c>
    </row>
    <row r="7" spans="1:21" ht="33" customHeight="1">
      <c r="A7" s="2" t="s">
        <v>51</v>
      </c>
      <c r="B7" s="68">
        <f>'第７表性質別歳出の状況'!BL7</f>
        <v>95866195</v>
      </c>
      <c r="C7" s="68">
        <f t="shared" si="7"/>
        <v>0</v>
      </c>
      <c r="D7" s="69">
        <v>95866195</v>
      </c>
      <c r="E7" s="69">
        <f t="shared" si="0"/>
        <v>20060324</v>
      </c>
      <c r="F7" s="84">
        <f t="shared" si="1"/>
        <v>20.9</v>
      </c>
      <c r="G7" s="68">
        <v>4802762</v>
      </c>
      <c r="H7" s="84">
        <f t="shared" si="2"/>
        <v>5</v>
      </c>
      <c r="I7" s="68">
        <v>15257562</v>
      </c>
      <c r="J7" s="84">
        <f t="shared" si="8"/>
        <v>15.899999999999999</v>
      </c>
      <c r="K7" s="69">
        <f t="shared" si="3"/>
        <v>75805871</v>
      </c>
      <c r="L7" s="84">
        <f t="shared" si="9"/>
        <v>79.1</v>
      </c>
      <c r="M7" s="68">
        <v>14359591</v>
      </c>
      <c r="N7" s="84">
        <f t="shared" si="4"/>
        <v>15</v>
      </c>
      <c r="O7" s="68">
        <v>61446280</v>
      </c>
      <c r="P7" s="84">
        <f t="shared" si="10"/>
        <v>64.1</v>
      </c>
      <c r="Q7" s="84">
        <f t="shared" si="5"/>
        <v>92.33786596692217</v>
      </c>
      <c r="R7" s="84">
        <f t="shared" si="6"/>
        <v>95.9</v>
      </c>
      <c r="S7" s="68">
        <v>64095051</v>
      </c>
      <c r="T7" s="68">
        <v>0</v>
      </c>
      <c r="U7" s="68">
        <v>2450000</v>
      </c>
    </row>
    <row r="8" spans="1:21" ht="33" customHeight="1">
      <c r="A8" s="2" t="s">
        <v>52</v>
      </c>
      <c r="B8" s="68">
        <f>'第７表性質別歳出の状況'!BL8</f>
        <v>126122536</v>
      </c>
      <c r="C8" s="68">
        <f t="shared" si="7"/>
        <v>0</v>
      </c>
      <c r="D8" s="69">
        <v>126122536</v>
      </c>
      <c r="E8" s="69">
        <f t="shared" si="0"/>
        <v>40805017</v>
      </c>
      <c r="F8" s="84">
        <f t="shared" si="1"/>
        <v>32.4</v>
      </c>
      <c r="G8" s="68">
        <v>20684201</v>
      </c>
      <c r="H8" s="84">
        <f t="shared" si="2"/>
        <v>16.4</v>
      </c>
      <c r="I8" s="68">
        <v>20120816</v>
      </c>
      <c r="J8" s="84">
        <f t="shared" si="8"/>
        <v>16</v>
      </c>
      <c r="K8" s="69">
        <f t="shared" si="3"/>
        <v>85317519</v>
      </c>
      <c r="L8" s="84">
        <f t="shared" si="9"/>
        <v>67.6</v>
      </c>
      <c r="M8" s="68">
        <v>21811852</v>
      </c>
      <c r="N8" s="84">
        <f t="shared" si="4"/>
        <v>17.3</v>
      </c>
      <c r="O8" s="68">
        <v>63505667</v>
      </c>
      <c r="P8" s="84">
        <f t="shared" si="10"/>
        <v>50.3</v>
      </c>
      <c r="Q8" s="84">
        <f t="shared" si="5"/>
        <v>88.84026115251126</v>
      </c>
      <c r="R8" s="84">
        <f t="shared" si="6"/>
        <v>91.9</v>
      </c>
      <c r="S8" s="68">
        <v>69070013</v>
      </c>
      <c r="T8" s="68">
        <v>0</v>
      </c>
      <c r="U8" s="68">
        <v>2412968</v>
      </c>
    </row>
    <row r="9" spans="1:21" ht="33" customHeight="1">
      <c r="A9" s="4" t="s">
        <v>53</v>
      </c>
      <c r="B9" s="68">
        <f>'第７表性質別歳出の状況'!BL9</f>
        <v>25974640</v>
      </c>
      <c r="C9" s="68">
        <f t="shared" si="7"/>
        <v>0</v>
      </c>
      <c r="D9" s="69">
        <v>25974640</v>
      </c>
      <c r="E9" s="69">
        <f t="shared" si="0"/>
        <v>7695185</v>
      </c>
      <c r="F9" s="84">
        <f t="shared" si="1"/>
        <v>29.6</v>
      </c>
      <c r="G9" s="68">
        <v>3667245</v>
      </c>
      <c r="H9" s="84">
        <f t="shared" si="2"/>
        <v>14.1</v>
      </c>
      <c r="I9" s="68">
        <v>4027940</v>
      </c>
      <c r="J9" s="84">
        <f t="shared" si="8"/>
        <v>15.500000000000002</v>
      </c>
      <c r="K9" s="69">
        <f t="shared" si="3"/>
        <v>18279455</v>
      </c>
      <c r="L9" s="84">
        <f t="shared" si="9"/>
        <v>70.4</v>
      </c>
      <c r="M9" s="68">
        <v>2801512</v>
      </c>
      <c r="N9" s="84">
        <f t="shared" si="4"/>
        <v>10.8</v>
      </c>
      <c r="O9" s="68">
        <v>15477943</v>
      </c>
      <c r="P9" s="84">
        <f t="shared" si="10"/>
        <v>59.60000000000001</v>
      </c>
      <c r="Q9" s="84">
        <f t="shared" si="5"/>
        <v>90.87865681813498</v>
      </c>
      <c r="R9" s="84">
        <f t="shared" si="6"/>
        <v>95.2</v>
      </c>
      <c r="S9" s="68">
        <v>16257539</v>
      </c>
      <c r="T9" s="68">
        <v>0</v>
      </c>
      <c r="U9" s="68">
        <v>773900</v>
      </c>
    </row>
    <row r="10" spans="1:21" ht="33" customHeight="1">
      <c r="A10" s="2" t="s">
        <v>54</v>
      </c>
      <c r="B10" s="71">
        <f>'第７表性質別歳出の状況'!BL10</f>
        <v>24755379</v>
      </c>
      <c r="C10" s="71">
        <f t="shared" si="7"/>
        <v>0</v>
      </c>
      <c r="D10" s="82">
        <v>24755379</v>
      </c>
      <c r="E10" s="82">
        <f t="shared" si="0"/>
        <v>5848094</v>
      </c>
      <c r="F10" s="85">
        <f t="shared" si="1"/>
        <v>23.6</v>
      </c>
      <c r="G10" s="71">
        <v>1801363</v>
      </c>
      <c r="H10" s="85">
        <f t="shared" si="2"/>
        <v>7.3</v>
      </c>
      <c r="I10" s="71">
        <v>4046731</v>
      </c>
      <c r="J10" s="85">
        <f t="shared" si="8"/>
        <v>16.3</v>
      </c>
      <c r="K10" s="82">
        <f t="shared" si="3"/>
        <v>18907285</v>
      </c>
      <c r="L10" s="85">
        <f t="shared" si="9"/>
        <v>76.4</v>
      </c>
      <c r="M10" s="71">
        <v>3338362</v>
      </c>
      <c r="N10" s="85">
        <f t="shared" si="4"/>
        <v>13.5</v>
      </c>
      <c r="O10" s="71">
        <v>15568923</v>
      </c>
      <c r="P10" s="85">
        <f t="shared" si="10"/>
        <v>62.900000000000006</v>
      </c>
      <c r="Q10" s="85">
        <f t="shared" si="5"/>
        <v>89.16531029040007</v>
      </c>
      <c r="R10" s="85">
        <f t="shared" si="6"/>
        <v>93.6</v>
      </c>
      <c r="S10" s="71">
        <v>16642040</v>
      </c>
      <c r="T10" s="71">
        <v>0</v>
      </c>
      <c r="U10" s="71">
        <v>818700</v>
      </c>
    </row>
    <row r="11" spans="1:23" ht="33" customHeight="1">
      <c r="A11" s="2" t="s">
        <v>55</v>
      </c>
      <c r="B11" s="68">
        <f>'第７表性質別歳出の状況'!BL11</f>
        <v>22661225</v>
      </c>
      <c r="C11" s="68">
        <f t="shared" si="7"/>
        <v>0</v>
      </c>
      <c r="D11" s="69">
        <v>22661225</v>
      </c>
      <c r="E11" s="69">
        <f t="shared" si="0"/>
        <v>6187281</v>
      </c>
      <c r="F11" s="84">
        <f t="shared" si="1"/>
        <v>27.3</v>
      </c>
      <c r="G11" s="68">
        <v>2541740</v>
      </c>
      <c r="H11" s="84">
        <f t="shared" si="2"/>
        <v>11.2</v>
      </c>
      <c r="I11" s="68">
        <v>3645541</v>
      </c>
      <c r="J11" s="84">
        <f t="shared" si="8"/>
        <v>16.1</v>
      </c>
      <c r="K11" s="69">
        <f t="shared" si="3"/>
        <v>16473944</v>
      </c>
      <c r="L11" s="84">
        <f t="shared" si="9"/>
        <v>72.7</v>
      </c>
      <c r="M11" s="68">
        <v>2773931</v>
      </c>
      <c r="N11" s="84">
        <f t="shared" si="4"/>
        <v>12.2</v>
      </c>
      <c r="O11" s="68">
        <v>13700013</v>
      </c>
      <c r="P11" s="84">
        <f t="shared" si="10"/>
        <v>60.5</v>
      </c>
      <c r="Q11" s="84">
        <f t="shared" si="5"/>
        <v>85.74618165417746</v>
      </c>
      <c r="R11" s="84">
        <f t="shared" si="6"/>
        <v>90</v>
      </c>
      <c r="S11" s="68">
        <v>15221633</v>
      </c>
      <c r="T11" s="68">
        <v>0</v>
      </c>
      <c r="U11" s="68">
        <v>755770</v>
      </c>
      <c r="W11" s="120"/>
    </row>
    <row r="12" spans="1:21" ht="33" customHeight="1">
      <c r="A12" s="2" t="s">
        <v>56</v>
      </c>
      <c r="B12" s="68">
        <f>'第７表性質別歳出の状況'!BL12</f>
        <v>13631456</v>
      </c>
      <c r="C12" s="68">
        <f t="shared" si="7"/>
        <v>0</v>
      </c>
      <c r="D12" s="69">
        <v>13631456</v>
      </c>
      <c r="E12" s="69">
        <f t="shared" si="0"/>
        <v>2205700</v>
      </c>
      <c r="F12" s="84">
        <f t="shared" si="1"/>
        <v>16.2</v>
      </c>
      <c r="G12" s="68">
        <v>754555</v>
      </c>
      <c r="H12" s="84">
        <f t="shared" si="2"/>
        <v>5.5</v>
      </c>
      <c r="I12" s="68">
        <v>1451145</v>
      </c>
      <c r="J12" s="84">
        <f t="shared" si="8"/>
        <v>10.7</v>
      </c>
      <c r="K12" s="69">
        <f t="shared" si="3"/>
        <v>11425756</v>
      </c>
      <c r="L12" s="84">
        <f t="shared" si="9"/>
        <v>83.8</v>
      </c>
      <c r="M12" s="68">
        <v>2271881</v>
      </c>
      <c r="N12" s="84">
        <f t="shared" si="4"/>
        <v>16.7</v>
      </c>
      <c r="O12" s="68">
        <v>9153875</v>
      </c>
      <c r="P12" s="84">
        <f t="shared" si="10"/>
        <v>67.1</v>
      </c>
      <c r="Q12" s="84">
        <f t="shared" si="5"/>
        <v>96.77607777714346</v>
      </c>
      <c r="R12" s="84">
        <f t="shared" si="6"/>
        <v>100.5</v>
      </c>
      <c r="S12" s="68">
        <v>9111320</v>
      </c>
      <c r="T12" s="68">
        <v>0</v>
      </c>
      <c r="U12" s="68">
        <v>347500</v>
      </c>
    </row>
    <row r="13" spans="1:21" ht="33" customHeight="1">
      <c r="A13" s="2" t="s">
        <v>57</v>
      </c>
      <c r="B13" s="68">
        <f>'第７表性質別歳出の状況'!BL13</f>
        <v>24959592</v>
      </c>
      <c r="C13" s="68">
        <f t="shared" si="7"/>
        <v>0</v>
      </c>
      <c r="D13" s="69">
        <v>24959592</v>
      </c>
      <c r="E13" s="69">
        <f t="shared" si="0"/>
        <v>6674287</v>
      </c>
      <c r="F13" s="84">
        <f t="shared" si="1"/>
        <v>26.7</v>
      </c>
      <c r="G13" s="68">
        <v>3477130</v>
      </c>
      <c r="H13" s="84">
        <f t="shared" si="2"/>
        <v>13.9</v>
      </c>
      <c r="I13" s="68">
        <v>3197157</v>
      </c>
      <c r="J13" s="84">
        <f t="shared" si="8"/>
        <v>12.799999999999999</v>
      </c>
      <c r="K13" s="69">
        <f t="shared" si="3"/>
        <v>18285305</v>
      </c>
      <c r="L13" s="84">
        <f t="shared" si="9"/>
        <v>73.3</v>
      </c>
      <c r="M13" s="68">
        <v>2999254</v>
      </c>
      <c r="N13" s="84">
        <f t="shared" si="4"/>
        <v>12</v>
      </c>
      <c r="O13" s="68">
        <v>15286051</v>
      </c>
      <c r="P13" s="84">
        <f t="shared" si="10"/>
        <v>61.3</v>
      </c>
      <c r="Q13" s="84">
        <f t="shared" si="5"/>
        <v>92.35871070666867</v>
      </c>
      <c r="R13" s="84">
        <f t="shared" si="6"/>
        <v>96.9</v>
      </c>
      <c r="S13" s="68">
        <v>15774413</v>
      </c>
      <c r="T13" s="68">
        <v>0</v>
      </c>
      <c r="U13" s="68">
        <v>776328</v>
      </c>
    </row>
    <row r="14" spans="1:21" ht="33" customHeight="1">
      <c r="A14" s="2" t="s">
        <v>114</v>
      </c>
      <c r="B14" s="72">
        <f>'第７表性質別歳出の状況'!BL14</f>
        <v>19224643</v>
      </c>
      <c r="C14" s="72">
        <f t="shared" si="7"/>
        <v>0</v>
      </c>
      <c r="D14" s="77">
        <v>19224643</v>
      </c>
      <c r="E14" s="77">
        <f t="shared" si="0"/>
        <v>5137173</v>
      </c>
      <c r="F14" s="86">
        <f t="shared" si="1"/>
        <v>26.7</v>
      </c>
      <c r="G14" s="72">
        <v>3244985</v>
      </c>
      <c r="H14" s="86">
        <f t="shared" si="2"/>
        <v>16.9</v>
      </c>
      <c r="I14" s="72">
        <v>1892188</v>
      </c>
      <c r="J14" s="86">
        <f t="shared" si="8"/>
        <v>9.8</v>
      </c>
      <c r="K14" s="77">
        <f t="shared" si="3"/>
        <v>14087470</v>
      </c>
      <c r="L14" s="86">
        <f t="shared" si="9"/>
        <v>73.3</v>
      </c>
      <c r="M14" s="72">
        <v>2090409</v>
      </c>
      <c r="N14" s="86">
        <f t="shared" si="4"/>
        <v>10.9</v>
      </c>
      <c r="O14" s="72">
        <v>11997061</v>
      </c>
      <c r="P14" s="86">
        <f t="shared" si="10"/>
        <v>62.4</v>
      </c>
      <c r="Q14" s="86">
        <f t="shared" si="5"/>
        <v>90.97321585308474</v>
      </c>
      <c r="R14" s="86">
        <f t="shared" si="6"/>
        <v>95.9</v>
      </c>
      <c r="S14" s="72">
        <v>12513965</v>
      </c>
      <c r="T14" s="72">
        <v>0</v>
      </c>
      <c r="U14" s="72">
        <v>673500</v>
      </c>
    </row>
    <row r="15" spans="1:21" ht="33" customHeight="1">
      <c r="A15" s="62" t="s">
        <v>131</v>
      </c>
      <c r="B15" s="68">
        <f>'第７表性質別歳出の状況'!BL15</f>
        <v>29012810</v>
      </c>
      <c r="C15" s="68">
        <f t="shared" si="7"/>
        <v>0</v>
      </c>
      <c r="D15" s="69">
        <v>29012810</v>
      </c>
      <c r="E15" s="69">
        <f aca="true" t="shared" si="11" ref="E15:E47">G15+I15</f>
        <v>9205668</v>
      </c>
      <c r="F15" s="84">
        <f t="shared" si="1"/>
        <v>31.7</v>
      </c>
      <c r="G15" s="68">
        <v>5034849</v>
      </c>
      <c r="H15" s="84">
        <f t="shared" si="2"/>
        <v>17.4</v>
      </c>
      <c r="I15" s="68">
        <v>4170819</v>
      </c>
      <c r="J15" s="84">
        <f t="shared" si="8"/>
        <v>14.3</v>
      </c>
      <c r="K15" s="69">
        <f aca="true" t="shared" si="12" ref="K15:K47">M15+O15</f>
        <v>19807142</v>
      </c>
      <c r="L15" s="84">
        <f t="shared" si="9"/>
        <v>68.3</v>
      </c>
      <c r="M15" s="68">
        <v>3431509</v>
      </c>
      <c r="N15" s="84">
        <f t="shared" si="4"/>
        <v>11.8</v>
      </c>
      <c r="O15" s="68">
        <v>16375633</v>
      </c>
      <c r="P15" s="84">
        <f t="shared" si="10"/>
        <v>56.5</v>
      </c>
      <c r="Q15" s="84">
        <f aca="true" t="shared" si="13" ref="Q15:Q47">O15/(S15+T15+U15)*100</f>
        <v>91.94010890677976</v>
      </c>
      <c r="R15" s="84">
        <f t="shared" si="6"/>
        <v>96</v>
      </c>
      <c r="S15" s="68">
        <v>17049896</v>
      </c>
      <c r="T15" s="68">
        <v>0</v>
      </c>
      <c r="U15" s="68">
        <v>761300</v>
      </c>
    </row>
    <row r="16" spans="1:21" ht="33" customHeight="1">
      <c r="A16" s="2" t="s">
        <v>132</v>
      </c>
      <c r="B16" s="68"/>
      <c r="C16" s="68"/>
      <c r="D16" s="69">
        <v>25208998</v>
      </c>
      <c r="E16" s="69">
        <f>G16+I16</f>
        <v>6499673</v>
      </c>
      <c r="F16" s="84">
        <f t="shared" si="1"/>
        <v>25.8</v>
      </c>
      <c r="G16" s="68">
        <v>3924210</v>
      </c>
      <c r="H16" s="84">
        <f t="shared" si="2"/>
        <v>15.6</v>
      </c>
      <c r="I16" s="68">
        <v>2575463</v>
      </c>
      <c r="J16" s="84">
        <f>F16-H16</f>
        <v>10.200000000000001</v>
      </c>
      <c r="K16" s="69">
        <f>M16+O16</f>
        <v>18709325</v>
      </c>
      <c r="L16" s="84">
        <f>100-F16</f>
        <v>74.2</v>
      </c>
      <c r="M16" s="68">
        <v>3200413</v>
      </c>
      <c r="N16" s="84">
        <f t="shared" si="4"/>
        <v>12.7</v>
      </c>
      <c r="O16" s="68">
        <v>15508912</v>
      </c>
      <c r="P16" s="84">
        <f>L16-N16</f>
        <v>61.5</v>
      </c>
      <c r="Q16" s="84">
        <f>O16/(S16+T16+U16)*100</f>
        <v>93.30415975033401</v>
      </c>
      <c r="R16" s="84">
        <f>ROUND(O16/S16*100,1)</f>
        <v>98.5</v>
      </c>
      <c r="S16" s="68">
        <v>15746787</v>
      </c>
      <c r="T16" s="68">
        <v>0</v>
      </c>
      <c r="U16" s="68">
        <v>875100</v>
      </c>
    </row>
    <row r="17" spans="1:21" ht="33" customHeight="1" thickBot="1">
      <c r="A17" s="95" t="s">
        <v>135</v>
      </c>
      <c r="B17" s="68"/>
      <c r="C17" s="68"/>
      <c r="D17" s="69">
        <v>13316507</v>
      </c>
      <c r="E17" s="69">
        <f>G17+I17</f>
        <v>5439235</v>
      </c>
      <c r="F17" s="84">
        <f t="shared" si="1"/>
        <v>40.8</v>
      </c>
      <c r="G17" s="68">
        <v>3972908</v>
      </c>
      <c r="H17" s="84">
        <f t="shared" si="2"/>
        <v>29.8</v>
      </c>
      <c r="I17" s="68">
        <v>1466327</v>
      </c>
      <c r="J17" s="84">
        <f>F17-H17</f>
        <v>10.999999999999996</v>
      </c>
      <c r="K17" s="69">
        <f>M17+O17</f>
        <v>7877272</v>
      </c>
      <c r="L17" s="84">
        <f>100-F17</f>
        <v>59.2</v>
      </c>
      <c r="M17" s="68">
        <v>1148542</v>
      </c>
      <c r="N17" s="84">
        <f t="shared" si="4"/>
        <v>8.6</v>
      </c>
      <c r="O17" s="68">
        <v>6728730</v>
      </c>
      <c r="P17" s="84">
        <f>L17-N17</f>
        <v>50.6</v>
      </c>
      <c r="Q17" s="84">
        <f>O17/(S17+T17+U17)*100</f>
        <v>86.39342104840807</v>
      </c>
      <c r="R17" s="84">
        <f>ROUND(O17/S17*100,1)</f>
        <v>90.8</v>
      </c>
      <c r="S17" s="68">
        <v>7409875</v>
      </c>
      <c r="T17" s="68">
        <v>0</v>
      </c>
      <c r="U17" s="68">
        <v>378600</v>
      </c>
    </row>
    <row r="18" spans="1:21" ht="33" customHeight="1" thickBot="1" thickTop="1">
      <c r="A18" s="61" t="s">
        <v>116</v>
      </c>
      <c r="B18" s="73">
        <f>SUM(B5:B15)</f>
        <v>513688711</v>
      </c>
      <c r="C18" s="73">
        <f>SUM(C5:C15)</f>
        <v>0</v>
      </c>
      <c r="D18" s="73">
        <f>SUM(D5:D17)</f>
        <v>552214216</v>
      </c>
      <c r="E18" s="73">
        <f>SUM(E5:E17)</f>
        <v>153351337</v>
      </c>
      <c r="F18" s="87">
        <f>ROUND(E18/$D18*100,1)</f>
        <v>27.8</v>
      </c>
      <c r="G18" s="73">
        <f>SUM(G5:G17)</f>
        <v>72760591</v>
      </c>
      <c r="H18" s="87">
        <f>ROUND(G18/$D18*100,1)</f>
        <v>13.2</v>
      </c>
      <c r="I18" s="73">
        <f>SUM(I5:I17)</f>
        <v>80590746</v>
      </c>
      <c r="J18" s="87">
        <f t="shared" si="8"/>
        <v>14.600000000000001</v>
      </c>
      <c r="K18" s="73">
        <f>SUM(K5:K17)</f>
        <v>398862879</v>
      </c>
      <c r="L18" s="87">
        <f t="shared" si="9"/>
        <v>72.2</v>
      </c>
      <c r="M18" s="73">
        <f>SUM(M5:M17)</f>
        <v>80106996</v>
      </c>
      <c r="N18" s="87">
        <f t="shared" si="4"/>
        <v>14.5</v>
      </c>
      <c r="O18" s="73">
        <f>SUM(O5:O17)</f>
        <v>318755883</v>
      </c>
      <c r="P18" s="87">
        <f>L18-N18</f>
        <v>57.7</v>
      </c>
      <c r="Q18" s="87">
        <f>ROUND(SUM(Q5:Q17)/13,1)</f>
        <v>90.6</v>
      </c>
      <c r="R18" s="87">
        <f>ROUND(SUM(R5:R17)/13,1)</f>
        <v>94.8</v>
      </c>
      <c r="S18" s="73">
        <f>SUM(S5:S17)</f>
        <v>338186793</v>
      </c>
      <c r="T18" s="73">
        <f>SUM(T5:T17)</f>
        <v>0</v>
      </c>
      <c r="U18" s="73">
        <f>SUM(U5:U17)</f>
        <v>14397466</v>
      </c>
    </row>
    <row r="19" spans="1:21" ht="33" customHeight="1" thickTop="1">
      <c r="A19" s="2" t="s">
        <v>58</v>
      </c>
      <c r="B19" s="68">
        <f>'第７表性質別歳出の状況'!BL19</f>
        <v>3933754</v>
      </c>
      <c r="C19" s="68">
        <f t="shared" si="7"/>
        <v>0</v>
      </c>
      <c r="D19" s="69">
        <v>3933754</v>
      </c>
      <c r="E19" s="69">
        <f t="shared" si="11"/>
        <v>693268</v>
      </c>
      <c r="F19" s="84">
        <f t="shared" si="1"/>
        <v>17.6</v>
      </c>
      <c r="G19" s="68">
        <v>136988</v>
      </c>
      <c r="H19" s="84">
        <f t="shared" si="2"/>
        <v>3.5</v>
      </c>
      <c r="I19" s="68">
        <v>556280</v>
      </c>
      <c r="J19" s="84">
        <f t="shared" si="8"/>
        <v>14.100000000000001</v>
      </c>
      <c r="K19" s="69">
        <f t="shared" si="12"/>
        <v>3240486</v>
      </c>
      <c r="L19" s="84">
        <f t="shared" si="9"/>
        <v>82.4</v>
      </c>
      <c r="M19" s="68">
        <v>454939</v>
      </c>
      <c r="N19" s="84">
        <f t="shared" si="4"/>
        <v>11.6</v>
      </c>
      <c r="O19" s="68">
        <v>2785547</v>
      </c>
      <c r="P19" s="84">
        <f t="shared" si="10"/>
        <v>70.80000000000001</v>
      </c>
      <c r="Q19" s="84">
        <f t="shared" si="13"/>
        <v>85.72704882035355</v>
      </c>
      <c r="R19" s="84">
        <f t="shared" si="6"/>
        <v>90.6</v>
      </c>
      <c r="S19" s="68">
        <v>3073921</v>
      </c>
      <c r="T19" s="68">
        <v>0</v>
      </c>
      <c r="U19" s="68">
        <v>175400</v>
      </c>
    </row>
    <row r="20" spans="1:21" ht="33" customHeight="1">
      <c r="A20" s="2" t="s">
        <v>59</v>
      </c>
      <c r="B20" s="68">
        <f>'第７表性質別歳出の状況'!BL20</f>
        <v>4460964</v>
      </c>
      <c r="C20" s="68">
        <f t="shared" si="7"/>
        <v>0</v>
      </c>
      <c r="D20" s="69">
        <v>4460964</v>
      </c>
      <c r="E20" s="69">
        <f t="shared" si="11"/>
        <v>1437283</v>
      </c>
      <c r="F20" s="84">
        <f t="shared" si="1"/>
        <v>32.2</v>
      </c>
      <c r="G20" s="68">
        <v>842094</v>
      </c>
      <c r="H20" s="84">
        <f t="shared" si="2"/>
        <v>18.9</v>
      </c>
      <c r="I20" s="68">
        <v>595189</v>
      </c>
      <c r="J20" s="84">
        <f t="shared" si="8"/>
        <v>13.300000000000004</v>
      </c>
      <c r="K20" s="69">
        <f t="shared" si="12"/>
        <v>3023681</v>
      </c>
      <c r="L20" s="84">
        <f t="shared" si="9"/>
        <v>67.8</v>
      </c>
      <c r="M20" s="68">
        <v>353496</v>
      </c>
      <c r="N20" s="84">
        <f t="shared" si="4"/>
        <v>7.9</v>
      </c>
      <c r="O20" s="68">
        <v>2670185</v>
      </c>
      <c r="P20" s="84">
        <f t="shared" si="10"/>
        <v>59.9</v>
      </c>
      <c r="Q20" s="84">
        <f t="shared" si="13"/>
        <v>88.61834325712573</v>
      </c>
      <c r="R20" s="84">
        <f t="shared" si="6"/>
        <v>93.5</v>
      </c>
      <c r="S20" s="68">
        <v>2855557</v>
      </c>
      <c r="T20" s="68">
        <v>0</v>
      </c>
      <c r="U20" s="68">
        <v>157572</v>
      </c>
    </row>
    <row r="21" spans="1:21" ht="33" customHeight="1">
      <c r="A21" s="2" t="s">
        <v>60</v>
      </c>
      <c r="B21" s="68">
        <f>'第７表性質別歳出の状況'!BL21</f>
        <v>5061854</v>
      </c>
      <c r="C21" s="68">
        <f t="shared" si="7"/>
        <v>0</v>
      </c>
      <c r="D21" s="69">
        <v>5061854</v>
      </c>
      <c r="E21" s="69">
        <f t="shared" si="11"/>
        <v>906065</v>
      </c>
      <c r="F21" s="84">
        <f t="shared" si="1"/>
        <v>17.9</v>
      </c>
      <c r="G21" s="68">
        <v>233546</v>
      </c>
      <c r="H21" s="84">
        <f t="shared" si="2"/>
        <v>4.6</v>
      </c>
      <c r="I21" s="68">
        <v>672519</v>
      </c>
      <c r="J21" s="84">
        <f t="shared" si="8"/>
        <v>13.299999999999999</v>
      </c>
      <c r="K21" s="69">
        <f t="shared" si="12"/>
        <v>4155789</v>
      </c>
      <c r="L21" s="84">
        <f t="shared" si="9"/>
        <v>82.1</v>
      </c>
      <c r="M21" s="68">
        <v>616414</v>
      </c>
      <c r="N21" s="84">
        <f t="shared" si="4"/>
        <v>12.2</v>
      </c>
      <c r="O21" s="68">
        <v>3539375</v>
      </c>
      <c r="P21" s="84">
        <f t="shared" si="10"/>
        <v>69.89999999999999</v>
      </c>
      <c r="Q21" s="84">
        <f t="shared" si="13"/>
        <v>90.32847600181505</v>
      </c>
      <c r="R21" s="84">
        <f t="shared" si="6"/>
        <v>95.2</v>
      </c>
      <c r="S21" s="68">
        <v>3717438</v>
      </c>
      <c r="T21" s="68">
        <v>0</v>
      </c>
      <c r="U21" s="68">
        <v>200900</v>
      </c>
    </row>
    <row r="22" spans="1:21" ht="33" customHeight="1">
      <c r="A22" s="2" t="s">
        <v>61</v>
      </c>
      <c r="B22" s="68">
        <f>'第７表性質別歳出の状況'!BL22</f>
        <v>2504326</v>
      </c>
      <c r="C22" s="68">
        <f t="shared" si="7"/>
        <v>0</v>
      </c>
      <c r="D22" s="69">
        <v>2504326</v>
      </c>
      <c r="E22" s="69">
        <f t="shared" si="11"/>
        <v>679621</v>
      </c>
      <c r="F22" s="84">
        <f t="shared" si="1"/>
        <v>27.1</v>
      </c>
      <c r="G22" s="68">
        <v>144018</v>
      </c>
      <c r="H22" s="84">
        <f t="shared" si="2"/>
        <v>5.8</v>
      </c>
      <c r="I22" s="68">
        <v>535603</v>
      </c>
      <c r="J22" s="84">
        <f t="shared" si="8"/>
        <v>21.3</v>
      </c>
      <c r="K22" s="69">
        <f t="shared" si="12"/>
        <v>1824705</v>
      </c>
      <c r="L22" s="84">
        <f t="shared" si="9"/>
        <v>72.9</v>
      </c>
      <c r="M22" s="68">
        <v>199911</v>
      </c>
      <c r="N22" s="84">
        <f t="shared" si="4"/>
        <v>8</v>
      </c>
      <c r="O22" s="68">
        <v>1624794</v>
      </c>
      <c r="P22" s="84">
        <f t="shared" si="10"/>
        <v>64.9</v>
      </c>
      <c r="Q22" s="84">
        <f t="shared" si="13"/>
        <v>88.47891184912787</v>
      </c>
      <c r="R22" s="84">
        <f t="shared" si="6"/>
        <v>94.7</v>
      </c>
      <c r="S22" s="68">
        <v>1716363</v>
      </c>
      <c r="T22" s="68">
        <v>0</v>
      </c>
      <c r="U22" s="68">
        <v>120000</v>
      </c>
    </row>
    <row r="23" spans="1:21" ht="33" customHeight="1">
      <c r="A23" s="2" t="s">
        <v>62</v>
      </c>
      <c r="B23" s="68">
        <f>'第７表性質別歳出の状況'!BL23</f>
        <v>3542000</v>
      </c>
      <c r="C23" s="68">
        <f t="shared" si="7"/>
        <v>0</v>
      </c>
      <c r="D23" s="69">
        <v>3542000</v>
      </c>
      <c r="E23" s="69">
        <f t="shared" si="11"/>
        <v>1165007</v>
      </c>
      <c r="F23" s="84">
        <f t="shared" si="1"/>
        <v>32.9</v>
      </c>
      <c r="G23" s="68">
        <v>294721</v>
      </c>
      <c r="H23" s="84">
        <f t="shared" si="2"/>
        <v>8.3</v>
      </c>
      <c r="I23" s="68">
        <v>870286</v>
      </c>
      <c r="J23" s="84">
        <f t="shared" si="8"/>
        <v>24.599999999999998</v>
      </c>
      <c r="K23" s="69">
        <f t="shared" si="12"/>
        <v>2376993</v>
      </c>
      <c r="L23" s="84">
        <f t="shared" si="9"/>
        <v>67.1</v>
      </c>
      <c r="M23" s="68">
        <v>415017</v>
      </c>
      <c r="N23" s="84">
        <f t="shared" si="4"/>
        <v>11.7</v>
      </c>
      <c r="O23" s="68">
        <v>1961976</v>
      </c>
      <c r="P23" s="84">
        <f t="shared" si="10"/>
        <v>55.39999999999999</v>
      </c>
      <c r="Q23" s="84">
        <f t="shared" si="13"/>
        <v>80.51890596368398</v>
      </c>
      <c r="R23" s="84">
        <f t="shared" si="6"/>
        <v>85.9</v>
      </c>
      <c r="S23" s="68">
        <v>2283365</v>
      </c>
      <c r="T23" s="68">
        <v>6400</v>
      </c>
      <c r="U23" s="68">
        <v>146900</v>
      </c>
    </row>
    <row r="24" spans="1:21" ht="33" customHeight="1">
      <c r="A24" s="62" t="s">
        <v>63</v>
      </c>
      <c r="B24" s="68">
        <f>'第７表性質別歳出の状況'!BL24</f>
        <v>4077581</v>
      </c>
      <c r="C24" s="68">
        <f t="shared" si="7"/>
        <v>0</v>
      </c>
      <c r="D24" s="82">
        <v>4077581</v>
      </c>
      <c r="E24" s="82">
        <f t="shared" si="11"/>
        <v>1057727</v>
      </c>
      <c r="F24" s="85">
        <f t="shared" si="1"/>
        <v>25.9</v>
      </c>
      <c r="G24" s="71">
        <v>235375</v>
      </c>
      <c r="H24" s="85">
        <f t="shared" si="2"/>
        <v>5.8</v>
      </c>
      <c r="I24" s="71">
        <v>822352</v>
      </c>
      <c r="J24" s="85">
        <f t="shared" si="8"/>
        <v>20.099999999999998</v>
      </c>
      <c r="K24" s="82">
        <f t="shared" si="12"/>
        <v>3019854</v>
      </c>
      <c r="L24" s="85">
        <f t="shared" si="9"/>
        <v>74.1</v>
      </c>
      <c r="M24" s="71">
        <v>398073</v>
      </c>
      <c r="N24" s="85">
        <f t="shared" si="4"/>
        <v>9.8</v>
      </c>
      <c r="O24" s="71">
        <v>2621781</v>
      </c>
      <c r="P24" s="85">
        <f t="shared" si="10"/>
        <v>64.3</v>
      </c>
      <c r="Q24" s="85">
        <f t="shared" si="13"/>
        <v>86.83599443964742</v>
      </c>
      <c r="R24" s="85">
        <f t="shared" si="6"/>
        <v>92.1</v>
      </c>
      <c r="S24" s="71">
        <v>2848033</v>
      </c>
      <c r="T24" s="71">
        <v>0</v>
      </c>
      <c r="U24" s="71">
        <v>171200</v>
      </c>
    </row>
    <row r="25" spans="1:21" ht="33" customHeight="1">
      <c r="A25" s="2" t="s">
        <v>64</v>
      </c>
      <c r="B25" s="68">
        <f>'第７表性質別歳出の状況'!BL25</f>
        <v>3851065</v>
      </c>
      <c r="C25" s="68">
        <f t="shared" si="7"/>
        <v>0</v>
      </c>
      <c r="D25" s="69">
        <v>3851065</v>
      </c>
      <c r="E25" s="69">
        <f t="shared" si="11"/>
        <v>1585499</v>
      </c>
      <c r="F25" s="84">
        <f t="shared" si="1"/>
        <v>41.2</v>
      </c>
      <c r="G25" s="68">
        <v>773678</v>
      </c>
      <c r="H25" s="84">
        <f t="shared" si="2"/>
        <v>20.1</v>
      </c>
      <c r="I25" s="68">
        <v>811821</v>
      </c>
      <c r="J25" s="84">
        <f t="shared" si="8"/>
        <v>21.1</v>
      </c>
      <c r="K25" s="69">
        <f t="shared" si="12"/>
        <v>2265566</v>
      </c>
      <c r="L25" s="84">
        <f t="shared" si="9"/>
        <v>58.8</v>
      </c>
      <c r="M25" s="68">
        <v>170306</v>
      </c>
      <c r="N25" s="84">
        <f t="shared" si="4"/>
        <v>4.4</v>
      </c>
      <c r="O25" s="68">
        <v>2095260</v>
      </c>
      <c r="P25" s="84">
        <f t="shared" si="10"/>
        <v>54.4</v>
      </c>
      <c r="Q25" s="84">
        <f t="shared" si="13"/>
        <v>81.88316507356261</v>
      </c>
      <c r="R25" s="84">
        <f t="shared" si="6"/>
        <v>86.7</v>
      </c>
      <c r="S25" s="68">
        <v>2416730</v>
      </c>
      <c r="T25" s="68">
        <v>0</v>
      </c>
      <c r="U25" s="68">
        <v>142111</v>
      </c>
    </row>
    <row r="26" spans="1:21" ht="33" customHeight="1">
      <c r="A26" s="2" t="s">
        <v>65</v>
      </c>
      <c r="B26" s="72">
        <f>'第７表性質別歳出の状況'!BL26</f>
        <v>4120226</v>
      </c>
      <c r="C26" s="72">
        <f t="shared" si="7"/>
        <v>0</v>
      </c>
      <c r="D26" s="69">
        <v>4120226</v>
      </c>
      <c r="E26" s="69">
        <f t="shared" si="11"/>
        <v>941178</v>
      </c>
      <c r="F26" s="84">
        <f t="shared" si="1"/>
        <v>22.8</v>
      </c>
      <c r="G26" s="68">
        <v>448068</v>
      </c>
      <c r="H26" s="84">
        <f t="shared" si="2"/>
        <v>10.9</v>
      </c>
      <c r="I26" s="68">
        <v>493110</v>
      </c>
      <c r="J26" s="84">
        <f t="shared" si="8"/>
        <v>11.9</v>
      </c>
      <c r="K26" s="69">
        <f t="shared" si="12"/>
        <v>3179048</v>
      </c>
      <c r="L26" s="84">
        <f t="shared" si="9"/>
        <v>77.2</v>
      </c>
      <c r="M26" s="68">
        <v>282684</v>
      </c>
      <c r="N26" s="84">
        <f t="shared" si="4"/>
        <v>6.9</v>
      </c>
      <c r="O26" s="68">
        <v>2896364</v>
      </c>
      <c r="P26" s="84">
        <f t="shared" si="10"/>
        <v>70.3</v>
      </c>
      <c r="Q26" s="84">
        <f t="shared" si="13"/>
        <v>92.54052852021178</v>
      </c>
      <c r="R26" s="84">
        <f t="shared" si="6"/>
        <v>97.4</v>
      </c>
      <c r="S26" s="68">
        <v>2972431</v>
      </c>
      <c r="T26" s="68">
        <v>0</v>
      </c>
      <c r="U26" s="68">
        <v>157402</v>
      </c>
    </row>
    <row r="27" spans="1:21" ht="33" customHeight="1">
      <c r="A27" s="2" t="s">
        <v>66</v>
      </c>
      <c r="B27" s="68">
        <f>'第７表性質別歳出の状況'!BL27</f>
        <v>1727820</v>
      </c>
      <c r="C27" s="68">
        <f t="shared" si="7"/>
        <v>0</v>
      </c>
      <c r="D27" s="69">
        <v>1727820</v>
      </c>
      <c r="E27" s="69">
        <f t="shared" si="11"/>
        <v>719502</v>
      </c>
      <c r="F27" s="84">
        <f t="shared" si="1"/>
        <v>41.6</v>
      </c>
      <c r="G27" s="68">
        <v>371375</v>
      </c>
      <c r="H27" s="84">
        <f t="shared" si="2"/>
        <v>21.5</v>
      </c>
      <c r="I27" s="68">
        <v>348127</v>
      </c>
      <c r="J27" s="84">
        <f t="shared" si="8"/>
        <v>20.1</v>
      </c>
      <c r="K27" s="69">
        <f t="shared" si="12"/>
        <v>1008318</v>
      </c>
      <c r="L27" s="84">
        <f t="shared" si="9"/>
        <v>58.4</v>
      </c>
      <c r="M27" s="68">
        <v>101182</v>
      </c>
      <c r="N27" s="84">
        <f t="shared" si="4"/>
        <v>5.9</v>
      </c>
      <c r="O27" s="68">
        <v>907136</v>
      </c>
      <c r="P27" s="84">
        <f t="shared" si="10"/>
        <v>52.5</v>
      </c>
      <c r="Q27" s="84">
        <f t="shared" si="13"/>
        <v>78.13287832994693</v>
      </c>
      <c r="R27" s="84">
        <f t="shared" si="6"/>
        <v>83.1</v>
      </c>
      <c r="S27" s="68">
        <v>1091017</v>
      </c>
      <c r="T27" s="68">
        <v>0</v>
      </c>
      <c r="U27" s="68">
        <v>70000</v>
      </c>
    </row>
    <row r="28" spans="1:21" ht="33" customHeight="1">
      <c r="A28" s="63" t="s">
        <v>67</v>
      </c>
      <c r="B28" s="68">
        <f>'第７表性質別歳出の状況'!BL28</f>
        <v>4341650</v>
      </c>
      <c r="C28" s="68">
        <f t="shared" si="7"/>
        <v>0</v>
      </c>
      <c r="D28" s="77">
        <v>4341650</v>
      </c>
      <c r="E28" s="77">
        <f t="shared" si="11"/>
        <v>1487820</v>
      </c>
      <c r="F28" s="86">
        <f t="shared" si="1"/>
        <v>34.3</v>
      </c>
      <c r="G28" s="72">
        <v>594068</v>
      </c>
      <c r="H28" s="86">
        <f t="shared" si="2"/>
        <v>13.7</v>
      </c>
      <c r="I28" s="72">
        <v>893752</v>
      </c>
      <c r="J28" s="86">
        <f t="shared" si="8"/>
        <v>20.599999999999998</v>
      </c>
      <c r="K28" s="77">
        <f t="shared" si="12"/>
        <v>2853830</v>
      </c>
      <c r="L28" s="86">
        <f t="shared" si="9"/>
        <v>65.7</v>
      </c>
      <c r="M28" s="72">
        <v>177644</v>
      </c>
      <c r="N28" s="86">
        <f t="shared" si="4"/>
        <v>4.1</v>
      </c>
      <c r="O28" s="72">
        <v>2676186</v>
      </c>
      <c r="P28" s="86">
        <f t="shared" si="10"/>
        <v>61.6</v>
      </c>
      <c r="Q28" s="86">
        <f t="shared" si="13"/>
        <v>79.74629567549447</v>
      </c>
      <c r="R28" s="86">
        <f t="shared" si="6"/>
        <v>84.3</v>
      </c>
      <c r="S28" s="72">
        <v>3175075</v>
      </c>
      <c r="T28" s="72">
        <v>0</v>
      </c>
      <c r="U28" s="72">
        <v>180800</v>
      </c>
    </row>
    <row r="29" spans="1:21" ht="33" customHeight="1">
      <c r="A29" s="2" t="s">
        <v>133</v>
      </c>
      <c r="B29" s="68">
        <f>'第７表性質別歳出の状況'!BL29</f>
        <v>12658813</v>
      </c>
      <c r="C29" s="68">
        <f t="shared" si="7"/>
        <v>0</v>
      </c>
      <c r="D29" s="69">
        <v>12658813</v>
      </c>
      <c r="E29" s="69">
        <f t="shared" si="11"/>
        <v>3875035</v>
      </c>
      <c r="F29" s="84">
        <f t="shared" si="1"/>
        <v>30.6</v>
      </c>
      <c r="G29" s="68">
        <v>2195300</v>
      </c>
      <c r="H29" s="84">
        <f t="shared" si="2"/>
        <v>17.3</v>
      </c>
      <c r="I29" s="68">
        <v>1679735</v>
      </c>
      <c r="J29" s="84">
        <f t="shared" si="8"/>
        <v>13.3</v>
      </c>
      <c r="K29" s="69">
        <f t="shared" si="12"/>
        <v>8783778</v>
      </c>
      <c r="L29" s="84">
        <f t="shared" si="9"/>
        <v>69.4</v>
      </c>
      <c r="M29" s="68">
        <v>701994</v>
      </c>
      <c r="N29" s="84">
        <f t="shared" si="4"/>
        <v>5.5</v>
      </c>
      <c r="O29" s="68">
        <v>8081784</v>
      </c>
      <c r="P29" s="84">
        <f t="shared" si="10"/>
        <v>63.900000000000006</v>
      </c>
      <c r="Q29" s="84">
        <f t="shared" si="13"/>
        <v>94.53453655784027</v>
      </c>
      <c r="R29" s="84">
        <f t="shared" si="6"/>
        <v>99.7</v>
      </c>
      <c r="S29" s="68">
        <v>8106528</v>
      </c>
      <c r="T29" s="68">
        <v>0</v>
      </c>
      <c r="U29" s="68">
        <v>442500</v>
      </c>
    </row>
    <row r="30" spans="1:21" ht="33" customHeight="1">
      <c r="A30" s="2" t="s">
        <v>68</v>
      </c>
      <c r="B30" s="68">
        <f>'第７表性質別歳出の状況'!BL30</f>
        <v>3456221</v>
      </c>
      <c r="C30" s="68">
        <f t="shared" si="7"/>
        <v>0</v>
      </c>
      <c r="D30" s="69">
        <v>3456221</v>
      </c>
      <c r="E30" s="69">
        <f t="shared" si="11"/>
        <v>1448268</v>
      </c>
      <c r="F30" s="84">
        <f t="shared" si="1"/>
        <v>41.9</v>
      </c>
      <c r="G30" s="68">
        <v>802495</v>
      </c>
      <c r="H30" s="84">
        <f t="shared" si="2"/>
        <v>23.2</v>
      </c>
      <c r="I30" s="68">
        <v>645773</v>
      </c>
      <c r="J30" s="84">
        <f t="shared" si="8"/>
        <v>18.7</v>
      </c>
      <c r="K30" s="69">
        <f t="shared" si="12"/>
        <v>2007953</v>
      </c>
      <c r="L30" s="84">
        <f t="shared" si="9"/>
        <v>58.1</v>
      </c>
      <c r="M30" s="68">
        <v>112315</v>
      </c>
      <c r="N30" s="84">
        <f t="shared" si="4"/>
        <v>3.2</v>
      </c>
      <c r="O30" s="68">
        <v>1895638</v>
      </c>
      <c r="P30" s="84">
        <f t="shared" si="10"/>
        <v>54.9</v>
      </c>
      <c r="Q30" s="84">
        <f t="shared" si="13"/>
        <v>93.17101965566341</v>
      </c>
      <c r="R30" s="84">
        <f t="shared" si="6"/>
        <v>98.3</v>
      </c>
      <c r="S30" s="68">
        <v>1927579</v>
      </c>
      <c r="T30" s="68">
        <v>0</v>
      </c>
      <c r="U30" s="68">
        <v>107000</v>
      </c>
    </row>
    <row r="31" spans="1:21" ht="33" customHeight="1">
      <c r="A31" s="2" t="s">
        <v>69</v>
      </c>
      <c r="B31" s="68">
        <f>'第７表性質別歳出の状況'!BL31</f>
        <v>5260723</v>
      </c>
      <c r="C31" s="68">
        <f t="shared" si="7"/>
        <v>0</v>
      </c>
      <c r="D31" s="69">
        <v>5260723</v>
      </c>
      <c r="E31" s="69">
        <f t="shared" si="11"/>
        <v>1706784</v>
      </c>
      <c r="F31" s="84">
        <f t="shared" si="1"/>
        <v>32.4</v>
      </c>
      <c r="G31" s="68">
        <v>765940</v>
      </c>
      <c r="H31" s="84">
        <f t="shared" si="2"/>
        <v>14.6</v>
      </c>
      <c r="I31" s="68">
        <v>940844</v>
      </c>
      <c r="J31" s="84">
        <f t="shared" si="8"/>
        <v>17.799999999999997</v>
      </c>
      <c r="K31" s="69">
        <f t="shared" si="12"/>
        <v>3553939</v>
      </c>
      <c r="L31" s="84">
        <f t="shared" si="9"/>
        <v>67.6</v>
      </c>
      <c r="M31" s="68">
        <v>342439</v>
      </c>
      <c r="N31" s="84">
        <f t="shared" si="4"/>
        <v>6.5</v>
      </c>
      <c r="O31" s="68">
        <v>3211500</v>
      </c>
      <c r="P31" s="84">
        <f t="shared" si="10"/>
        <v>61.099999999999994</v>
      </c>
      <c r="Q31" s="84">
        <f t="shared" si="13"/>
        <v>93.30548066195612</v>
      </c>
      <c r="R31" s="84">
        <f t="shared" si="6"/>
        <v>98</v>
      </c>
      <c r="S31" s="68">
        <v>3275420</v>
      </c>
      <c r="T31" s="68">
        <v>0</v>
      </c>
      <c r="U31" s="68">
        <v>166500</v>
      </c>
    </row>
    <row r="32" spans="1:21" ht="33" customHeight="1">
      <c r="A32" s="2" t="s">
        <v>70</v>
      </c>
      <c r="B32" s="71">
        <f>'第７表性質別歳出の状況'!BL32</f>
        <v>3241036</v>
      </c>
      <c r="C32" s="71">
        <f t="shared" si="7"/>
        <v>0</v>
      </c>
      <c r="D32" s="69">
        <v>3241036</v>
      </c>
      <c r="E32" s="69">
        <f t="shared" si="11"/>
        <v>1337199</v>
      </c>
      <c r="F32" s="84">
        <f t="shared" si="1"/>
        <v>41.3</v>
      </c>
      <c r="G32" s="68">
        <v>369823</v>
      </c>
      <c r="H32" s="84">
        <f t="shared" si="2"/>
        <v>11.4</v>
      </c>
      <c r="I32" s="68">
        <v>967376</v>
      </c>
      <c r="J32" s="84">
        <f t="shared" si="8"/>
        <v>29.9</v>
      </c>
      <c r="K32" s="69">
        <f t="shared" si="12"/>
        <v>1903837</v>
      </c>
      <c r="L32" s="84">
        <f t="shared" si="9"/>
        <v>58.7</v>
      </c>
      <c r="M32" s="68">
        <v>169732</v>
      </c>
      <c r="N32" s="84">
        <f t="shared" si="4"/>
        <v>5.2</v>
      </c>
      <c r="O32" s="68">
        <v>1734105</v>
      </c>
      <c r="P32" s="84">
        <f t="shared" si="10"/>
        <v>53.5</v>
      </c>
      <c r="Q32" s="84">
        <f t="shared" si="13"/>
        <v>80.83625496280779</v>
      </c>
      <c r="R32" s="84">
        <f t="shared" si="6"/>
        <v>84.7</v>
      </c>
      <c r="S32" s="68">
        <v>2047442</v>
      </c>
      <c r="T32" s="68">
        <v>0</v>
      </c>
      <c r="U32" s="68">
        <v>97765</v>
      </c>
    </row>
    <row r="33" spans="1:21" ht="33" customHeight="1">
      <c r="A33" s="63" t="s">
        <v>71</v>
      </c>
      <c r="B33" s="68">
        <f>'第７表性質別歳出の状況'!BL33</f>
        <v>7089758</v>
      </c>
      <c r="C33" s="68">
        <f t="shared" si="7"/>
        <v>0</v>
      </c>
      <c r="D33" s="77">
        <v>7089758</v>
      </c>
      <c r="E33" s="77">
        <f t="shared" si="11"/>
        <v>1998498</v>
      </c>
      <c r="F33" s="86">
        <f t="shared" si="1"/>
        <v>28.2</v>
      </c>
      <c r="G33" s="72">
        <v>1082190</v>
      </c>
      <c r="H33" s="86">
        <f t="shared" si="2"/>
        <v>15.3</v>
      </c>
      <c r="I33" s="72">
        <v>916308</v>
      </c>
      <c r="J33" s="86">
        <f t="shared" si="8"/>
        <v>12.899999999999999</v>
      </c>
      <c r="K33" s="77">
        <f t="shared" si="12"/>
        <v>5091260</v>
      </c>
      <c r="L33" s="86">
        <f t="shared" si="9"/>
        <v>71.8</v>
      </c>
      <c r="M33" s="72">
        <v>455508</v>
      </c>
      <c r="N33" s="86">
        <f t="shared" si="4"/>
        <v>6.4</v>
      </c>
      <c r="O33" s="72">
        <v>4635752</v>
      </c>
      <c r="P33" s="86">
        <f t="shared" si="10"/>
        <v>65.39999999999999</v>
      </c>
      <c r="Q33" s="86">
        <f t="shared" si="13"/>
        <v>91.59402077967754</v>
      </c>
      <c r="R33" s="86">
        <f t="shared" si="6"/>
        <v>95.8</v>
      </c>
      <c r="S33" s="72">
        <v>4836795</v>
      </c>
      <c r="T33" s="72">
        <v>0</v>
      </c>
      <c r="U33" s="72">
        <v>224400</v>
      </c>
    </row>
    <row r="34" spans="1:21" ht="33" customHeight="1">
      <c r="A34" s="2" t="s">
        <v>72</v>
      </c>
      <c r="B34" s="68">
        <f>'第７表性質別歳出の状況'!BL34</f>
        <v>6934959</v>
      </c>
      <c r="C34" s="68">
        <f t="shared" si="7"/>
        <v>0</v>
      </c>
      <c r="D34" s="69">
        <v>6934959</v>
      </c>
      <c r="E34" s="69">
        <f t="shared" si="11"/>
        <v>1998556</v>
      </c>
      <c r="F34" s="84">
        <f t="shared" si="1"/>
        <v>28.8</v>
      </c>
      <c r="G34" s="68">
        <v>990843</v>
      </c>
      <c r="H34" s="84">
        <f t="shared" si="2"/>
        <v>14.3</v>
      </c>
      <c r="I34" s="68">
        <v>1007713</v>
      </c>
      <c r="J34" s="84">
        <f t="shared" si="8"/>
        <v>14.5</v>
      </c>
      <c r="K34" s="69">
        <f t="shared" si="12"/>
        <v>4936403</v>
      </c>
      <c r="L34" s="84">
        <f t="shared" si="9"/>
        <v>71.2</v>
      </c>
      <c r="M34" s="68">
        <v>710458</v>
      </c>
      <c r="N34" s="84">
        <f t="shared" si="4"/>
        <v>10.2</v>
      </c>
      <c r="O34" s="68">
        <v>4225945</v>
      </c>
      <c r="P34" s="84">
        <f t="shared" si="10"/>
        <v>61</v>
      </c>
      <c r="Q34" s="84">
        <f t="shared" si="13"/>
        <v>94.93085973749231</v>
      </c>
      <c r="R34" s="84">
        <f t="shared" si="6"/>
        <v>99.6</v>
      </c>
      <c r="S34" s="68">
        <v>4243803</v>
      </c>
      <c r="T34" s="68">
        <v>0</v>
      </c>
      <c r="U34" s="68">
        <v>207800</v>
      </c>
    </row>
    <row r="35" spans="1:21" ht="33" customHeight="1">
      <c r="A35" s="2" t="s">
        <v>73</v>
      </c>
      <c r="B35" s="68">
        <f>'第７表性質別歳出の状況'!BL35</f>
        <v>1841763</v>
      </c>
      <c r="C35" s="68">
        <f t="shared" si="7"/>
        <v>0</v>
      </c>
      <c r="D35" s="69">
        <v>1841763</v>
      </c>
      <c r="E35" s="69">
        <f t="shared" si="11"/>
        <v>359166</v>
      </c>
      <c r="F35" s="84">
        <f t="shared" si="1"/>
        <v>19.5</v>
      </c>
      <c r="G35" s="68">
        <v>132903</v>
      </c>
      <c r="H35" s="84">
        <f t="shared" si="2"/>
        <v>7.2</v>
      </c>
      <c r="I35" s="68">
        <v>226263</v>
      </c>
      <c r="J35" s="84">
        <f t="shared" si="8"/>
        <v>12.3</v>
      </c>
      <c r="K35" s="69">
        <f t="shared" si="12"/>
        <v>1482597</v>
      </c>
      <c r="L35" s="84">
        <f t="shared" si="9"/>
        <v>80.5</v>
      </c>
      <c r="M35" s="68">
        <v>104579</v>
      </c>
      <c r="N35" s="84">
        <f t="shared" si="4"/>
        <v>5.7</v>
      </c>
      <c r="O35" s="68">
        <v>1378018</v>
      </c>
      <c r="P35" s="84">
        <f t="shared" si="10"/>
        <v>74.8</v>
      </c>
      <c r="Q35" s="84">
        <f t="shared" si="13"/>
        <v>94.16524760079923</v>
      </c>
      <c r="R35" s="84">
        <f t="shared" si="6"/>
        <v>99.8</v>
      </c>
      <c r="S35" s="68">
        <v>1381104</v>
      </c>
      <c r="T35" s="68">
        <v>0</v>
      </c>
      <c r="U35" s="68">
        <v>82300</v>
      </c>
    </row>
    <row r="36" spans="1:21" ht="33" customHeight="1">
      <c r="A36" s="2" t="s">
        <v>74</v>
      </c>
      <c r="B36" s="72">
        <f>'第７表性質別歳出の状況'!BL36</f>
        <v>3361988</v>
      </c>
      <c r="C36" s="72">
        <f t="shared" si="7"/>
        <v>0</v>
      </c>
      <c r="D36" s="69">
        <v>3361988</v>
      </c>
      <c r="E36" s="69">
        <f t="shared" si="11"/>
        <v>1150160</v>
      </c>
      <c r="F36" s="84">
        <f t="shared" si="1"/>
        <v>34.2</v>
      </c>
      <c r="G36" s="68">
        <v>590149</v>
      </c>
      <c r="H36" s="84">
        <f t="shared" si="2"/>
        <v>17.6</v>
      </c>
      <c r="I36" s="68">
        <v>560011</v>
      </c>
      <c r="J36" s="84">
        <f t="shared" si="8"/>
        <v>16.6</v>
      </c>
      <c r="K36" s="69">
        <f t="shared" si="12"/>
        <v>2211828</v>
      </c>
      <c r="L36" s="84">
        <f t="shared" si="9"/>
        <v>65.8</v>
      </c>
      <c r="M36" s="68">
        <v>215099</v>
      </c>
      <c r="N36" s="84">
        <f t="shared" si="4"/>
        <v>6.4</v>
      </c>
      <c r="O36" s="68">
        <v>1996729</v>
      </c>
      <c r="P36" s="84">
        <f t="shared" si="10"/>
        <v>59.4</v>
      </c>
      <c r="Q36" s="84">
        <f t="shared" si="13"/>
        <v>84.38989280141467</v>
      </c>
      <c r="R36" s="84">
        <f t="shared" si="6"/>
        <v>88.7</v>
      </c>
      <c r="S36" s="68">
        <v>2251860</v>
      </c>
      <c r="T36" s="68">
        <v>0</v>
      </c>
      <c r="U36" s="68">
        <v>114216</v>
      </c>
    </row>
    <row r="37" spans="1:21" ht="33" customHeight="1">
      <c r="A37" s="2" t="s">
        <v>75</v>
      </c>
      <c r="B37" s="68">
        <f>'第７表性質別歳出の状況'!BL37</f>
        <v>1857908</v>
      </c>
      <c r="C37" s="68">
        <f t="shared" si="7"/>
        <v>0</v>
      </c>
      <c r="D37" s="69">
        <v>1857908</v>
      </c>
      <c r="E37" s="69">
        <f t="shared" si="11"/>
        <v>552394</v>
      </c>
      <c r="F37" s="84">
        <f aca="true" t="shared" si="14" ref="F37:F65">ROUND(E37/$D37*100,1)</f>
        <v>29.7</v>
      </c>
      <c r="G37" s="68">
        <v>188896</v>
      </c>
      <c r="H37" s="84">
        <f aca="true" t="shared" si="15" ref="H37:H65">ROUND(G37/$D37*100,1)</f>
        <v>10.2</v>
      </c>
      <c r="I37" s="68">
        <v>363498</v>
      </c>
      <c r="J37" s="84">
        <f t="shared" si="8"/>
        <v>19.5</v>
      </c>
      <c r="K37" s="69">
        <f t="shared" si="12"/>
        <v>1305514</v>
      </c>
      <c r="L37" s="84">
        <f t="shared" si="9"/>
        <v>70.3</v>
      </c>
      <c r="M37" s="68">
        <v>84756</v>
      </c>
      <c r="N37" s="84">
        <f aca="true" t="shared" si="16" ref="N37:N65">ROUND(M37/$D37*100,1)</f>
        <v>4.6</v>
      </c>
      <c r="O37" s="68">
        <v>1220758</v>
      </c>
      <c r="P37" s="84">
        <f t="shared" si="10"/>
        <v>65.7</v>
      </c>
      <c r="Q37" s="84">
        <f t="shared" si="13"/>
        <v>97.61729791972364</v>
      </c>
      <c r="R37" s="84">
        <f aca="true" t="shared" si="17" ref="R37:R65">ROUND(O37/S37*100,1)</f>
        <v>103.3</v>
      </c>
      <c r="S37" s="68">
        <v>1181455</v>
      </c>
      <c r="T37" s="68">
        <v>0</v>
      </c>
      <c r="U37" s="68">
        <v>69100</v>
      </c>
    </row>
    <row r="38" spans="1:21" ht="33" customHeight="1">
      <c r="A38" s="63" t="s">
        <v>76</v>
      </c>
      <c r="B38" s="68">
        <f>'第７表性質別歳出の状況'!BL38</f>
        <v>2648851</v>
      </c>
      <c r="C38" s="68">
        <f t="shared" si="7"/>
        <v>0</v>
      </c>
      <c r="D38" s="77">
        <v>2648851</v>
      </c>
      <c r="E38" s="77">
        <f t="shared" si="11"/>
        <v>914964</v>
      </c>
      <c r="F38" s="86">
        <f t="shared" si="14"/>
        <v>34.5</v>
      </c>
      <c r="G38" s="72">
        <v>334266</v>
      </c>
      <c r="H38" s="86">
        <f t="shared" si="15"/>
        <v>12.6</v>
      </c>
      <c r="I38" s="72">
        <v>580698</v>
      </c>
      <c r="J38" s="86">
        <f t="shared" si="8"/>
        <v>21.9</v>
      </c>
      <c r="K38" s="77">
        <f t="shared" si="12"/>
        <v>1733887</v>
      </c>
      <c r="L38" s="86">
        <f t="shared" si="9"/>
        <v>65.5</v>
      </c>
      <c r="M38" s="72">
        <v>101121</v>
      </c>
      <c r="N38" s="86">
        <f t="shared" si="16"/>
        <v>3.8</v>
      </c>
      <c r="O38" s="72">
        <v>1632766</v>
      </c>
      <c r="P38" s="86">
        <f t="shared" si="10"/>
        <v>61.7</v>
      </c>
      <c r="Q38" s="86">
        <f t="shared" si="13"/>
        <v>86.47905138004967</v>
      </c>
      <c r="R38" s="86">
        <f t="shared" si="17"/>
        <v>91.4</v>
      </c>
      <c r="S38" s="72">
        <v>1787093</v>
      </c>
      <c r="T38" s="72">
        <v>0</v>
      </c>
      <c r="U38" s="72">
        <v>100955</v>
      </c>
    </row>
    <row r="39" spans="1:21" ht="33" customHeight="1">
      <c r="A39" s="2" t="s">
        <v>77</v>
      </c>
      <c r="B39" s="68">
        <f>'第７表性質別歳出の状況'!BL39</f>
        <v>1633429</v>
      </c>
      <c r="C39" s="68">
        <f t="shared" si="7"/>
        <v>0</v>
      </c>
      <c r="D39" s="69">
        <v>1633429</v>
      </c>
      <c r="E39" s="69">
        <f t="shared" si="11"/>
        <v>387095</v>
      </c>
      <c r="F39" s="84">
        <f t="shared" si="14"/>
        <v>23.7</v>
      </c>
      <c r="G39" s="68">
        <v>97552</v>
      </c>
      <c r="H39" s="84">
        <f t="shared" si="15"/>
        <v>6</v>
      </c>
      <c r="I39" s="68">
        <v>289543</v>
      </c>
      <c r="J39" s="84">
        <f t="shared" si="8"/>
        <v>17.7</v>
      </c>
      <c r="K39" s="69">
        <f t="shared" si="12"/>
        <v>1246334</v>
      </c>
      <c r="L39" s="84">
        <f t="shared" si="9"/>
        <v>76.3</v>
      </c>
      <c r="M39" s="68">
        <v>75673</v>
      </c>
      <c r="N39" s="84">
        <f t="shared" si="16"/>
        <v>4.6</v>
      </c>
      <c r="O39" s="68">
        <v>1170661</v>
      </c>
      <c r="P39" s="84">
        <f t="shared" si="10"/>
        <v>71.7</v>
      </c>
      <c r="Q39" s="84">
        <f t="shared" si="13"/>
        <v>89.94256913792242</v>
      </c>
      <c r="R39" s="84">
        <f t="shared" si="17"/>
        <v>95.2</v>
      </c>
      <c r="S39" s="68">
        <v>1229552</v>
      </c>
      <c r="T39" s="68">
        <v>0</v>
      </c>
      <c r="U39" s="68">
        <v>72013</v>
      </c>
    </row>
    <row r="40" spans="1:21" ht="33" customHeight="1">
      <c r="A40" s="2" t="s">
        <v>134</v>
      </c>
      <c r="B40" s="68">
        <f>'第７表性質別歳出の状況'!BL40</f>
        <v>10389399</v>
      </c>
      <c r="C40" s="68">
        <f t="shared" si="7"/>
        <v>0</v>
      </c>
      <c r="D40" s="69">
        <v>10389399</v>
      </c>
      <c r="E40" s="69">
        <f t="shared" si="11"/>
        <v>3103319</v>
      </c>
      <c r="F40" s="84">
        <f t="shared" si="14"/>
        <v>29.9</v>
      </c>
      <c r="G40" s="68">
        <v>1731180</v>
      </c>
      <c r="H40" s="84">
        <f t="shared" si="15"/>
        <v>16.7</v>
      </c>
      <c r="I40" s="68">
        <v>1372139</v>
      </c>
      <c r="J40" s="84">
        <f t="shared" si="8"/>
        <v>13.2</v>
      </c>
      <c r="K40" s="69">
        <f t="shared" si="12"/>
        <v>7286080</v>
      </c>
      <c r="L40" s="84">
        <f t="shared" si="9"/>
        <v>70.1</v>
      </c>
      <c r="M40" s="68">
        <v>916009</v>
      </c>
      <c r="N40" s="84">
        <f t="shared" si="16"/>
        <v>8.8</v>
      </c>
      <c r="O40" s="68">
        <v>6370071</v>
      </c>
      <c r="P40" s="84">
        <f t="shared" si="10"/>
        <v>61.3</v>
      </c>
      <c r="Q40" s="84">
        <f t="shared" si="13"/>
        <v>87.91138134704129</v>
      </c>
      <c r="R40" s="84">
        <f t="shared" si="17"/>
        <v>93.1</v>
      </c>
      <c r="S40" s="68">
        <v>6840879</v>
      </c>
      <c r="T40" s="68">
        <v>0</v>
      </c>
      <c r="U40" s="68">
        <v>405135</v>
      </c>
    </row>
    <row r="41" spans="1:21" ht="33" customHeight="1">
      <c r="A41" s="2" t="s">
        <v>78</v>
      </c>
      <c r="B41" s="68">
        <f>'第７表性質別歳出の状況'!BL41</f>
        <v>9161497</v>
      </c>
      <c r="C41" s="68">
        <f t="shared" si="7"/>
        <v>0</v>
      </c>
      <c r="D41" s="69">
        <v>9161497</v>
      </c>
      <c r="E41" s="69">
        <f t="shared" si="11"/>
        <v>4289578</v>
      </c>
      <c r="F41" s="84">
        <f t="shared" si="14"/>
        <v>46.8</v>
      </c>
      <c r="G41" s="68">
        <v>820324</v>
      </c>
      <c r="H41" s="84">
        <f t="shared" si="15"/>
        <v>9</v>
      </c>
      <c r="I41" s="68">
        <v>3469254</v>
      </c>
      <c r="J41" s="84">
        <f t="shared" si="8"/>
        <v>37.8</v>
      </c>
      <c r="K41" s="69">
        <f t="shared" si="12"/>
        <v>4871919</v>
      </c>
      <c r="L41" s="84">
        <f t="shared" si="9"/>
        <v>53.2</v>
      </c>
      <c r="M41" s="68">
        <v>648231</v>
      </c>
      <c r="N41" s="84">
        <f t="shared" si="16"/>
        <v>7.1</v>
      </c>
      <c r="O41" s="68">
        <v>4223688</v>
      </c>
      <c r="P41" s="84">
        <f t="shared" si="10"/>
        <v>46.1</v>
      </c>
      <c r="Q41" s="84">
        <f t="shared" si="13"/>
        <v>56.223708083686866</v>
      </c>
      <c r="R41" s="84">
        <f t="shared" si="17"/>
        <v>58</v>
      </c>
      <c r="S41" s="68">
        <v>7288390</v>
      </c>
      <c r="T41" s="68">
        <v>0</v>
      </c>
      <c r="U41" s="68">
        <v>223900</v>
      </c>
    </row>
    <row r="42" spans="1:21" ht="33" customHeight="1">
      <c r="A42" s="2" t="s">
        <v>79</v>
      </c>
      <c r="B42" s="71">
        <f>'第７表性質別歳出の状況'!BL42</f>
        <v>2947299</v>
      </c>
      <c r="C42" s="71">
        <f t="shared" si="7"/>
        <v>0</v>
      </c>
      <c r="D42" s="69">
        <v>2947299</v>
      </c>
      <c r="E42" s="69">
        <f t="shared" si="11"/>
        <v>1047181</v>
      </c>
      <c r="F42" s="84">
        <f t="shared" si="14"/>
        <v>35.5</v>
      </c>
      <c r="G42" s="68">
        <v>186583</v>
      </c>
      <c r="H42" s="84">
        <f t="shared" si="15"/>
        <v>6.3</v>
      </c>
      <c r="I42" s="68">
        <v>860598</v>
      </c>
      <c r="J42" s="84">
        <f t="shared" si="8"/>
        <v>29.2</v>
      </c>
      <c r="K42" s="69">
        <f t="shared" si="12"/>
        <v>1900118</v>
      </c>
      <c r="L42" s="84">
        <f t="shared" si="9"/>
        <v>64.5</v>
      </c>
      <c r="M42" s="68">
        <v>230436</v>
      </c>
      <c r="N42" s="84">
        <f t="shared" si="16"/>
        <v>7.8</v>
      </c>
      <c r="O42" s="68">
        <v>1669682</v>
      </c>
      <c r="P42" s="84">
        <f t="shared" si="10"/>
        <v>56.7</v>
      </c>
      <c r="Q42" s="84">
        <f t="shared" si="13"/>
        <v>73.19638472508207</v>
      </c>
      <c r="R42" s="84">
        <f t="shared" si="17"/>
        <v>77.4</v>
      </c>
      <c r="S42" s="68">
        <v>2157184</v>
      </c>
      <c r="T42" s="68">
        <v>0</v>
      </c>
      <c r="U42" s="68">
        <v>123915</v>
      </c>
    </row>
    <row r="43" spans="1:21" ht="33" customHeight="1">
      <c r="A43" s="63" t="s">
        <v>80</v>
      </c>
      <c r="B43" s="68">
        <f>'第７表性質別歳出の状況'!BL43</f>
        <v>2302454</v>
      </c>
      <c r="C43" s="68">
        <f t="shared" si="7"/>
        <v>0</v>
      </c>
      <c r="D43" s="77">
        <v>2302454</v>
      </c>
      <c r="E43" s="77">
        <f t="shared" si="11"/>
        <v>811897</v>
      </c>
      <c r="F43" s="86">
        <f t="shared" si="14"/>
        <v>35.3</v>
      </c>
      <c r="G43" s="72">
        <v>420557</v>
      </c>
      <c r="H43" s="86">
        <f t="shared" si="15"/>
        <v>18.3</v>
      </c>
      <c r="I43" s="72">
        <v>391340</v>
      </c>
      <c r="J43" s="86">
        <f t="shared" si="8"/>
        <v>16.999999999999996</v>
      </c>
      <c r="K43" s="77">
        <f t="shared" si="12"/>
        <v>1490557</v>
      </c>
      <c r="L43" s="86">
        <f t="shared" si="9"/>
        <v>64.7</v>
      </c>
      <c r="M43" s="72">
        <v>160940</v>
      </c>
      <c r="N43" s="86">
        <f t="shared" si="16"/>
        <v>7</v>
      </c>
      <c r="O43" s="72">
        <v>1329617</v>
      </c>
      <c r="P43" s="86">
        <f t="shared" si="10"/>
        <v>57.7</v>
      </c>
      <c r="Q43" s="86">
        <f t="shared" si="13"/>
        <v>80.60791021693412</v>
      </c>
      <c r="R43" s="86">
        <f t="shared" si="17"/>
        <v>86.1</v>
      </c>
      <c r="S43" s="72">
        <v>1544847</v>
      </c>
      <c r="T43" s="72">
        <v>0</v>
      </c>
      <c r="U43" s="72">
        <v>104640</v>
      </c>
    </row>
    <row r="44" spans="1:21" ht="33" customHeight="1">
      <c r="A44" s="2" t="s">
        <v>81</v>
      </c>
      <c r="B44" s="68">
        <f>'第７表性質別歳出の状況'!BL44</f>
        <v>5524206</v>
      </c>
      <c r="C44" s="68">
        <f t="shared" si="7"/>
        <v>0</v>
      </c>
      <c r="D44" s="69">
        <v>5524206</v>
      </c>
      <c r="E44" s="69">
        <f t="shared" si="11"/>
        <v>987038</v>
      </c>
      <c r="F44" s="84">
        <f t="shared" si="14"/>
        <v>17.9</v>
      </c>
      <c r="G44" s="68">
        <v>271225</v>
      </c>
      <c r="H44" s="84">
        <f t="shared" si="15"/>
        <v>4.9</v>
      </c>
      <c r="I44" s="68">
        <v>715813</v>
      </c>
      <c r="J44" s="84">
        <f t="shared" si="8"/>
        <v>12.999999999999998</v>
      </c>
      <c r="K44" s="69">
        <f t="shared" si="12"/>
        <v>4537168</v>
      </c>
      <c r="L44" s="84">
        <f t="shared" si="9"/>
        <v>82.1</v>
      </c>
      <c r="M44" s="68">
        <v>529906</v>
      </c>
      <c r="N44" s="84">
        <f t="shared" si="16"/>
        <v>9.6</v>
      </c>
      <c r="O44" s="68">
        <v>4007262</v>
      </c>
      <c r="P44" s="84">
        <f t="shared" si="10"/>
        <v>72.5</v>
      </c>
      <c r="Q44" s="84">
        <f t="shared" si="13"/>
        <v>89.60840756793816</v>
      </c>
      <c r="R44" s="84">
        <f t="shared" si="17"/>
        <v>94</v>
      </c>
      <c r="S44" s="68">
        <v>4261921</v>
      </c>
      <c r="T44" s="68">
        <v>0</v>
      </c>
      <c r="U44" s="68">
        <v>210050</v>
      </c>
    </row>
    <row r="45" spans="1:21" ht="33" customHeight="1">
      <c r="A45" s="2" t="s">
        <v>82</v>
      </c>
      <c r="B45" s="68">
        <f>'第７表性質別歳出の状況'!BL45</f>
        <v>5123645</v>
      </c>
      <c r="C45" s="68">
        <f t="shared" si="7"/>
        <v>0</v>
      </c>
      <c r="D45" s="69">
        <v>5123645</v>
      </c>
      <c r="E45" s="69">
        <f t="shared" si="11"/>
        <v>1193567</v>
      </c>
      <c r="F45" s="84">
        <f t="shared" si="14"/>
        <v>23.3</v>
      </c>
      <c r="G45" s="68">
        <v>346394</v>
      </c>
      <c r="H45" s="84">
        <f t="shared" si="15"/>
        <v>6.8</v>
      </c>
      <c r="I45" s="68">
        <v>847173</v>
      </c>
      <c r="J45" s="84">
        <f t="shared" si="8"/>
        <v>16.5</v>
      </c>
      <c r="K45" s="69">
        <f t="shared" si="12"/>
        <v>3930078</v>
      </c>
      <c r="L45" s="84">
        <f t="shared" si="9"/>
        <v>76.7</v>
      </c>
      <c r="M45" s="68">
        <v>706822</v>
      </c>
      <c r="N45" s="84">
        <f t="shared" si="16"/>
        <v>13.8</v>
      </c>
      <c r="O45" s="68">
        <v>3223256</v>
      </c>
      <c r="P45" s="84">
        <f t="shared" si="10"/>
        <v>62.900000000000006</v>
      </c>
      <c r="Q45" s="84">
        <f t="shared" si="13"/>
        <v>88.68342942922453</v>
      </c>
      <c r="R45" s="84">
        <f t="shared" si="17"/>
        <v>93.8</v>
      </c>
      <c r="S45" s="68">
        <v>3436464</v>
      </c>
      <c r="T45" s="68">
        <v>0</v>
      </c>
      <c r="U45" s="68">
        <v>198100</v>
      </c>
    </row>
    <row r="46" spans="1:21" ht="33" customHeight="1">
      <c r="A46" s="2" t="s">
        <v>83</v>
      </c>
      <c r="B46" s="72">
        <f>'第７表性質別歳出の状況'!BL46</f>
        <v>3090822</v>
      </c>
      <c r="C46" s="72">
        <f t="shared" si="7"/>
        <v>0</v>
      </c>
      <c r="D46" s="69">
        <v>3090822</v>
      </c>
      <c r="E46" s="69">
        <f t="shared" si="11"/>
        <v>891386</v>
      </c>
      <c r="F46" s="84">
        <f t="shared" si="14"/>
        <v>28.8</v>
      </c>
      <c r="G46" s="68">
        <v>380423</v>
      </c>
      <c r="H46" s="84">
        <f t="shared" si="15"/>
        <v>12.3</v>
      </c>
      <c r="I46" s="68">
        <v>510963</v>
      </c>
      <c r="J46" s="84">
        <f t="shared" si="8"/>
        <v>16.5</v>
      </c>
      <c r="K46" s="69">
        <f t="shared" si="12"/>
        <v>2199436</v>
      </c>
      <c r="L46" s="84">
        <f t="shared" si="9"/>
        <v>71.2</v>
      </c>
      <c r="M46" s="68">
        <v>218866</v>
      </c>
      <c r="N46" s="84">
        <f t="shared" si="16"/>
        <v>7.1</v>
      </c>
      <c r="O46" s="68">
        <v>1980570</v>
      </c>
      <c r="P46" s="84">
        <f t="shared" si="10"/>
        <v>64.10000000000001</v>
      </c>
      <c r="Q46" s="84">
        <f t="shared" si="13"/>
        <v>82.48659666208678</v>
      </c>
      <c r="R46" s="84">
        <f t="shared" si="17"/>
        <v>87.4</v>
      </c>
      <c r="S46" s="68">
        <v>2266193</v>
      </c>
      <c r="T46" s="68">
        <v>0</v>
      </c>
      <c r="U46" s="68">
        <v>134888</v>
      </c>
    </row>
    <row r="47" spans="1:21" ht="33" customHeight="1">
      <c r="A47" s="2" t="s">
        <v>84</v>
      </c>
      <c r="B47" s="68">
        <f>'第７表性質別歳出の状況'!BL47</f>
        <v>5012843</v>
      </c>
      <c r="C47" s="68">
        <f t="shared" si="7"/>
        <v>0</v>
      </c>
      <c r="D47" s="69">
        <v>5012843</v>
      </c>
      <c r="E47" s="69">
        <f t="shared" si="11"/>
        <v>1406914</v>
      </c>
      <c r="F47" s="84">
        <f t="shared" si="14"/>
        <v>28.1</v>
      </c>
      <c r="G47" s="68">
        <v>380816</v>
      </c>
      <c r="H47" s="84">
        <f t="shared" si="15"/>
        <v>7.6</v>
      </c>
      <c r="I47" s="68">
        <v>1026098</v>
      </c>
      <c r="J47" s="84">
        <f t="shared" si="8"/>
        <v>20.5</v>
      </c>
      <c r="K47" s="69">
        <f t="shared" si="12"/>
        <v>3605929</v>
      </c>
      <c r="L47" s="84">
        <f t="shared" si="9"/>
        <v>71.9</v>
      </c>
      <c r="M47" s="68">
        <v>496283</v>
      </c>
      <c r="N47" s="84">
        <f t="shared" si="16"/>
        <v>9.9</v>
      </c>
      <c r="O47" s="68">
        <v>3109646</v>
      </c>
      <c r="P47" s="84">
        <f t="shared" si="10"/>
        <v>62.00000000000001</v>
      </c>
      <c r="Q47" s="84">
        <f t="shared" si="13"/>
        <v>89.24060513740027</v>
      </c>
      <c r="R47" s="84">
        <f t="shared" si="17"/>
        <v>93.9</v>
      </c>
      <c r="S47" s="68">
        <v>3310864</v>
      </c>
      <c r="T47" s="68">
        <v>0</v>
      </c>
      <c r="U47" s="68">
        <v>173700</v>
      </c>
    </row>
    <row r="48" spans="1:21" ht="33" customHeight="1">
      <c r="A48" s="63" t="s">
        <v>85</v>
      </c>
      <c r="B48" s="68">
        <f>'第７表性質別歳出の状況'!BL48</f>
        <v>3062702</v>
      </c>
      <c r="C48" s="68">
        <f t="shared" si="7"/>
        <v>0</v>
      </c>
      <c r="D48" s="77">
        <v>3062702</v>
      </c>
      <c r="E48" s="77">
        <f aca="true" t="shared" si="18" ref="E48:E65">G48+I48</f>
        <v>1067773</v>
      </c>
      <c r="F48" s="86">
        <f t="shared" si="14"/>
        <v>34.9</v>
      </c>
      <c r="G48" s="72">
        <v>520862</v>
      </c>
      <c r="H48" s="86">
        <f t="shared" si="15"/>
        <v>17</v>
      </c>
      <c r="I48" s="72">
        <v>546911</v>
      </c>
      <c r="J48" s="86">
        <f t="shared" si="8"/>
        <v>17.9</v>
      </c>
      <c r="K48" s="77">
        <f aca="true" t="shared" si="19" ref="K48:K65">M48+O48</f>
        <v>1994929</v>
      </c>
      <c r="L48" s="86">
        <f t="shared" si="9"/>
        <v>65.1</v>
      </c>
      <c r="M48" s="72">
        <v>349268</v>
      </c>
      <c r="N48" s="86">
        <f t="shared" si="16"/>
        <v>11.4</v>
      </c>
      <c r="O48" s="72">
        <v>1645661</v>
      </c>
      <c r="P48" s="86">
        <f t="shared" si="10"/>
        <v>53.699999999999996</v>
      </c>
      <c r="Q48" s="86">
        <f aca="true" t="shared" si="20" ref="Q48:Q65">O48/(S48+T48+U48)*100</f>
        <v>86.36641071541969</v>
      </c>
      <c r="R48" s="86">
        <f t="shared" si="17"/>
        <v>91.6</v>
      </c>
      <c r="S48" s="72">
        <v>1795841</v>
      </c>
      <c r="T48" s="72">
        <v>0</v>
      </c>
      <c r="U48" s="72">
        <v>109600</v>
      </c>
    </row>
    <row r="49" spans="1:21" ht="33" customHeight="1">
      <c r="A49" s="2" t="s">
        <v>86</v>
      </c>
      <c r="B49" s="68">
        <f>'第７表性質別歳出の状況'!BL49</f>
        <v>6202558</v>
      </c>
      <c r="C49" s="68">
        <f t="shared" si="7"/>
        <v>0</v>
      </c>
      <c r="D49" s="69">
        <v>6202558</v>
      </c>
      <c r="E49" s="69">
        <f t="shared" si="18"/>
        <v>1397164</v>
      </c>
      <c r="F49" s="84">
        <f t="shared" si="14"/>
        <v>22.5</v>
      </c>
      <c r="G49" s="68">
        <v>275254</v>
      </c>
      <c r="H49" s="84">
        <f t="shared" si="15"/>
        <v>4.4</v>
      </c>
      <c r="I49" s="68">
        <v>1121910</v>
      </c>
      <c r="J49" s="84">
        <f t="shared" si="8"/>
        <v>18.1</v>
      </c>
      <c r="K49" s="69">
        <f t="shared" si="19"/>
        <v>4805394</v>
      </c>
      <c r="L49" s="84">
        <f t="shared" si="9"/>
        <v>77.5</v>
      </c>
      <c r="M49" s="68">
        <v>719564</v>
      </c>
      <c r="N49" s="84">
        <f t="shared" si="16"/>
        <v>11.6</v>
      </c>
      <c r="O49" s="68">
        <v>4085830</v>
      </c>
      <c r="P49" s="84">
        <f t="shared" si="10"/>
        <v>65.9</v>
      </c>
      <c r="Q49" s="84">
        <f t="shared" si="20"/>
        <v>89.41282696344382</v>
      </c>
      <c r="R49" s="84">
        <f t="shared" si="17"/>
        <v>93.7</v>
      </c>
      <c r="S49" s="68">
        <v>4358251</v>
      </c>
      <c r="T49" s="68">
        <v>0</v>
      </c>
      <c r="U49" s="68">
        <v>211373</v>
      </c>
    </row>
    <row r="50" spans="1:21" ht="33" customHeight="1">
      <c r="A50" s="2" t="s">
        <v>87</v>
      </c>
      <c r="B50" s="68">
        <f>'第７表性質別歳出の状況'!BL50</f>
        <v>3071996</v>
      </c>
      <c r="C50" s="68">
        <f t="shared" si="7"/>
        <v>0</v>
      </c>
      <c r="D50" s="69">
        <v>3071996</v>
      </c>
      <c r="E50" s="69">
        <f t="shared" si="18"/>
        <v>695305</v>
      </c>
      <c r="F50" s="84">
        <f t="shared" si="14"/>
        <v>22.6</v>
      </c>
      <c r="G50" s="68">
        <v>134415</v>
      </c>
      <c r="H50" s="84">
        <f t="shared" si="15"/>
        <v>4.4</v>
      </c>
      <c r="I50" s="68">
        <v>560890</v>
      </c>
      <c r="J50" s="84">
        <f t="shared" si="8"/>
        <v>18.200000000000003</v>
      </c>
      <c r="K50" s="69">
        <f t="shared" si="19"/>
        <v>2376691</v>
      </c>
      <c r="L50" s="84">
        <f t="shared" si="9"/>
        <v>77.4</v>
      </c>
      <c r="M50" s="68">
        <v>261145</v>
      </c>
      <c r="N50" s="84">
        <f t="shared" si="16"/>
        <v>8.5</v>
      </c>
      <c r="O50" s="68">
        <v>2115546</v>
      </c>
      <c r="P50" s="84">
        <f t="shared" si="10"/>
        <v>68.9</v>
      </c>
      <c r="Q50" s="84">
        <f t="shared" si="20"/>
        <v>88.91628307336411</v>
      </c>
      <c r="R50" s="84">
        <f t="shared" si="17"/>
        <v>94.2</v>
      </c>
      <c r="S50" s="68">
        <v>2245156</v>
      </c>
      <c r="T50" s="68">
        <v>0</v>
      </c>
      <c r="U50" s="68">
        <v>134100</v>
      </c>
    </row>
    <row r="51" spans="1:21" ht="33" customHeight="1">
      <c r="A51" s="2" t="s">
        <v>88</v>
      </c>
      <c r="B51" s="68">
        <f>'第７表性質別歳出の状況'!BL51</f>
        <v>3563996</v>
      </c>
      <c r="C51" s="68">
        <f t="shared" si="7"/>
        <v>0</v>
      </c>
      <c r="D51" s="69">
        <v>3563996</v>
      </c>
      <c r="E51" s="69">
        <f t="shared" si="18"/>
        <v>978657</v>
      </c>
      <c r="F51" s="84">
        <f t="shared" si="14"/>
        <v>27.5</v>
      </c>
      <c r="G51" s="68">
        <v>462922</v>
      </c>
      <c r="H51" s="84">
        <f t="shared" si="15"/>
        <v>13</v>
      </c>
      <c r="I51" s="68">
        <v>515735</v>
      </c>
      <c r="J51" s="84">
        <f t="shared" si="8"/>
        <v>14.5</v>
      </c>
      <c r="K51" s="69">
        <f t="shared" si="19"/>
        <v>2585339</v>
      </c>
      <c r="L51" s="84">
        <f t="shared" si="9"/>
        <v>72.5</v>
      </c>
      <c r="M51" s="68">
        <v>301801</v>
      </c>
      <c r="N51" s="84">
        <f t="shared" si="16"/>
        <v>8.5</v>
      </c>
      <c r="O51" s="68">
        <v>2283538</v>
      </c>
      <c r="P51" s="84">
        <f t="shared" si="10"/>
        <v>64</v>
      </c>
      <c r="Q51" s="84">
        <f t="shared" si="20"/>
        <v>87.67226055140269</v>
      </c>
      <c r="R51" s="84">
        <f t="shared" si="17"/>
        <v>92.7</v>
      </c>
      <c r="S51" s="68">
        <v>2462852</v>
      </c>
      <c r="T51" s="68">
        <v>0</v>
      </c>
      <c r="U51" s="68">
        <v>141778</v>
      </c>
    </row>
    <row r="52" spans="1:21" ht="33" customHeight="1">
      <c r="A52" s="2" t="s">
        <v>89</v>
      </c>
      <c r="B52" s="71">
        <f>'第７表性質別歳出の状況'!BL52</f>
        <v>2854123</v>
      </c>
      <c r="C52" s="71">
        <f t="shared" si="7"/>
        <v>0</v>
      </c>
      <c r="D52" s="69">
        <v>2854123</v>
      </c>
      <c r="E52" s="69">
        <f t="shared" si="18"/>
        <v>766588</v>
      </c>
      <c r="F52" s="84">
        <f t="shared" si="14"/>
        <v>26.9</v>
      </c>
      <c r="G52" s="68">
        <v>213793</v>
      </c>
      <c r="H52" s="84">
        <f t="shared" si="15"/>
        <v>7.5</v>
      </c>
      <c r="I52" s="68">
        <v>552795</v>
      </c>
      <c r="J52" s="84">
        <f t="shared" si="8"/>
        <v>19.4</v>
      </c>
      <c r="K52" s="69">
        <f t="shared" si="19"/>
        <v>2087535</v>
      </c>
      <c r="L52" s="84">
        <f t="shared" si="9"/>
        <v>73.1</v>
      </c>
      <c r="M52" s="68">
        <v>200886</v>
      </c>
      <c r="N52" s="84">
        <f t="shared" si="16"/>
        <v>7</v>
      </c>
      <c r="O52" s="68">
        <v>1886649</v>
      </c>
      <c r="P52" s="84">
        <f t="shared" si="10"/>
        <v>66.1</v>
      </c>
      <c r="Q52" s="84">
        <f t="shared" si="20"/>
        <v>88.43958761765427</v>
      </c>
      <c r="R52" s="84">
        <f t="shared" si="17"/>
        <v>94.2</v>
      </c>
      <c r="S52" s="68">
        <v>2003263</v>
      </c>
      <c r="T52" s="68">
        <v>0</v>
      </c>
      <c r="U52" s="68">
        <v>130000</v>
      </c>
    </row>
    <row r="53" spans="1:21" ht="33" customHeight="1">
      <c r="A53" s="63" t="s">
        <v>90</v>
      </c>
      <c r="B53" s="68">
        <f>'第７表性質別歳出の状況'!BL53</f>
        <v>3541913</v>
      </c>
      <c r="C53" s="68">
        <f t="shared" si="7"/>
        <v>0</v>
      </c>
      <c r="D53" s="77">
        <v>3541913</v>
      </c>
      <c r="E53" s="77">
        <f t="shared" si="18"/>
        <v>1070067</v>
      </c>
      <c r="F53" s="86">
        <f t="shared" si="14"/>
        <v>30.2</v>
      </c>
      <c r="G53" s="72">
        <v>419364</v>
      </c>
      <c r="H53" s="86">
        <f t="shared" si="15"/>
        <v>11.8</v>
      </c>
      <c r="I53" s="72">
        <v>650703</v>
      </c>
      <c r="J53" s="86">
        <f t="shared" si="8"/>
        <v>18.4</v>
      </c>
      <c r="K53" s="77">
        <f t="shared" si="19"/>
        <v>2471846</v>
      </c>
      <c r="L53" s="86">
        <f t="shared" si="9"/>
        <v>69.8</v>
      </c>
      <c r="M53" s="72">
        <v>375536</v>
      </c>
      <c r="N53" s="86">
        <f t="shared" si="16"/>
        <v>10.6</v>
      </c>
      <c r="O53" s="72">
        <v>2096310</v>
      </c>
      <c r="P53" s="86">
        <f t="shared" si="10"/>
        <v>59.199999999999996</v>
      </c>
      <c r="Q53" s="86">
        <f t="shared" si="20"/>
        <v>84.3187162282286</v>
      </c>
      <c r="R53" s="86">
        <f t="shared" si="17"/>
        <v>89.2</v>
      </c>
      <c r="S53" s="72">
        <v>2348981</v>
      </c>
      <c r="T53" s="72">
        <v>0</v>
      </c>
      <c r="U53" s="72">
        <v>137193</v>
      </c>
    </row>
    <row r="54" spans="1:21" ht="33" customHeight="1">
      <c r="A54" s="2" t="s">
        <v>91</v>
      </c>
      <c r="B54" s="68">
        <f>'第７表性質別歳出の状況'!BL54</f>
        <v>6332695</v>
      </c>
      <c r="C54" s="68">
        <f t="shared" si="7"/>
        <v>0</v>
      </c>
      <c r="D54" s="69">
        <v>6332695</v>
      </c>
      <c r="E54" s="69">
        <f t="shared" si="18"/>
        <v>1629118</v>
      </c>
      <c r="F54" s="84">
        <f t="shared" si="14"/>
        <v>25.7</v>
      </c>
      <c r="G54" s="68">
        <v>811162</v>
      </c>
      <c r="H54" s="84">
        <f t="shared" si="15"/>
        <v>12.8</v>
      </c>
      <c r="I54" s="68">
        <v>817956</v>
      </c>
      <c r="J54" s="84">
        <f t="shared" si="8"/>
        <v>12.899999999999999</v>
      </c>
      <c r="K54" s="69">
        <f t="shared" si="19"/>
        <v>4703577</v>
      </c>
      <c r="L54" s="84">
        <f t="shared" si="9"/>
        <v>74.3</v>
      </c>
      <c r="M54" s="68">
        <v>782831</v>
      </c>
      <c r="N54" s="84">
        <f t="shared" si="16"/>
        <v>12.4</v>
      </c>
      <c r="O54" s="68">
        <v>3920746</v>
      </c>
      <c r="P54" s="84">
        <f t="shared" si="10"/>
        <v>61.9</v>
      </c>
      <c r="Q54" s="84">
        <f t="shared" si="20"/>
        <v>89.6074455104127</v>
      </c>
      <c r="R54" s="84">
        <f t="shared" si="17"/>
        <v>94.2</v>
      </c>
      <c r="S54" s="68">
        <v>4162469</v>
      </c>
      <c r="T54" s="68">
        <v>0</v>
      </c>
      <c r="U54" s="68">
        <v>213000</v>
      </c>
    </row>
    <row r="55" spans="1:21" ht="33" customHeight="1">
      <c r="A55" s="2" t="s">
        <v>92</v>
      </c>
      <c r="B55" s="68">
        <f>'第７表性質別歳出の状況'!BL55</f>
        <v>4232581</v>
      </c>
      <c r="C55" s="68">
        <f t="shared" si="7"/>
        <v>0</v>
      </c>
      <c r="D55" s="69">
        <v>4232581</v>
      </c>
      <c r="E55" s="69">
        <f t="shared" si="18"/>
        <v>1234840</v>
      </c>
      <c r="F55" s="84">
        <f t="shared" si="14"/>
        <v>29.2</v>
      </c>
      <c r="G55" s="68">
        <v>304368</v>
      </c>
      <c r="H55" s="84">
        <f t="shared" si="15"/>
        <v>7.2</v>
      </c>
      <c r="I55" s="68">
        <v>930472</v>
      </c>
      <c r="J55" s="84">
        <f t="shared" si="8"/>
        <v>22</v>
      </c>
      <c r="K55" s="69">
        <f t="shared" si="19"/>
        <v>2997741</v>
      </c>
      <c r="L55" s="84">
        <f t="shared" si="9"/>
        <v>70.8</v>
      </c>
      <c r="M55" s="68">
        <v>319348</v>
      </c>
      <c r="N55" s="84">
        <f t="shared" si="16"/>
        <v>7.5</v>
      </c>
      <c r="O55" s="68">
        <v>2678393</v>
      </c>
      <c r="P55" s="84">
        <f t="shared" si="10"/>
        <v>63.3</v>
      </c>
      <c r="Q55" s="84">
        <f t="shared" si="20"/>
        <v>84.64933516723849</v>
      </c>
      <c r="R55" s="84">
        <f t="shared" si="17"/>
        <v>89.6</v>
      </c>
      <c r="S55" s="68">
        <v>2989066</v>
      </c>
      <c r="T55" s="68">
        <v>0</v>
      </c>
      <c r="U55" s="68">
        <v>175038</v>
      </c>
    </row>
    <row r="56" spans="1:21" ht="33" customHeight="1">
      <c r="A56" s="2" t="s">
        <v>93</v>
      </c>
      <c r="B56" s="72">
        <f>'第７表性質別歳出の状況'!BL56</f>
        <v>3778587</v>
      </c>
      <c r="C56" s="72">
        <f t="shared" si="7"/>
        <v>0</v>
      </c>
      <c r="D56" s="69">
        <v>3778587</v>
      </c>
      <c r="E56" s="69">
        <f t="shared" si="18"/>
        <v>1482808</v>
      </c>
      <c r="F56" s="84">
        <f t="shared" si="14"/>
        <v>39.2</v>
      </c>
      <c r="G56" s="68">
        <v>823338</v>
      </c>
      <c r="H56" s="84">
        <f t="shared" si="15"/>
        <v>21.8</v>
      </c>
      <c r="I56" s="68">
        <v>659470</v>
      </c>
      <c r="J56" s="84">
        <f t="shared" si="8"/>
        <v>17.400000000000002</v>
      </c>
      <c r="K56" s="69">
        <f t="shared" si="19"/>
        <v>2295779</v>
      </c>
      <c r="L56" s="84">
        <f t="shared" si="9"/>
        <v>60.8</v>
      </c>
      <c r="M56" s="68">
        <v>191247</v>
      </c>
      <c r="N56" s="84">
        <f t="shared" si="16"/>
        <v>5.1</v>
      </c>
      <c r="O56" s="68">
        <v>2104532</v>
      </c>
      <c r="P56" s="84">
        <f t="shared" si="10"/>
        <v>55.699999999999996</v>
      </c>
      <c r="Q56" s="84">
        <f t="shared" si="20"/>
        <v>78.1724455327049</v>
      </c>
      <c r="R56" s="84">
        <f t="shared" si="17"/>
        <v>81.2</v>
      </c>
      <c r="S56" s="68">
        <v>2591066</v>
      </c>
      <c r="T56" s="68">
        <v>0</v>
      </c>
      <c r="U56" s="68">
        <v>101100</v>
      </c>
    </row>
    <row r="57" spans="1:21" ht="33" customHeight="1">
      <c r="A57" s="2" t="s">
        <v>94</v>
      </c>
      <c r="B57" s="68">
        <f>'第７表性質別歳出の状況'!BL57</f>
        <v>5884339</v>
      </c>
      <c r="C57" s="68">
        <f t="shared" si="7"/>
        <v>0</v>
      </c>
      <c r="D57" s="69">
        <v>5884339</v>
      </c>
      <c r="E57" s="69">
        <f t="shared" si="18"/>
        <v>2890643</v>
      </c>
      <c r="F57" s="84">
        <f t="shared" si="14"/>
        <v>49.1</v>
      </c>
      <c r="G57" s="68">
        <v>1405901</v>
      </c>
      <c r="H57" s="84">
        <f t="shared" si="15"/>
        <v>23.9</v>
      </c>
      <c r="I57" s="68">
        <v>1484742</v>
      </c>
      <c r="J57" s="84">
        <f t="shared" si="8"/>
        <v>25.200000000000003</v>
      </c>
      <c r="K57" s="69">
        <f t="shared" si="19"/>
        <v>2993696</v>
      </c>
      <c r="L57" s="84">
        <f t="shared" si="9"/>
        <v>50.9</v>
      </c>
      <c r="M57" s="68">
        <v>380907</v>
      </c>
      <c r="N57" s="84">
        <f t="shared" si="16"/>
        <v>6.5</v>
      </c>
      <c r="O57" s="68">
        <v>2612789</v>
      </c>
      <c r="P57" s="84">
        <f t="shared" si="10"/>
        <v>44.4</v>
      </c>
      <c r="Q57" s="84">
        <f t="shared" si="20"/>
        <v>83.4092526304129</v>
      </c>
      <c r="R57" s="84">
        <f t="shared" si="17"/>
        <v>86.2</v>
      </c>
      <c r="S57" s="68">
        <v>3032493</v>
      </c>
      <c r="T57" s="68">
        <v>0</v>
      </c>
      <c r="U57" s="68">
        <v>100000</v>
      </c>
    </row>
    <row r="58" spans="1:21" ht="33" customHeight="1">
      <c r="A58" s="63" t="s">
        <v>95</v>
      </c>
      <c r="B58" s="68">
        <f>'第７表性質別歳出の状況'!BL58</f>
        <v>7269236</v>
      </c>
      <c r="C58" s="68">
        <f t="shared" si="7"/>
        <v>0</v>
      </c>
      <c r="D58" s="77">
        <v>7269236</v>
      </c>
      <c r="E58" s="77">
        <f t="shared" si="18"/>
        <v>2457964</v>
      </c>
      <c r="F58" s="86">
        <f t="shared" si="14"/>
        <v>33.8</v>
      </c>
      <c r="G58" s="72">
        <v>1158119</v>
      </c>
      <c r="H58" s="86">
        <f t="shared" si="15"/>
        <v>15.9</v>
      </c>
      <c r="I58" s="72">
        <v>1299845</v>
      </c>
      <c r="J58" s="86">
        <f t="shared" si="8"/>
        <v>17.9</v>
      </c>
      <c r="K58" s="77">
        <f t="shared" si="19"/>
        <v>4811272</v>
      </c>
      <c r="L58" s="86">
        <f t="shared" si="9"/>
        <v>66.2</v>
      </c>
      <c r="M58" s="72">
        <v>1006741</v>
      </c>
      <c r="N58" s="86">
        <f t="shared" si="16"/>
        <v>13.8</v>
      </c>
      <c r="O58" s="72">
        <v>3804531</v>
      </c>
      <c r="P58" s="86">
        <f t="shared" si="10"/>
        <v>52.400000000000006</v>
      </c>
      <c r="Q58" s="86">
        <f t="shared" si="20"/>
        <v>97.22738730966127</v>
      </c>
      <c r="R58" s="86">
        <f t="shared" si="17"/>
        <v>97.2</v>
      </c>
      <c r="S58" s="72">
        <v>3913024</v>
      </c>
      <c r="T58" s="72">
        <v>0</v>
      </c>
      <c r="U58" s="72">
        <v>0</v>
      </c>
    </row>
    <row r="59" spans="1:21" ht="33" customHeight="1">
      <c r="A59" s="2" t="s">
        <v>96</v>
      </c>
      <c r="B59" s="68">
        <f>'第７表性質別歳出の状況'!BL59</f>
        <v>2557511</v>
      </c>
      <c r="C59" s="68">
        <f t="shared" si="7"/>
        <v>0</v>
      </c>
      <c r="D59" s="69">
        <v>2557511</v>
      </c>
      <c r="E59" s="69">
        <f t="shared" si="18"/>
        <v>828451</v>
      </c>
      <c r="F59" s="84">
        <f t="shared" si="14"/>
        <v>32.4</v>
      </c>
      <c r="G59" s="68">
        <v>512610</v>
      </c>
      <c r="H59" s="84">
        <f t="shared" si="15"/>
        <v>20</v>
      </c>
      <c r="I59" s="68">
        <v>315841</v>
      </c>
      <c r="J59" s="84">
        <f t="shared" si="8"/>
        <v>12.399999999999999</v>
      </c>
      <c r="K59" s="69">
        <f t="shared" si="19"/>
        <v>1729060</v>
      </c>
      <c r="L59" s="84">
        <f t="shared" si="9"/>
        <v>67.6</v>
      </c>
      <c r="M59" s="68">
        <v>149514</v>
      </c>
      <c r="N59" s="84">
        <f t="shared" si="16"/>
        <v>5.8</v>
      </c>
      <c r="O59" s="68">
        <v>1579546</v>
      </c>
      <c r="P59" s="84">
        <f t="shared" si="10"/>
        <v>61.8</v>
      </c>
      <c r="Q59" s="84">
        <f t="shared" si="20"/>
        <v>90.91362219942972</v>
      </c>
      <c r="R59" s="84">
        <f t="shared" si="17"/>
        <v>96.2</v>
      </c>
      <c r="S59" s="68">
        <v>1641114</v>
      </c>
      <c r="T59" s="68">
        <v>0</v>
      </c>
      <c r="U59" s="68">
        <v>96300</v>
      </c>
    </row>
    <row r="60" spans="1:21" ht="33" customHeight="1">
      <c r="A60" s="2" t="s">
        <v>97</v>
      </c>
      <c r="B60" s="68">
        <f>'第７表性質別歳出の状況'!BL60</f>
        <v>7916499</v>
      </c>
      <c r="C60" s="68">
        <f t="shared" si="7"/>
        <v>0</v>
      </c>
      <c r="D60" s="69">
        <v>7916499</v>
      </c>
      <c r="E60" s="69">
        <f t="shared" si="18"/>
        <v>4819325</v>
      </c>
      <c r="F60" s="84">
        <f t="shared" si="14"/>
        <v>60.9</v>
      </c>
      <c r="G60" s="68">
        <v>1826652</v>
      </c>
      <c r="H60" s="84">
        <f t="shared" si="15"/>
        <v>23.1</v>
      </c>
      <c r="I60" s="68">
        <v>2992673</v>
      </c>
      <c r="J60" s="84">
        <f t="shared" si="8"/>
        <v>37.8</v>
      </c>
      <c r="K60" s="69">
        <f t="shared" si="19"/>
        <v>3097174</v>
      </c>
      <c r="L60" s="84">
        <f t="shared" si="9"/>
        <v>39.1</v>
      </c>
      <c r="M60" s="68">
        <v>329186</v>
      </c>
      <c r="N60" s="84">
        <f t="shared" si="16"/>
        <v>4.2</v>
      </c>
      <c r="O60" s="68">
        <v>2767988</v>
      </c>
      <c r="P60" s="84">
        <f t="shared" si="10"/>
        <v>34.9</v>
      </c>
      <c r="Q60" s="84">
        <f t="shared" si="20"/>
        <v>64.06553599454885</v>
      </c>
      <c r="R60" s="84">
        <f t="shared" si="17"/>
        <v>64.1</v>
      </c>
      <c r="S60" s="68">
        <v>4320557</v>
      </c>
      <c r="T60" s="68">
        <v>0</v>
      </c>
      <c r="U60" s="68">
        <v>0</v>
      </c>
    </row>
    <row r="61" spans="1:21" ht="33" customHeight="1">
      <c r="A61" s="2" t="s">
        <v>98</v>
      </c>
      <c r="B61" s="68">
        <f>'第７表性質別歳出の状況'!BL61</f>
        <v>5509553</v>
      </c>
      <c r="C61" s="68">
        <f t="shared" si="7"/>
        <v>0</v>
      </c>
      <c r="D61" s="69">
        <v>5509553</v>
      </c>
      <c r="E61" s="69">
        <f t="shared" si="18"/>
        <v>2750634</v>
      </c>
      <c r="F61" s="84">
        <f t="shared" si="14"/>
        <v>49.9</v>
      </c>
      <c r="G61" s="68">
        <v>818967</v>
      </c>
      <c r="H61" s="84">
        <f t="shared" si="15"/>
        <v>14.9</v>
      </c>
      <c r="I61" s="68">
        <v>1931667</v>
      </c>
      <c r="J61" s="84">
        <f t="shared" si="8"/>
        <v>35</v>
      </c>
      <c r="K61" s="69">
        <f t="shared" si="19"/>
        <v>2758919</v>
      </c>
      <c r="L61" s="84">
        <f t="shared" si="9"/>
        <v>50.1</v>
      </c>
      <c r="M61" s="68">
        <v>324338</v>
      </c>
      <c r="N61" s="84">
        <f t="shared" si="16"/>
        <v>5.9</v>
      </c>
      <c r="O61" s="68">
        <v>2434581</v>
      </c>
      <c r="P61" s="84">
        <f t="shared" si="10"/>
        <v>44.2</v>
      </c>
      <c r="Q61" s="84">
        <f t="shared" si="20"/>
        <v>99.64551198776053</v>
      </c>
      <c r="R61" s="84">
        <f t="shared" si="17"/>
        <v>105.2</v>
      </c>
      <c r="S61" s="68">
        <v>2315042</v>
      </c>
      <c r="T61" s="68">
        <v>0</v>
      </c>
      <c r="U61" s="68">
        <v>128200</v>
      </c>
    </row>
    <row r="62" spans="1:21" ht="33" customHeight="1">
      <c r="A62" s="2" t="s">
        <v>99</v>
      </c>
      <c r="B62" s="71">
        <f>'第７表性質別歳出の状況'!BL62</f>
        <v>6985069</v>
      </c>
      <c r="C62" s="71">
        <f t="shared" si="7"/>
        <v>0</v>
      </c>
      <c r="D62" s="69">
        <v>6985069</v>
      </c>
      <c r="E62" s="69">
        <f t="shared" si="18"/>
        <v>2085452</v>
      </c>
      <c r="F62" s="84">
        <f t="shared" si="14"/>
        <v>29.9</v>
      </c>
      <c r="G62" s="68">
        <v>658797</v>
      </c>
      <c r="H62" s="84">
        <f t="shared" si="15"/>
        <v>9.4</v>
      </c>
      <c r="I62" s="68">
        <v>1426655</v>
      </c>
      <c r="J62" s="84">
        <f t="shared" si="8"/>
        <v>20.5</v>
      </c>
      <c r="K62" s="69">
        <f t="shared" si="19"/>
        <v>4899617</v>
      </c>
      <c r="L62" s="84">
        <f t="shared" si="9"/>
        <v>70.1</v>
      </c>
      <c r="M62" s="68">
        <v>618860</v>
      </c>
      <c r="N62" s="84">
        <f t="shared" si="16"/>
        <v>8.9</v>
      </c>
      <c r="O62" s="68">
        <v>4280757</v>
      </c>
      <c r="P62" s="84">
        <f t="shared" si="10"/>
        <v>61.199999999999996</v>
      </c>
      <c r="Q62" s="84">
        <f t="shared" si="20"/>
        <v>86.47777308204805</v>
      </c>
      <c r="R62" s="84">
        <f t="shared" si="17"/>
        <v>90.8</v>
      </c>
      <c r="S62" s="68">
        <v>4712187</v>
      </c>
      <c r="T62" s="68">
        <v>0</v>
      </c>
      <c r="U62" s="68">
        <v>237937</v>
      </c>
    </row>
    <row r="63" spans="1:21" ht="33" customHeight="1">
      <c r="A63" s="63" t="s">
        <v>100</v>
      </c>
      <c r="B63" s="68">
        <f>'第７表性質別歳出の状況'!BL63</f>
        <v>1490356</v>
      </c>
      <c r="C63" s="68">
        <f t="shared" si="7"/>
        <v>0</v>
      </c>
      <c r="D63" s="77">
        <v>1490356</v>
      </c>
      <c r="E63" s="77">
        <f t="shared" si="18"/>
        <v>456420</v>
      </c>
      <c r="F63" s="86">
        <f t="shared" si="14"/>
        <v>30.6</v>
      </c>
      <c r="G63" s="72">
        <v>254252</v>
      </c>
      <c r="H63" s="86">
        <f t="shared" si="15"/>
        <v>17.1</v>
      </c>
      <c r="I63" s="72">
        <v>202168</v>
      </c>
      <c r="J63" s="86">
        <f t="shared" si="8"/>
        <v>13.5</v>
      </c>
      <c r="K63" s="77">
        <f t="shared" si="19"/>
        <v>1033936</v>
      </c>
      <c r="L63" s="86">
        <f t="shared" si="9"/>
        <v>69.4</v>
      </c>
      <c r="M63" s="72">
        <v>89467</v>
      </c>
      <c r="N63" s="86">
        <f t="shared" si="16"/>
        <v>6</v>
      </c>
      <c r="O63" s="72">
        <v>944469</v>
      </c>
      <c r="P63" s="86">
        <f t="shared" si="10"/>
        <v>63.400000000000006</v>
      </c>
      <c r="Q63" s="86">
        <f t="shared" si="20"/>
        <v>92.4553199528947</v>
      </c>
      <c r="R63" s="86">
        <f t="shared" si="17"/>
        <v>97.9</v>
      </c>
      <c r="S63" s="72">
        <v>965041</v>
      </c>
      <c r="T63" s="72">
        <v>0</v>
      </c>
      <c r="U63" s="72">
        <v>56500</v>
      </c>
    </row>
    <row r="64" spans="1:21" ht="33" customHeight="1">
      <c r="A64" s="2" t="s">
        <v>101</v>
      </c>
      <c r="B64" s="68">
        <f>'第７表性質別歳出の状況'!BL64</f>
        <v>3815330</v>
      </c>
      <c r="C64" s="68">
        <f t="shared" si="7"/>
        <v>0</v>
      </c>
      <c r="D64" s="69">
        <v>3815330</v>
      </c>
      <c r="E64" s="69">
        <f t="shared" si="18"/>
        <v>1084005</v>
      </c>
      <c r="F64" s="84">
        <f t="shared" si="14"/>
        <v>28.4</v>
      </c>
      <c r="G64" s="68">
        <v>317018</v>
      </c>
      <c r="H64" s="84">
        <f t="shared" si="15"/>
        <v>8.3</v>
      </c>
      <c r="I64" s="68">
        <v>766987</v>
      </c>
      <c r="J64" s="84">
        <f t="shared" si="8"/>
        <v>20.099999999999998</v>
      </c>
      <c r="K64" s="69">
        <f t="shared" si="19"/>
        <v>2731325</v>
      </c>
      <c r="L64" s="84">
        <f t="shared" si="9"/>
        <v>71.6</v>
      </c>
      <c r="M64" s="68">
        <v>437876</v>
      </c>
      <c r="N64" s="84">
        <f t="shared" si="16"/>
        <v>11.5</v>
      </c>
      <c r="O64" s="68">
        <v>2293449</v>
      </c>
      <c r="P64" s="84">
        <f t="shared" si="10"/>
        <v>60.099999999999994</v>
      </c>
      <c r="Q64" s="84">
        <f t="shared" si="20"/>
        <v>77.53615814414844</v>
      </c>
      <c r="R64" s="84">
        <f t="shared" si="17"/>
        <v>81.5</v>
      </c>
      <c r="S64" s="68">
        <v>2815409</v>
      </c>
      <c r="T64" s="68">
        <v>0</v>
      </c>
      <c r="U64" s="68">
        <v>142500</v>
      </c>
    </row>
    <row r="65" spans="1:21" ht="33" customHeight="1" thickBot="1">
      <c r="A65" s="2" t="s">
        <v>115</v>
      </c>
      <c r="B65" s="68">
        <f>'第７表性質別歳出の状況'!BL65</f>
        <v>3917832</v>
      </c>
      <c r="C65" s="68">
        <f t="shared" si="7"/>
        <v>0</v>
      </c>
      <c r="D65" s="69">
        <v>3917832</v>
      </c>
      <c r="E65" s="69">
        <f t="shared" si="18"/>
        <v>1166259</v>
      </c>
      <c r="F65" s="84">
        <f t="shared" si="14"/>
        <v>29.8</v>
      </c>
      <c r="G65" s="68">
        <v>573736</v>
      </c>
      <c r="H65" s="84">
        <f t="shared" si="15"/>
        <v>14.6</v>
      </c>
      <c r="I65" s="68">
        <v>592523</v>
      </c>
      <c r="J65" s="84">
        <f t="shared" si="8"/>
        <v>15.200000000000001</v>
      </c>
      <c r="K65" s="69">
        <f t="shared" si="19"/>
        <v>2751573</v>
      </c>
      <c r="L65" s="84">
        <f t="shared" si="9"/>
        <v>70.2</v>
      </c>
      <c r="M65" s="68">
        <v>365283</v>
      </c>
      <c r="N65" s="84">
        <f t="shared" si="16"/>
        <v>9.3</v>
      </c>
      <c r="O65" s="68">
        <v>2386290</v>
      </c>
      <c r="P65" s="84">
        <f t="shared" si="10"/>
        <v>60.900000000000006</v>
      </c>
      <c r="Q65" s="84">
        <f t="shared" si="20"/>
        <v>87.57988491214266</v>
      </c>
      <c r="R65" s="84">
        <f t="shared" si="17"/>
        <v>92.5</v>
      </c>
      <c r="S65" s="68">
        <v>2578701</v>
      </c>
      <c r="T65" s="68">
        <v>0</v>
      </c>
      <c r="U65" s="68">
        <v>146000</v>
      </c>
    </row>
    <row r="66" spans="1:21" ht="33" customHeight="1" thickBot="1" thickTop="1">
      <c r="A66" s="61" t="s">
        <v>102</v>
      </c>
      <c r="B66" s="74">
        <f>SUM(B19:B65)</f>
        <v>213145730</v>
      </c>
      <c r="C66" s="74">
        <f>SUM(C19:C65)</f>
        <v>0</v>
      </c>
      <c r="D66" s="74">
        <f>SUM(D19:D65)</f>
        <v>213145730</v>
      </c>
      <c r="E66" s="74">
        <f>SUM(E19:E65)</f>
        <v>68993442</v>
      </c>
      <c r="F66" s="87">
        <f>ROUND(E66/$D66*100,1)</f>
        <v>32.4</v>
      </c>
      <c r="G66" s="74">
        <f>SUM(G19:G65)</f>
        <v>27653320</v>
      </c>
      <c r="H66" s="87">
        <f>ROUND(G66/$D66*100,1)</f>
        <v>13</v>
      </c>
      <c r="I66" s="74">
        <f>SUM(I19:I65)</f>
        <v>41340122</v>
      </c>
      <c r="J66" s="87">
        <f>F66-H66</f>
        <v>19.4</v>
      </c>
      <c r="K66" s="74">
        <f>SUM(K19:K65)</f>
        <v>144152288</v>
      </c>
      <c r="L66" s="87">
        <f>100-F66</f>
        <v>67.6</v>
      </c>
      <c r="M66" s="74">
        <f>SUM(M19:M65)</f>
        <v>17354631</v>
      </c>
      <c r="N66" s="87">
        <f>ROUND(M66/$D66*100,1)</f>
        <v>8.1</v>
      </c>
      <c r="O66" s="74">
        <f>SUM(O19:O65)</f>
        <v>126797657</v>
      </c>
      <c r="P66" s="87">
        <f>L66-N66</f>
        <v>59.49999999999999</v>
      </c>
      <c r="Q66" s="87">
        <f>ROUND(SUM(Q19:Q65)/47,1)</f>
        <v>86.4</v>
      </c>
      <c r="R66" s="87">
        <f>ROUND(SUM(R19:R65)/47,1)</f>
        <v>90.9</v>
      </c>
      <c r="S66" s="74">
        <f>SUM(S19:S65)</f>
        <v>140775816</v>
      </c>
      <c r="T66" s="74">
        <f>SUM(T19:T65)</f>
        <v>6400</v>
      </c>
      <c r="U66" s="74">
        <f>SUM(U19:U65)</f>
        <v>7041781</v>
      </c>
    </row>
    <row r="67" spans="1:21" ht="33" customHeight="1" thickTop="1">
      <c r="A67" s="81" t="s">
        <v>103</v>
      </c>
      <c r="B67" s="83">
        <f>SUM(B66,B18)</f>
        <v>726834441</v>
      </c>
      <c r="C67" s="83">
        <f>SUM(C66,C18)</f>
        <v>0</v>
      </c>
      <c r="D67" s="83">
        <f>SUM(D66,D18)</f>
        <v>765359946</v>
      </c>
      <c r="E67" s="83">
        <f>SUM(E66,E18)</f>
        <v>222344779</v>
      </c>
      <c r="F67" s="88">
        <f>ROUND(E67/$D67*100,1)</f>
        <v>29.1</v>
      </c>
      <c r="G67" s="83">
        <f>SUM(G66,G18)</f>
        <v>100413911</v>
      </c>
      <c r="H67" s="88">
        <f>ROUND(G67/$D67*100,1)</f>
        <v>13.1</v>
      </c>
      <c r="I67" s="83">
        <f>SUM(I66,I18)</f>
        <v>121930868</v>
      </c>
      <c r="J67" s="88">
        <f>F67-H67</f>
        <v>16</v>
      </c>
      <c r="K67" s="83">
        <f>SUM(K66,K18)</f>
        <v>543015167</v>
      </c>
      <c r="L67" s="88">
        <f>100-F67</f>
        <v>70.9</v>
      </c>
      <c r="M67" s="83">
        <f>SUM(M66,M18)</f>
        <v>97461627</v>
      </c>
      <c r="N67" s="88">
        <f>ROUND(M67/$D67*100,1)</f>
        <v>12.7</v>
      </c>
      <c r="O67" s="83">
        <f>SUM(O66,O18)</f>
        <v>445553540</v>
      </c>
      <c r="P67" s="88">
        <f>L67-N67</f>
        <v>58.2</v>
      </c>
      <c r="Q67" s="88">
        <f>ROUND(SUM(Q5:Q17,Q19:Q65)/60,1)</f>
        <v>87.3</v>
      </c>
      <c r="R67" s="88">
        <f>ROUND(SUM(R5:R17,R19:R65)/60,1)</f>
        <v>91.8</v>
      </c>
      <c r="S67" s="83">
        <f>SUM(S66,S18)</f>
        <v>478962609</v>
      </c>
      <c r="T67" s="83">
        <f>SUM(T66,T18)</f>
        <v>6400</v>
      </c>
      <c r="U67" s="83">
        <f>SUM(U66,U18)</f>
        <v>21439247</v>
      </c>
    </row>
    <row r="68" spans="1:21" ht="30.75" customHeight="1" hidden="1">
      <c r="A68" s="113" t="s">
        <v>136</v>
      </c>
      <c r="B68" s="79"/>
      <c r="C68" s="79"/>
      <c r="D68" s="112">
        <v>14</v>
      </c>
      <c r="E68" s="79"/>
      <c r="F68" s="80"/>
      <c r="G68" s="112">
        <v>14</v>
      </c>
      <c r="H68" s="80"/>
      <c r="I68" s="112">
        <v>14</v>
      </c>
      <c r="J68" s="80"/>
      <c r="K68" s="79"/>
      <c r="L68" s="80"/>
      <c r="M68" s="112">
        <v>14</v>
      </c>
      <c r="N68" s="80"/>
      <c r="O68" s="112">
        <v>14</v>
      </c>
      <c r="P68" s="80"/>
      <c r="Q68" s="80"/>
      <c r="R68" s="80"/>
      <c r="S68" s="112">
        <v>5</v>
      </c>
      <c r="T68" s="112">
        <v>5</v>
      </c>
      <c r="U68" s="112">
        <v>5</v>
      </c>
    </row>
    <row r="69" spans="1:21" ht="30.75" customHeight="1" hidden="1">
      <c r="A69" s="111" t="s">
        <v>137</v>
      </c>
      <c r="D69" s="109">
        <v>23</v>
      </c>
      <c r="G69" s="109">
        <v>23</v>
      </c>
      <c r="I69" s="109">
        <v>23</v>
      </c>
      <c r="M69" s="109">
        <v>23</v>
      </c>
      <c r="O69" s="109">
        <v>23</v>
      </c>
      <c r="S69" s="109">
        <v>31</v>
      </c>
      <c r="T69" s="109">
        <v>29</v>
      </c>
      <c r="U69" s="109">
        <v>30</v>
      </c>
    </row>
    <row r="70" spans="1:21" ht="30.75" customHeight="1" hidden="1">
      <c r="A70" s="111" t="s">
        <v>138</v>
      </c>
      <c r="D70" s="109">
        <v>1</v>
      </c>
      <c r="G70" s="109">
        <v>2</v>
      </c>
      <c r="I70" s="109">
        <v>3</v>
      </c>
      <c r="M70" s="109">
        <v>4</v>
      </c>
      <c r="O70" s="109">
        <v>5</v>
      </c>
      <c r="S70" s="109">
        <v>5</v>
      </c>
      <c r="T70" s="109">
        <v>1</v>
      </c>
      <c r="U70" s="109">
        <v>1</v>
      </c>
    </row>
    <row r="71" spans="16:18" ht="24">
      <c r="P71" s="29"/>
      <c r="Q71" s="30"/>
      <c r="R71" s="29"/>
    </row>
  </sheetData>
  <mergeCells count="2">
    <mergeCell ref="B1:B2"/>
    <mergeCell ref="R2:R4"/>
  </mergeCells>
  <printOptions/>
  <pageMargins left="0.7874015748031497" right="0.5905511811023623" top="0.7874015748031497" bottom="0.3937007874015748" header="0.5905511811023623" footer="0.31496062992125984"/>
  <pageSetup firstPageNumber="117" useFirstPageNumber="1" fitToHeight="15" horizontalDpi="600" verticalDpi="600" orientation="portrait" paperSize="9" scale="35" r:id="rId1"/>
  <headerFooter alignWithMargins="0">
    <oddHeader>&amp;L&amp;24　　第７表　性質別臨時・経常</oddHeader>
    <oddFooter>&amp;C&amp;30&amp;P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F-Admin</cp:lastModifiedBy>
  <cp:lastPrinted>2009-03-10T01:26:11Z</cp:lastPrinted>
  <dcterms:modified xsi:type="dcterms:W3CDTF">2009-04-30T23:37:36Z</dcterms:modified>
  <cp:category/>
  <cp:version/>
  <cp:contentType/>
  <cp:contentStatus/>
</cp:coreProperties>
</file>