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4035" activeTab="0"/>
  </bookViews>
  <sheets>
    <sheet name="第８表の２　歳入決算構成比の推移" sheetId="1" r:id="rId1"/>
    <sheet name="第３表歳入の状況" sheetId="2" r:id="rId2"/>
  </sheets>
  <definedNames>
    <definedName name="_xlnm.Print_Area" localSheetId="1">'第３表歳入の状況'!$A$1:$DA$67</definedName>
    <definedName name="_xlnm.Print_Area" localSheetId="0">'第８表の２　歳入決算構成比の推移'!$A$1:$EF$66</definedName>
    <definedName name="_xlnm.Print_Titles" localSheetId="1">'第３表歳入の状況'!$A:$A</definedName>
    <definedName name="_xlnm.Print_Titles" localSheetId="0">'第８表の２　歳入決算構成比の推移'!$A:$A,'第８表の２　歳入決算構成比の推移'!$1:$3</definedName>
  </definedNames>
  <calcPr fullCalcOnLoad="1"/>
</workbook>
</file>

<file path=xl/sharedStrings.xml><?xml version="1.0" encoding="utf-8"?>
<sst xmlns="http://schemas.openxmlformats.org/spreadsheetml/2006/main" count="339" uniqueCount="252">
  <si>
    <t>区　分</t>
  </si>
  <si>
    <t>１　地方税</t>
  </si>
  <si>
    <t>２　地方譲与税</t>
  </si>
  <si>
    <t>３　利子割交付金</t>
  </si>
  <si>
    <t>１４　分担金・負担金</t>
  </si>
  <si>
    <t>1６　手数料</t>
  </si>
  <si>
    <t>１７　国庫支出金</t>
  </si>
  <si>
    <t>１８　国有提供施設</t>
  </si>
  <si>
    <t>１９　県支出金</t>
  </si>
  <si>
    <t>２０　財産収入</t>
  </si>
  <si>
    <t>２１　寄附金</t>
  </si>
  <si>
    <t>２２　繰入金</t>
  </si>
  <si>
    <t>２３　繰越金</t>
  </si>
  <si>
    <t>２４　諸収入</t>
  </si>
  <si>
    <t>２５　地方債</t>
  </si>
  <si>
    <t>福島市</t>
  </si>
  <si>
    <t>会津若松市</t>
  </si>
  <si>
    <t xml:space="preserve"> 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</si>
  <si>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</si>
  <si>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</si>
  <si>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</si>
  <si>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</si>
  <si>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</si>
  <si>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</si>
  <si>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</si>
  <si>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市　計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</si>
  <si>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</si>
  <si>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</si>
  <si>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</si>
  <si>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</si>
  <si>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</si>
  <si>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</si>
  <si>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</si>
  <si>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</si>
  <si>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</si>
  <si>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</si>
  <si>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</si>
  <si>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</si>
  <si>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</si>
  <si>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</si>
  <si>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</si>
  <si>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</si>
  <si>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</si>
  <si>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</si>
  <si>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</si>
  <si>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</si>
  <si>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</si>
  <si>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</si>
  <si>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</si>
  <si>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</si>
  <si>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</si>
  <si>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</si>
  <si>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</si>
  <si>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</si>
  <si>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</si>
  <si>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</si>
  <si>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</si>
  <si>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</si>
  <si>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</si>
  <si>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</si>
  <si>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</si>
  <si>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</si>
  <si>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</si>
  <si>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</si>
  <si>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</si>
  <si>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</si>
  <si>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</si>
  <si>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</si>
  <si>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</si>
  <si>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</si>
  <si>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</si>
  <si>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町村計</t>
  </si>
  <si>
    <t>合　計</t>
  </si>
  <si>
    <t>市町村名</t>
  </si>
  <si>
    <t>１地方税</t>
  </si>
  <si>
    <t>２地方譲与税</t>
  </si>
  <si>
    <t>３利子割交付金</t>
  </si>
  <si>
    <t>歳入合計</t>
  </si>
  <si>
    <t>（１）普通交付税</t>
  </si>
  <si>
    <t>（２）特別交付税</t>
  </si>
  <si>
    <t xml:space="preserve"> 特別交付金</t>
  </si>
  <si>
    <t>４配当割交付金</t>
  </si>
  <si>
    <t>６地方消費税</t>
  </si>
  <si>
    <t>７ゴルフ場利用税</t>
  </si>
  <si>
    <t>８特別地方消費</t>
  </si>
  <si>
    <t>９自動車取得税</t>
  </si>
  <si>
    <t>１０地方特例</t>
  </si>
  <si>
    <t>１１地方交付税</t>
  </si>
  <si>
    <t>１２交通安全対策</t>
  </si>
  <si>
    <t>１３分担金及び</t>
  </si>
  <si>
    <t>１４使用料</t>
  </si>
  <si>
    <t>１５手数料</t>
  </si>
  <si>
    <t>１６国庫支出金</t>
  </si>
  <si>
    <t>１７国有提供施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</si>
  <si>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</si>
  <si>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</si>
  <si>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</si>
  <si>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</si>
  <si>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</si>
  <si>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</si>
  <si>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</si>
  <si>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左の内訳</t>
  </si>
  <si>
    <t>（１）授業料</t>
  </si>
  <si>
    <t>（４）その他</t>
  </si>
  <si>
    <t>（１）法定受託事</t>
  </si>
  <si>
    <t>（２）自治事務</t>
  </si>
  <si>
    <t>（１）生活保護費</t>
  </si>
  <si>
    <t>（２）児童保護費</t>
  </si>
  <si>
    <t>（１１）その他</t>
  </si>
  <si>
    <t>（１）純繰越金</t>
  </si>
  <si>
    <t>（２）預金利子</t>
  </si>
  <si>
    <t>うち県貸付金</t>
  </si>
  <si>
    <t>うち臨時財政</t>
  </si>
  <si>
    <t>臨時的収入</t>
  </si>
  <si>
    <t>経常的収入</t>
  </si>
  <si>
    <t xml:space="preserve">       与税</t>
  </si>
  <si>
    <t xml:space="preserve">        与税</t>
  </si>
  <si>
    <t>譲与税</t>
  </si>
  <si>
    <t xml:space="preserve">  からのもの</t>
  </si>
  <si>
    <t>①幼稚園</t>
  </si>
  <si>
    <t>②その他</t>
  </si>
  <si>
    <t xml:space="preserve">          使用料</t>
  </si>
  <si>
    <t xml:space="preserve">         使用料</t>
  </si>
  <si>
    <t xml:space="preserve">   務に係るもの　　</t>
  </si>
  <si>
    <t>　   に係るもの　　</t>
  </si>
  <si>
    <t>負担金</t>
  </si>
  <si>
    <t>③その他</t>
  </si>
  <si>
    <t>①土地建物</t>
  </si>
  <si>
    <t>②立木竹</t>
  </si>
  <si>
    <t>構成比</t>
  </si>
  <si>
    <t>特定財源</t>
  </si>
  <si>
    <t>一般財源等</t>
  </si>
  <si>
    <t>歳入合計</t>
  </si>
  <si>
    <t>田村市</t>
  </si>
  <si>
    <t>市計</t>
  </si>
  <si>
    <t>田村市</t>
  </si>
  <si>
    <t>４　配当割交付金</t>
  </si>
  <si>
    <t>６　地方消費税交付金</t>
  </si>
  <si>
    <t>７　ｺﾞﾙﾌ場利用税交付金</t>
  </si>
  <si>
    <t>９　自動車取得税交付金</t>
  </si>
  <si>
    <t>１０　地方特例交付金</t>
  </si>
  <si>
    <t>１１　地方交付税</t>
  </si>
  <si>
    <t>１２　小計（１～１１）</t>
  </si>
  <si>
    <t>１５　使用料</t>
  </si>
  <si>
    <t>（１）　普通交付税</t>
  </si>
  <si>
    <t>（２）　特別交付税</t>
  </si>
  <si>
    <t xml:space="preserve">    ８　特別地方消費税
        交付金</t>
  </si>
  <si>
    <t xml:space="preserve">    １３　交通安全対策
          特別交付金</t>
  </si>
  <si>
    <t xml:space="preserve">  ５　株式等譲渡所得割
      交付金</t>
  </si>
  <si>
    <t>南相馬市</t>
  </si>
  <si>
    <t>伊達市</t>
  </si>
  <si>
    <t>南会津町</t>
  </si>
  <si>
    <t>南会津町</t>
  </si>
  <si>
    <t>会津美里町</t>
  </si>
  <si>
    <t>会津美里町</t>
  </si>
  <si>
    <t>南相馬市</t>
  </si>
  <si>
    <t>伊達市</t>
  </si>
  <si>
    <t>本宮市</t>
  </si>
  <si>
    <t>本宮市</t>
  </si>
  <si>
    <t>５株式等譲渡所</t>
  </si>
  <si>
    <t>（１）地方特例交</t>
  </si>
  <si>
    <t>（２）特別交付金</t>
  </si>
  <si>
    <t>うち減収補てん債</t>
  </si>
  <si>
    <t>④児童手当</t>
  </si>
  <si>
    <t>⑧電源立地地域</t>
  </si>
  <si>
    <t xml:space="preserve">         のもの</t>
  </si>
  <si>
    <t xml:space="preserve">       等充当財源
       繰越額</t>
  </si>
  <si>
    <t xml:space="preserve">      金及び過料</t>
  </si>
  <si>
    <t xml:space="preserve">       付金元利収
       入</t>
  </si>
  <si>
    <t xml:space="preserve">       収入</t>
  </si>
  <si>
    <t xml:space="preserve">         収入</t>
  </si>
  <si>
    <t>①同級他団体からのもの</t>
  </si>
  <si>
    <t>②民間からのもの</t>
  </si>
  <si>
    <t>②その他</t>
  </si>
  <si>
    <t>　特例分</t>
  </si>
  <si>
    <t>　　対策債</t>
  </si>
  <si>
    <t xml:space="preserve">      等負担金</t>
  </si>
  <si>
    <t>（ア）普通建設事業</t>
  </si>
  <si>
    <t>（イ）災害復旧事業</t>
  </si>
  <si>
    <t>（ウ）その他</t>
  </si>
  <si>
    <t>表</t>
  </si>
  <si>
    <t>Ａ</t>
  </si>
  <si>
    <t>行</t>
  </si>
  <si>
    <t>＋</t>
  </si>
  <si>
    <t>列</t>
  </si>
  <si>
    <t>Ｂ</t>
  </si>
  <si>
    <t>（１）地方道路譲</t>
  </si>
  <si>
    <t>（２）特別とん譲</t>
  </si>
  <si>
    <t>（３）自動車重量</t>
  </si>
  <si>
    <t>（４）航空機燃料</t>
  </si>
  <si>
    <t>得割交付金</t>
  </si>
  <si>
    <t xml:space="preserve">     交付金</t>
  </si>
  <si>
    <t xml:space="preserve">    税交付金</t>
  </si>
  <si>
    <t xml:space="preserve">       負担金</t>
  </si>
  <si>
    <t>うち同級他団体</t>
  </si>
  <si>
    <t>（２）保育所</t>
  </si>
  <si>
    <t>（３）公営住宅</t>
  </si>
  <si>
    <t>（３）老人保護費</t>
  </si>
  <si>
    <t>（４）普通建設事</t>
  </si>
  <si>
    <t>（５）災害復旧事</t>
  </si>
  <si>
    <t>（６）委託金</t>
  </si>
  <si>
    <t>（７）財政補給金</t>
  </si>
  <si>
    <t>（９）特定防衛施</t>
  </si>
  <si>
    <t>（１０）電源立地</t>
  </si>
  <si>
    <t xml:space="preserve">      設等所在市
      町村助成交</t>
  </si>
  <si>
    <t>（１）国庫財源を</t>
  </si>
  <si>
    <t>（２）県費のみ</t>
  </si>
  <si>
    <t>（１）財産運用</t>
  </si>
  <si>
    <t>（２）財産売払</t>
  </si>
  <si>
    <t>（２）繰越事業費</t>
  </si>
  <si>
    <t>（１）延滞金・加算</t>
  </si>
  <si>
    <t>（３）公営企業貸</t>
  </si>
  <si>
    <t>（４）貸付金元利</t>
  </si>
  <si>
    <t>（５）受託事業</t>
  </si>
  <si>
    <t>（８）収益事業</t>
  </si>
  <si>
    <t>（９）雑入</t>
  </si>
  <si>
    <t>　　付金</t>
  </si>
  <si>
    <t>⑤普通建設事業</t>
  </si>
  <si>
    <t>⑥災害復旧事業</t>
  </si>
  <si>
    <t>⑦委託金</t>
  </si>
  <si>
    <t>⑨石油貯蔵施設</t>
  </si>
  <si>
    <t>⑩その他</t>
  </si>
  <si>
    <t>①普通建設事業</t>
  </si>
  <si>
    <t>②災害復旧事業</t>
  </si>
  <si>
    <t>収入</t>
  </si>
  <si>
    <t xml:space="preserve">         収入</t>
  </si>
  <si>
    <t>4</t>
  </si>
  <si>
    <t>Ａ</t>
  </si>
  <si>
    <t>＋</t>
  </si>
  <si>
    <t>Ｂ</t>
  </si>
  <si>
    <t xml:space="preserve">      交付金</t>
  </si>
  <si>
    <t xml:space="preserve">   交付金</t>
  </si>
  <si>
    <t xml:space="preserve">       交付金等</t>
  </si>
  <si>
    <t>（８）地方道路整</t>
  </si>
  <si>
    <t xml:space="preserve">       備臨時交付
       金</t>
  </si>
  <si>
    <t xml:space="preserve">       設周辺整備
       調整交付金</t>
  </si>
  <si>
    <t xml:space="preserve">          地域対策
          交付金</t>
  </si>
  <si>
    <t xml:space="preserve">      付金</t>
  </si>
  <si>
    <t>　　  伴うもの</t>
  </si>
  <si>
    <t xml:space="preserve">①児童保護費   </t>
  </si>
  <si>
    <t>②老人保護費</t>
  </si>
  <si>
    <t>③障害者自立</t>
  </si>
  <si>
    <t>①一部事務組合配分金</t>
  </si>
  <si>
    <t xml:space="preserve">      支援給付費
      等負担金</t>
  </si>
  <si>
    <t>　　　交付金</t>
  </si>
  <si>
    <t xml:space="preserve">    費支出金</t>
  </si>
  <si>
    <t xml:space="preserve">       負担金</t>
  </si>
  <si>
    <t xml:space="preserve">      業費支出金</t>
  </si>
  <si>
    <t xml:space="preserve">      負担金</t>
  </si>
  <si>
    <t xml:space="preserve">    対策交付金</t>
  </si>
  <si>
    <t xml:space="preserve">    立地対策等交
    付金</t>
  </si>
  <si>
    <t xml:space="preserve">    費支出金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</si>
</sst>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;[Red]\-#,##0\ "/>
    <numFmt numFmtId="179" formatCode="#,##0.0_ ;[Red]\-#,##0.0\ "/>
    <numFmt numFmtId="180" formatCode="0.E+00"/>
    <numFmt numFmtId="181" formatCode="#,##0_);[Red]\(#,##0\)"/>
    <numFmt numFmtId="182" formatCode="#,##0.0_);[Red]\(#,##0.0\)"/>
    <numFmt numFmtId="183" formatCode="#,##0;&quot;▲ &quot;#,##0"/>
    <numFmt numFmtId="184" formatCode="0.0;&quot;▲ &quot;0.0"/>
    <numFmt numFmtId="185" formatCode="#,##0.00_ "/>
    <numFmt numFmtId="186" formatCode="#,##0.000"/>
    <numFmt numFmtId="187" formatCode="#,##0.00;&quot;▲ &quot;#,##0.00"/>
    <numFmt numFmtId="188" formatCode="#,##0.0;&quot;▲ &quot;#,##0.0"/>
    <numFmt numFmtId="189" formatCode="#,##0.000;&quot;▲ &quot;#,##0.000"/>
    <numFmt numFmtId="190" formatCode="0.00;&quot;▲ &quot;0.00"/>
    <numFmt numFmtId="191" formatCode="0.00_ "/>
    <numFmt numFmtId="192" formatCode="0.0_ "/>
  </numFmts>
  <fonts count="14">
    <font>
      <sz val="12"/>
      <name val="ＭＳ Ｐ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2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1" fillId="0" borderId="0">
      <alignment vertical="center"/>
      <protection/>
    </xf>
    <xf numFmtId="3" fontId="6" fillId="0" borderId="0">
      <alignment/>
      <protection/>
    </xf>
  </cellStyleXfs>
  <cellXfs count="210">
    <xf numFmtId="3" fontId="0" fillId="0" borderId="0" xfId="0" applyAlignment="1">
      <alignment/>
    </xf>
    <xf numFmtId="3" fontId="6" fillId="0" borderId="0" xfId="0" applyFont="1" applyAlignment="1">
      <alignment/>
    </xf>
    <xf numFmtId="3" fontId="6" fillId="0" borderId="0" xfId="0" applyFont="1" applyAlignment="1">
      <alignment/>
    </xf>
    <xf numFmtId="3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9" fillId="0" borderId="1" xfId="21" applyNumberFormat="1" applyFont="1" applyBorder="1" applyAlignment="1">
      <alignment horizontal="center" wrapText="1"/>
      <protection/>
    </xf>
    <xf numFmtId="3" fontId="9" fillId="0" borderId="2" xfId="21" applyNumberFormat="1" applyFont="1" applyBorder="1" applyAlignment="1">
      <alignment horizontal="center" wrapText="1"/>
      <protection/>
    </xf>
    <xf numFmtId="3" fontId="9" fillId="0" borderId="3" xfId="21" applyNumberFormat="1" applyFont="1" applyBorder="1" applyAlignment="1">
      <alignment horizontal="center" wrapText="1"/>
      <protection/>
    </xf>
    <xf numFmtId="3" fontId="9" fillId="0" borderId="4" xfId="21" applyNumberFormat="1" applyFont="1" applyBorder="1" applyAlignment="1">
      <alignment horizontal="center" wrapText="1"/>
      <protection/>
    </xf>
    <xf numFmtId="3" fontId="9" fillId="0" borderId="3" xfId="21" applyNumberFormat="1" applyFont="1" applyBorder="1" applyAlignment="1">
      <alignment horizontal="center"/>
      <protection/>
    </xf>
    <xf numFmtId="3" fontId="9" fillId="0" borderId="5" xfId="21" applyFont="1" applyBorder="1" applyAlignment="1">
      <alignment/>
      <protection/>
    </xf>
    <xf numFmtId="3" fontId="9" fillId="0" borderId="6" xfId="21" applyNumberFormat="1" applyFont="1" applyBorder="1" applyAlignment="1">
      <alignment horizontal="center" wrapText="1"/>
      <protection/>
    </xf>
    <xf numFmtId="3" fontId="9" fillId="0" borderId="5" xfId="21" applyNumberFormat="1" applyFont="1" applyBorder="1" applyAlignment="1">
      <alignment horizontal="center" wrapText="1"/>
      <protection/>
    </xf>
    <xf numFmtId="3" fontId="9" fillId="0" borderId="3" xfId="21" applyNumberFormat="1" applyFont="1" applyBorder="1" applyAlignment="1">
      <alignment horizontal="center" shrinkToFit="1"/>
      <protection/>
    </xf>
    <xf numFmtId="3" fontId="9" fillId="0" borderId="1" xfId="21" applyNumberFormat="1" applyFont="1" applyFill="1" applyBorder="1" applyAlignment="1">
      <alignment horizontal="center" wrapText="1"/>
      <protection/>
    </xf>
    <xf numFmtId="3" fontId="6" fillId="0" borderId="0" xfId="21" applyAlignment="1">
      <alignment/>
      <protection/>
    </xf>
    <xf numFmtId="3" fontId="9" fillId="0" borderId="2" xfId="21" applyNumberFormat="1" applyFont="1" applyBorder="1" applyAlignment="1">
      <alignment horizontal="center" shrinkToFit="1"/>
      <protection/>
    </xf>
    <xf numFmtId="3" fontId="9" fillId="0" borderId="7" xfId="21" applyNumberFormat="1" applyFont="1" applyBorder="1" applyAlignment="1">
      <alignment vertical="top" wrapText="1"/>
      <protection/>
    </xf>
    <xf numFmtId="3" fontId="9" fillId="0" borderId="8" xfId="21" applyNumberFormat="1" applyFont="1" applyBorder="1" applyAlignment="1">
      <alignment vertical="top" wrapText="1"/>
      <protection/>
    </xf>
    <xf numFmtId="3" fontId="9" fillId="0" borderId="8" xfId="21" applyNumberFormat="1" applyFont="1" applyBorder="1" applyAlignment="1">
      <alignment horizontal="center" vertical="center" wrapText="1"/>
      <protection/>
    </xf>
    <xf numFmtId="3" fontId="9" fillId="0" borderId="8" xfId="21" applyNumberFormat="1" applyFont="1" applyBorder="1" applyAlignment="1">
      <alignment horizontal="center" vertical="top" wrapText="1"/>
      <protection/>
    </xf>
    <xf numFmtId="3" fontId="9" fillId="0" borderId="8" xfId="21" applyNumberFormat="1" applyFont="1" applyBorder="1" applyAlignment="1">
      <alignment horizontal="center" wrapText="1"/>
      <protection/>
    </xf>
    <xf numFmtId="3" fontId="9" fillId="0" borderId="8" xfId="21" applyNumberFormat="1" applyFont="1" applyBorder="1" applyAlignment="1">
      <alignment vertical="top" wrapText="1" shrinkToFit="1"/>
      <protection/>
    </xf>
    <xf numFmtId="3" fontId="9" fillId="0" borderId="9" xfId="21" applyNumberFormat="1" applyFont="1" applyBorder="1" applyAlignment="1">
      <alignment horizontal="center" wrapText="1"/>
      <protection/>
    </xf>
    <xf numFmtId="3" fontId="8" fillId="0" borderId="10" xfId="21" applyNumberFormat="1" applyFont="1" applyFill="1" applyBorder="1" applyAlignment="1">
      <alignment horizontal="center" vertical="center" wrapText="1"/>
      <protection/>
    </xf>
    <xf numFmtId="3" fontId="9" fillId="0" borderId="0" xfId="21" applyFont="1" applyFill="1" applyBorder="1" applyAlignment="1">
      <alignment horizontal="center" vertical="center" wrapText="1"/>
      <protection/>
    </xf>
    <xf numFmtId="3" fontId="9" fillId="0" borderId="7" xfId="21" applyFont="1" applyFill="1" applyBorder="1" applyAlignment="1">
      <alignment horizontal="center" vertical="center" wrapText="1"/>
      <protection/>
    </xf>
    <xf numFmtId="3" fontId="9" fillId="0" borderId="8" xfId="21" applyFont="1" applyFill="1" applyBorder="1" applyAlignment="1">
      <alignment horizontal="center" vertical="center" wrapText="1"/>
      <protection/>
    </xf>
    <xf numFmtId="3" fontId="9" fillId="0" borderId="8" xfId="21" applyNumberFormat="1" applyFont="1" applyFill="1" applyBorder="1" applyAlignment="1">
      <alignment horizontal="center" vertical="center" wrapText="1"/>
      <protection/>
    </xf>
    <xf numFmtId="3" fontId="9" fillId="0" borderId="8" xfId="21" applyNumberFormat="1" applyFont="1" applyFill="1" applyBorder="1" applyAlignment="1">
      <alignment vertical="top" wrapText="1"/>
      <protection/>
    </xf>
    <xf numFmtId="3" fontId="9" fillId="0" borderId="2" xfId="21" applyNumberFormat="1" applyFont="1" applyFill="1" applyBorder="1" applyAlignment="1">
      <alignment horizontal="center" wrapText="1"/>
      <protection/>
    </xf>
    <xf numFmtId="3" fontId="9" fillId="0" borderId="3" xfId="21" applyNumberFormat="1" applyFont="1" applyFill="1" applyBorder="1" applyAlignment="1">
      <alignment horizontal="center" wrapText="1"/>
      <protection/>
    </xf>
    <xf numFmtId="3" fontId="9" fillId="0" borderId="8" xfId="21" applyFont="1" applyFill="1" applyBorder="1" applyAlignment="1">
      <alignment vertical="top" wrapText="1"/>
      <protection/>
    </xf>
    <xf numFmtId="3" fontId="9" fillId="0" borderId="7" xfId="21" applyNumberFormat="1" applyFont="1" applyFill="1" applyBorder="1" applyAlignment="1">
      <alignment horizontal="center" vertical="top" wrapText="1"/>
      <protection/>
    </xf>
    <xf numFmtId="3" fontId="9" fillId="0" borderId="7" xfId="21" applyNumberFormat="1" applyFont="1" applyFill="1" applyBorder="1" applyAlignment="1">
      <alignment vertical="top" wrapText="1"/>
      <protection/>
    </xf>
    <xf numFmtId="3" fontId="9" fillId="0" borderId="8" xfId="21" applyNumberFormat="1" applyFont="1" applyFill="1" applyBorder="1" applyAlignment="1">
      <alignment horizontal="center" vertical="top" wrapText="1"/>
      <protection/>
    </xf>
    <xf numFmtId="3" fontId="9" fillId="0" borderId="8" xfId="21" applyNumberFormat="1" applyFont="1" applyFill="1" applyBorder="1" applyAlignment="1">
      <alignment vertical="top" wrapText="1" shrinkToFit="1"/>
      <protection/>
    </xf>
    <xf numFmtId="3" fontId="9" fillId="0" borderId="8" xfId="21" applyNumberFormat="1" applyFont="1" applyFill="1" applyBorder="1" applyAlignment="1">
      <alignment horizontal="left" vertical="top" wrapText="1"/>
      <protection/>
    </xf>
    <xf numFmtId="3" fontId="9" fillId="0" borderId="7" xfId="21" applyFont="1" applyFill="1" applyBorder="1" applyAlignment="1">
      <alignment horizontal="center" vertical="top" wrapText="1"/>
      <protection/>
    </xf>
    <xf numFmtId="3" fontId="9" fillId="0" borderId="8" xfId="21" applyFont="1" applyFill="1" applyBorder="1" applyAlignment="1">
      <alignment horizontal="center" vertical="top" wrapText="1"/>
      <protection/>
    </xf>
    <xf numFmtId="3" fontId="9" fillId="0" borderId="7" xfId="21" applyNumberFormat="1" applyFont="1" applyFill="1" applyBorder="1" applyAlignment="1">
      <alignment horizontal="left" vertical="top" wrapText="1"/>
      <protection/>
    </xf>
    <xf numFmtId="3" fontId="9" fillId="0" borderId="4" xfId="21" applyFont="1" applyFill="1" applyBorder="1" applyAlignment="1">
      <alignment horizontal="center" wrapText="1"/>
      <protection/>
    </xf>
    <xf numFmtId="3" fontId="9" fillId="0" borderId="8" xfId="21" applyFont="1" applyFill="1" applyBorder="1" applyAlignment="1">
      <alignment horizontal="center" wrapText="1"/>
      <protection/>
    </xf>
    <xf numFmtId="3" fontId="9" fillId="0" borderId="5" xfId="21" applyFont="1" applyFill="1" applyBorder="1" applyAlignment="1">
      <alignment horizontal="center" wrapText="1"/>
      <protection/>
    </xf>
    <xf numFmtId="3" fontId="6" fillId="0" borderId="0" xfId="21" applyFill="1" applyAlignment="1">
      <alignment/>
      <protection/>
    </xf>
    <xf numFmtId="3" fontId="8" fillId="0" borderId="10" xfId="21" applyFont="1" applyFill="1" applyBorder="1" applyAlignment="1">
      <alignment horizontal="center" vertical="center" wrapText="1"/>
      <protection/>
    </xf>
    <xf numFmtId="3" fontId="9" fillId="0" borderId="11" xfId="21" applyFont="1" applyFill="1" applyBorder="1" applyAlignment="1">
      <alignment horizontal="center" vertical="center" wrapText="1"/>
      <protection/>
    </xf>
    <xf numFmtId="3" fontId="9" fillId="0" borderId="12" xfId="21" applyFont="1" applyFill="1" applyBorder="1" applyAlignment="1">
      <alignment horizontal="center" vertical="center" wrapText="1"/>
      <protection/>
    </xf>
    <xf numFmtId="3" fontId="9" fillId="0" borderId="7" xfId="21" applyFont="1" applyFill="1" applyBorder="1" applyAlignment="1">
      <alignment horizontal="left" vertical="center" wrapText="1"/>
      <protection/>
    </xf>
    <xf numFmtId="3" fontId="9" fillId="0" borderId="7" xfId="21" applyFont="1" applyFill="1" applyBorder="1" applyAlignment="1">
      <alignment vertical="top" wrapText="1"/>
      <protection/>
    </xf>
    <xf numFmtId="182" fontId="9" fillId="0" borderId="7" xfId="21" applyNumberFormat="1" applyFont="1" applyFill="1" applyBorder="1" applyAlignment="1">
      <alignment horizontal="center" vertical="center" wrapText="1"/>
      <protection/>
    </xf>
    <xf numFmtId="182" fontId="9" fillId="0" borderId="2" xfId="21" applyNumberFormat="1" applyFont="1" applyFill="1" applyBorder="1" applyAlignment="1">
      <alignment horizontal="center" vertical="center" wrapText="1"/>
      <protection/>
    </xf>
    <xf numFmtId="3" fontId="6" fillId="0" borderId="0" xfId="0" applyFont="1" applyFill="1" applyBorder="1" applyAlignment="1">
      <alignment/>
    </xf>
    <xf numFmtId="3" fontId="6" fillId="0" borderId="0" xfId="0" applyFont="1" applyFill="1" applyAlignment="1">
      <alignment/>
    </xf>
    <xf numFmtId="3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Font="1" applyBorder="1" applyAlignment="1">
      <alignment horizontal="center" vertical="center" wrapText="1"/>
    </xf>
    <xf numFmtId="3" fontId="8" fillId="0" borderId="0" xfId="0" applyFont="1" applyBorder="1" applyAlignment="1">
      <alignment/>
    </xf>
    <xf numFmtId="3" fontId="8" fillId="0" borderId="0" xfId="0" applyFont="1" applyAlignment="1">
      <alignment/>
    </xf>
    <xf numFmtId="3" fontId="8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10" fillId="0" borderId="0" xfId="0" applyFont="1" applyBorder="1" applyAlignment="1">
      <alignment/>
    </xf>
    <xf numFmtId="176" fontId="10" fillId="0" borderId="0" xfId="0" applyNumberFormat="1" applyFont="1" applyAlignment="1">
      <alignment/>
    </xf>
    <xf numFmtId="3" fontId="10" fillId="0" borderId="0" xfId="0" applyFont="1" applyAlignment="1">
      <alignment/>
    </xf>
    <xf numFmtId="184" fontId="10" fillId="0" borderId="19" xfId="0" applyNumberFormat="1" applyFont="1" applyBorder="1" applyAlignment="1">
      <alignment vertical="center"/>
    </xf>
    <xf numFmtId="184" fontId="10" fillId="0" borderId="20" xfId="0" applyNumberFormat="1" applyFont="1" applyBorder="1" applyAlignment="1">
      <alignment vertical="center"/>
    </xf>
    <xf numFmtId="184" fontId="10" fillId="0" borderId="21" xfId="0" applyNumberFormat="1" applyFont="1" applyBorder="1" applyAlignment="1">
      <alignment vertical="center"/>
    </xf>
    <xf numFmtId="184" fontId="10" fillId="0" borderId="22" xfId="0" applyNumberFormat="1" applyFont="1" applyBorder="1" applyAlignment="1">
      <alignment vertical="center"/>
    </xf>
    <xf numFmtId="184" fontId="10" fillId="0" borderId="23" xfId="0" applyNumberFormat="1" applyFont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4" xfId="0" applyNumberFormat="1" applyFont="1" applyBorder="1" applyAlignment="1">
      <alignment vertical="center"/>
    </xf>
    <xf numFmtId="184" fontId="10" fillId="0" borderId="25" xfId="0" applyNumberFormat="1" applyFont="1" applyBorder="1" applyAlignment="1">
      <alignment vertical="center"/>
    </xf>
    <xf numFmtId="184" fontId="10" fillId="0" borderId="26" xfId="0" applyNumberFormat="1" applyFont="1" applyBorder="1" applyAlignment="1">
      <alignment vertical="center"/>
    </xf>
    <xf numFmtId="184" fontId="10" fillId="0" borderId="27" xfId="0" applyNumberFormat="1" applyFont="1" applyBorder="1" applyAlignment="1">
      <alignment vertical="center"/>
    </xf>
    <xf numFmtId="184" fontId="10" fillId="0" borderId="28" xfId="0" applyNumberFormat="1" applyFont="1" applyBorder="1" applyAlignment="1">
      <alignment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16" xfId="0" applyNumberFormat="1" applyFont="1" applyBorder="1" applyAlignment="1">
      <alignment vertical="center"/>
    </xf>
    <xf numFmtId="184" fontId="10" fillId="0" borderId="17" xfId="0" applyNumberFormat="1" applyFont="1" applyBorder="1" applyAlignment="1">
      <alignment vertical="center"/>
    </xf>
    <xf numFmtId="184" fontId="10" fillId="0" borderId="29" xfId="0" applyNumberFormat="1" applyFont="1" applyBorder="1" applyAlignment="1">
      <alignment vertical="center"/>
    </xf>
    <xf numFmtId="184" fontId="10" fillId="0" borderId="18" xfId="0" applyNumberFormat="1" applyFont="1" applyBorder="1" applyAlignment="1">
      <alignment vertical="center"/>
    </xf>
    <xf numFmtId="184" fontId="10" fillId="0" borderId="30" xfId="0" applyNumberFormat="1" applyFont="1" applyBorder="1" applyAlignment="1">
      <alignment vertical="center"/>
    </xf>
    <xf numFmtId="184" fontId="10" fillId="0" borderId="18" xfId="0" applyNumberFormat="1" applyFont="1" applyFill="1" applyBorder="1" applyAlignment="1">
      <alignment vertical="center"/>
    </xf>
    <xf numFmtId="184" fontId="10" fillId="0" borderId="31" xfId="0" applyNumberFormat="1" applyFont="1" applyBorder="1" applyAlignment="1">
      <alignment vertical="center"/>
    </xf>
    <xf numFmtId="184" fontId="10" fillId="0" borderId="32" xfId="0" applyNumberFormat="1" applyFont="1" applyBorder="1" applyAlignment="1">
      <alignment vertical="center"/>
    </xf>
    <xf numFmtId="184" fontId="10" fillId="0" borderId="33" xfId="0" applyNumberFormat="1" applyFont="1" applyBorder="1" applyAlignment="1">
      <alignment vertical="center"/>
    </xf>
    <xf numFmtId="184" fontId="10" fillId="0" borderId="34" xfId="0" applyNumberFormat="1" applyFont="1" applyBorder="1" applyAlignment="1">
      <alignment vertical="center"/>
    </xf>
    <xf numFmtId="184" fontId="10" fillId="0" borderId="35" xfId="0" applyNumberFormat="1" applyFont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36" xfId="0" applyNumberFormat="1" applyFont="1" applyBorder="1" applyAlignment="1">
      <alignment vertical="center"/>
    </xf>
    <xf numFmtId="184" fontId="10" fillId="0" borderId="37" xfId="0" applyNumberFormat="1" applyFont="1" applyBorder="1" applyAlignment="1">
      <alignment vertical="center"/>
    </xf>
    <xf numFmtId="184" fontId="10" fillId="0" borderId="38" xfId="0" applyNumberFormat="1" applyFont="1" applyBorder="1" applyAlignment="1">
      <alignment vertical="center"/>
    </xf>
    <xf numFmtId="184" fontId="10" fillId="0" borderId="39" xfId="0" applyNumberFormat="1" applyFont="1" applyBorder="1" applyAlignment="1">
      <alignment vertical="center"/>
    </xf>
    <xf numFmtId="184" fontId="10" fillId="0" borderId="40" xfId="0" applyNumberFormat="1" applyFont="1" applyBorder="1" applyAlignment="1">
      <alignment vertical="center"/>
    </xf>
    <xf numFmtId="184" fontId="10" fillId="0" borderId="38" xfId="0" applyNumberFormat="1" applyFont="1" applyFill="1" applyBorder="1" applyAlignment="1">
      <alignment vertical="center"/>
    </xf>
    <xf numFmtId="184" fontId="10" fillId="0" borderId="25" xfId="0" applyNumberFormat="1" applyFont="1" applyFill="1" applyBorder="1" applyAlignment="1">
      <alignment vertical="center"/>
    </xf>
    <xf numFmtId="184" fontId="10" fillId="0" borderId="41" xfId="0" applyNumberFormat="1" applyFont="1" applyBorder="1" applyAlignment="1">
      <alignment vertical="center"/>
    </xf>
    <xf numFmtId="184" fontId="10" fillId="0" borderId="42" xfId="0" applyNumberFormat="1" applyFont="1" applyBorder="1" applyAlignment="1">
      <alignment vertical="center"/>
    </xf>
    <xf numFmtId="184" fontId="10" fillId="0" borderId="43" xfId="0" applyNumberFormat="1" applyFont="1" applyBorder="1" applyAlignment="1">
      <alignment vertical="center"/>
    </xf>
    <xf numFmtId="184" fontId="10" fillId="0" borderId="44" xfId="0" applyNumberFormat="1" applyFont="1" applyBorder="1" applyAlignment="1">
      <alignment vertical="center"/>
    </xf>
    <xf numFmtId="184" fontId="10" fillId="0" borderId="45" xfId="0" applyNumberFormat="1" applyFont="1" applyBorder="1" applyAlignment="1">
      <alignment vertical="center"/>
    </xf>
    <xf numFmtId="184" fontId="10" fillId="0" borderId="4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vertical="center"/>
    </xf>
    <xf numFmtId="184" fontId="10" fillId="0" borderId="46" xfId="0" applyNumberFormat="1" applyFont="1" applyFill="1" applyBorder="1" applyAlignment="1">
      <alignment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8" xfId="0" applyNumberFormat="1" applyFont="1" applyFill="1" applyBorder="1" applyAlignment="1">
      <alignment vertical="center"/>
    </xf>
    <xf numFmtId="3" fontId="10" fillId="0" borderId="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3" fontId="10" fillId="0" borderId="0" xfId="0" applyFont="1" applyFill="1" applyAlignment="1">
      <alignment/>
    </xf>
    <xf numFmtId="184" fontId="10" fillId="0" borderId="47" xfId="0" applyNumberFormat="1" applyFont="1" applyBorder="1" applyAlignment="1">
      <alignment vertical="center"/>
    </xf>
    <xf numFmtId="184" fontId="10" fillId="0" borderId="48" xfId="0" applyNumberFormat="1" applyFont="1" applyBorder="1" applyAlignment="1">
      <alignment vertical="center"/>
    </xf>
    <xf numFmtId="184" fontId="10" fillId="0" borderId="49" xfId="0" applyNumberFormat="1" applyFont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8" fillId="0" borderId="58" xfId="0" applyFont="1" applyBorder="1" applyAlignment="1">
      <alignment horizontal="center" vertical="center" wrapText="1"/>
    </xf>
    <xf numFmtId="3" fontId="9" fillId="0" borderId="8" xfId="21" applyNumberFormat="1" applyFont="1" applyBorder="1" applyAlignment="1">
      <alignment wrapText="1"/>
      <protection/>
    </xf>
    <xf numFmtId="3" fontId="9" fillId="0" borderId="6" xfId="21" applyNumberFormat="1" applyFont="1" applyFill="1" applyBorder="1" applyAlignment="1">
      <alignment horizontal="center" wrapText="1"/>
      <protection/>
    </xf>
    <xf numFmtId="3" fontId="9" fillId="0" borderId="59" xfId="21" applyFont="1" applyFill="1" applyBorder="1" applyAlignment="1">
      <alignment horizontal="center" vertical="center" wrapText="1"/>
      <protection/>
    </xf>
    <xf numFmtId="3" fontId="9" fillId="0" borderId="2" xfId="21" applyNumberFormat="1" applyFont="1" applyBorder="1" applyAlignment="1">
      <alignment wrapText="1"/>
      <protection/>
    </xf>
    <xf numFmtId="3" fontId="9" fillId="0" borderId="7" xfId="21" applyNumberFormat="1" applyFont="1" applyBorder="1" applyAlignment="1">
      <alignment horizontal="center" wrapText="1"/>
      <protection/>
    </xf>
    <xf numFmtId="3" fontId="9" fillId="0" borderId="8" xfId="21" applyFont="1" applyFill="1" applyBorder="1" applyAlignment="1">
      <alignment horizontal="left" vertical="top" wrapText="1"/>
      <protection/>
    </xf>
    <xf numFmtId="3" fontId="9" fillId="0" borderId="5" xfId="21" applyNumberFormat="1" applyFont="1" applyFill="1" applyBorder="1" applyAlignment="1">
      <alignment horizontal="center" wrapText="1"/>
      <protection/>
    </xf>
    <xf numFmtId="3" fontId="9" fillId="0" borderId="12" xfId="21" applyFont="1" applyFill="1" applyBorder="1" applyAlignment="1">
      <alignment vertical="top" wrapText="1"/>
      <protection/>
    </xf>
    <xf numFmtId="3" fontId="6" fillId="0" borderId="7" xfId="21" applyFont="1" applyFill="1" applyBorder="1" applyAlignment="1">
      <alignment horizontal="center" vertical="center" wrapText="1"/>
      <protection/>
    </xf>
    <xf numFmtId="182" fontId="9" fillId="0" borderId="60" xfId="21" applyNumberFormat="1" applyFont="1" applyFill="1" applyBorder="1" applyAlignment="1">
      <alignment horizontal="center" vertical="center" wrapText="1"/>
      <protection/>
    </xf>
    <xf numFmtId="3" fontId="8" fillId="0" borderId="3" xfId="21" applyNumberFormat="1" applyFont="1" applyAlignment="1">
      <alignment horizontal="center" wrapText="1"/>
      <protection/>
    </xf>
    <xf numFmtId="3" fontId="9" fillId="0" borderId="3" xfId="21" applyNumberFormat="1" applyFont="1" applyAlignment="1">
      <alignment horizontal="center" wrapText="1"/>
      <protection/>
    </xf>
    <xf numFmtId="3" fontId="9" fillId="0" borderId="4" xfId="21" applyNumberFormat="1" applyFont="1" applyAlignment="1">
      <alignment horizontal="center" wrapText="1"/>
      <protection/>
    </xf>
    <xf numFmtId="3" fontId="9" fillId="0" borderId="3" xfId="21" applyNumberFormat="1" applyFont="1" applyAlignment="1">
      <alignment horizontal="center" shrinkToFit="1"/>
      <protection/>
    </xf>
    <xf numFmtId="0" fontId="11" fillId="0" borderId="0" xfId="20">
      <alignment vertical="center"/>
      <protection/>
    </xf>
    <xf numFmtId="3" fontId="8" fillId="0" borderId="8" xfId="21" applyNumberFormat="1" applyFont="1" applyAlignment="1">
      <alignment horizontal="center" vertical="center" wrapText="1"/>
      <protection/>
    </xf>
    <xf numFmtId="3" fontId="9" fillId="0" borderId="8" xfId="21" applyNumberFormat="1" applyFont="1" applyAlignment="1">
      <alignment horizontal="center" vertical="center" wrapText="1"/>
      <protection/>
    </xf>
    <xf numFmtId="3" fontId="9" fillId="0" borderId="8" xfId="21" applyNumberFormat="1" applyFont="1" applyAlignment="1">
      <alignment horizontal="center" vertical="top" wrapText="1"/>
      <protection/>
    </xf>
    <xf numFmtId="3" fontId="9" fillId="0" borderId="8" xfId="21" applyNumberFormat="1" applyFont="1" applyAlignment="1">
      <alignment vertical="top" wrapText="1"/>
      <protection/>
    </xf>
    <xf numFmtId="3" fontId="9" fillId="0" borderId="8" xfId="21" applyNumberFormat="1" applyFont="1" applyAlignment="1">
      <alignment horizontal="center" wrapText="1"/>
      <protection/>
    </xf>
    <xf numFmtId="3" fontId="9" fillId="0" borderId="3" xfId="21" applyNumberFormat="1" applyFont="1" applyFill="1" applyAlignment="1">
      <alignment horizontal="center" wrapText="1"/>
      <protection/>
    </xf>
    <xf numFmtId="3" fontId="9" fillId="0" borderId="8" xfId="21" applyFont="1" applyFill="1" applyAlignment="1">
      <alignment horizontal="center" vertical="center" wrapText="1"/>
      <protection/>
    </xf>
    <xf numFmtId="3" fontId="9" fillId="0" borderId="8" xfId="21" applyNumberFormat="1" applyFont="1" applyFill="1" applyAlignment="1">
      <alignment vertical="top" wrapText="1"/>
      <protection/>
    </xf>
    <xf numFmtId="3" fontId="9" fillId="0" borderId="8" xfId="21" applyNumberFormat="1" applyFont="1" applyFill="1" applyAlignment="1">
      <alignment horizontal="center" vertical="top" wrapText="1"/>
      <protection/>
    </xf>
    <xf numFmtId="3" fontId="9" fillId="0" borderId="8" xfId="21" applyFont="1" applyFill="1" applyAlignment="1">
      <alignment vertical="top" wrapText="1"/>
      <protection/>
    </xf>
    <xf numFmtId="3" fontId="9" fillId="0" borderId="8" xfId="21" applyFont="1" applyFill="1" applyAlignment="1">
      <alignment horizontal="center" vertical="top" wrapText="1"/>
      <protection/>
    </xf>
    <xf numFmtId="3" fontId="9" fillId="0" borderId="8" xfId="21" applyNumberFormat="1" applyFont="1" applyFill="1" applyAlignment="1">
      <alignment horizontal="center" vertical="center" wrapText="1"/>
      <protection/>
    </xf>
    <xf numFmtId="3" fontId="9" fillId="0" borderId="8" xfId="21" applyFont="1" applyFill="1" applyAlignment="1">
      <alignment horizontal="left" vertical="top" wrapText="1"/>
      <protection/>
    </xf>
    <xf numFmtId="3" fontId="10" fillId="0" borderId="61" xfId="20" applyNumberFormat="1" applyFont="1" applyBorder="1" applyAlignment="1">
      <alignment vertical="center"/>
      <protection/>
    </xf>
    <xf numFmtId="183" fontId="10" fillId="0" borderId="61" xfId="20" applyNumberFormat="1" applyFont="1" applyBorder="1" applyAlignment="1">
      <alignment vertical="center"/>
      <protection/>
    </xf>
    <xf numFmtId="188" fontId="10" fillId="0" borderId="61" xfId="20" applyNumberFormat="1" applyFont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1" fillId="0" borderId="0" xfId="20" applyAlignment="1">
      <alignment vertical="center"/>
      <protection/>
    </xf>
    <xf numFmtId="3" fontId="10" fillId="0" borderId="7" xfId="20" applyNumberFormat="1" applyFont="1" applyBorder="1" applyAlignment="1">
      <alignment vertical="center"/>
      <protection/>
    </xf>
    <xf numFmtId="183" fontId="10" fillId="0" borderId="7" xfId="20" applyNumberFormat="1" applyFont="1" applyBorder="1" applyAlignment="1">
      <alignment vertical="center"/>
      <protection/>
    </xf>
    <xf numFmtId="188" fontId="10" fillId="0" borderId="7" xfId="20" applyNumberFormat="1" applyFont="1" applyBorder="1" applyAlignment="1">
      <alignment vertical="center"/>
      <protection/>
    </xf>
    <xf numFmtId="3" fontId="10" fillId="0" borderId="12" xfId="20" applyNumberFormat="1" applyFont="1" applyBorder="1" applyAlignment="1">
      <alignment vertical="center"/>
      <protection/>
    </xf>
    <xf numFmtId="183" fontId="10" fillId="0" borderId="12" xfId="20" applyNumberFormat="1" applyFont="1" applyBorder="1" applyAlignment="1">
      <alignment vertical="center"/>
      <protection/>
    </xf>
    <xf numFmtId="188" fontId="10" fillId="0" borderId="12" xfId="20" applyNumberFormat="1" applyFont="1" applyBorder="1" applyAlignment="1">
      <alignment vertical="center"/>
      <protection/>
    </xf>
    <xf numFmtId="3" fontId="10" fillId="0" borderId="2" xfId="20" applyNumberFormat="1" applyFont="1" applyBorder="1" applyAlignment="1">
      <alignment vertical="center"/>
      <protection/>
    </xf>
    <xf numFmtId="183" fontId="10" fillId="0" borderId="2" xfId="20" applyNumberFormat="1" applyFont="1" applyBorder="1" applyAlignment="1">
      <alignment vertical="center"/>
      <protection/>
    </xf>
    <xf numFmtId="188" fontId="10" fillId="0" borderId="2" xfId="20" applyNumberFormat="1" applyFont="1" applyBorder="1" applyAlignment="1">
      <alignment vertical="center"/>
      <protection/>
    </xf>
    <xf numFmtId="3" fontId="10" fillId="0" borderId="62" xfId="20" applyNumberFormat="1" applyFont="1" applyBorder="1" applyAlignment="1">
      <alignment vertical="center"/>
      <protection/>
    </xf>
    <xf numFmtId="183" fontId="10" fillId="0" borderId="62" xfId="20" applyNumberFormat="1" applyFont="1" applyBorder="1" applyAlignment="1">
      <alignment vertical="center"/>
      <protection/>
    </xf>
    <xf numFmtId="3" fontId="10" fillId="0" borderId="63" xfId="20" applyNumberFormat="1" applyFont="1" applyBorder="1" applyAlignment="1">
      <alignment horizontal="center" vertical="center"/>
      <protection/>
    </xf>
    <xf numFmtId="183" fontId="10" fillId="0" borderId="63" xfId="20" applyNumberFormat="1" applyFont="1" applyBorder="1" applyAlignment="1">
      <alignment vertical="center"/>
      <protection/>
    </xf>
    <xf numFmtId="188" fontId="10" fillId="0" borderId="63" xfId="20" applyNumberFormat="1" applyFont="1" applyBorder="1" applyAlignment="1">
      <alignment vertical="center"/>
      <protection/>
    </xf>
    <xf numFmtId="3" fontId="10" fillId="0" borderId="64" xfId="20" applyNumberFormat="1" applyFont="1" applyBorder="1" applyAlignment="1">
      <alignment vertical="center"/>
      <protection/>
    </xf>
    <xf numFmtId="183" fontId="10" fillId="0" borderId="64" xfId="20" applyNumberFormat="1" applyFont="1" applyBorder="1" applyAlignment="1">
      <alignment vertical="center"/>
      <protection/>
    </xf>
    <xf numFmtId="188" fontId="10" fillId="0" borderId="64" xfId="20" applyNumberFormat="1" applyFont="1" applyBorder="1" applyAlignment="1">
      <alignment vertical="center"/>
      <protection/>
    </xf>
    <xf numFmtId="3" fontId="10" fillId="0" borderId="65" xfId="20" applyNumberFormat="1" applyFont="1" applyBorder="1" applyAlignment="1">
      <alignment horizontal="center" vertical="center"/>
      <protection/>
    </xf>
    <xf numFmtId="183" fontId="10" fillId="0" borderId="65" xfId="20" applyNumberFormat="1" applyFont="1" applyBorder="1" applyAlignment="1">
      <alignment vertical="center"/>
      <protection/>
    </xf>
    <xf numFmtId="188" fontId="10" fillId="0" borderId="65" xfId="20" applyNumberFormat="1" applyFont="1" applyBorder="1" applyAlignment="1">
      <alignment vertical="center"/>
      <protection/>
    </xf>
    <xf numFmtId="3" fontId="10" fillId="0" borderId="64" xfId="20" applyNumberFormat="1" applyFont="1" applyBorder="1" applyAlignment="1">
      <alignment horizontal="center" vertical="center"/>
      <protection/>
    </xf>
    <xf numFmtId="0" fontId="12" fillId="0" borderId="0" xfId="20" applyFont="1" applyAlignment="1">
      <alignment horizontal="right" vertical="center"/>
      <protection/>
    </xf>
    <xf numFmtId="49" fontId="12" fillId="0" borderId="0" xfId="20" applyNumberFormat="1" applyFont="1" applyAlignment="1">
      <alignment horizontal="right" vertical="center"/>
      <protection/>
    </xf>
    <xf numFmtId="49" fontId="12" fillId="0" borderId="0" xfId="20" applyNumberFormat="1" applyFont="1">
      <alignment vertical="center"/>
      <protection/>
    </xf>
    <xf numFmtId="0" fontId="12" fillId="0" borderId="0" xfId="20" applyFont="1">
      <alignment vertical="center"/>
      <protection/>
    </xf>
    <xf numFmtId="0" fontId="12" fillId="0" borderId="0" xfId="20" applyFont="1" applyAlignment="1">
      <alignment vertical="center" shrinkToFit="1"/>
      <protection/>
    </xf>
    <xf numFmtId="0" fontId="11" fillId="0" borderId="0" xfId="20" applyAlignment="1">
      <alignment vertical="center" shrinkToFit="1"/>
      <protection/>
    </xf>
    <xf numFmtId="183" fontId="10" fillId="0" borderId="0" xfId="20" applyNumberFormat="1" applyFont="1" applyAlignment="1">
      <alignment vertical="center"/>
      <protection/>
    </xf>
    <xf numFmtId="192" fontId="10" fillId="0" borderId="0" xfId="20" applyNumberFormat="1" applyFont="1" applyAlignment="1">
      <alignment vertical="center"/>
      <protection/>
    </xf>
    <xf numFmtId="184" fontId="10" fillId="0" borderId="66" xfId="0" applyNumberFormat="1" applyFont="1" applyBorder="1" applyAlignment="1">
      <alignment vertical="center"/>
    </xf>
    <xf numFmtId="184" fontId="13" fillId="0" borderId="20" xfId="0" applyNumberFormat="1" applyFont="1" applyFill="1" applyBorder="1" applyAlignment="1">
      <alignment vertical="center"/>
    </xf>
    <xf numFmtId="184" fontId="13" fillId="0" borderId="21" xfId="0" applyNumberFormat="1" applyFont="1" applyFill="1" applyBorder="1" applyAlignment="1">
      <alignment vertical="center"/>
    </xf>
    <xf numFmtId="3" fontId="8" fillId="0" borderId="67" xfId="0" applyNumberFormat="1" applyFont="1" applyBorder="1" applyAlignment="1">
      <alignment horizontal="center" vertical="center" wrapText="1"/>
    </xf>
    <xf numFmtId="3" fontId="8" fillId="0" borderId="68" xfId="0" applyNumberFormat="1" applyFont="1" applyBorder="1" applyAlignment="1">
      <alignment horizontal="center" vertical="center" wrapText="1"/>
    </xf>
    <xf numFmtId="3" fontId="8" fillId="0" borderId="69" xfId="0" applyNumberFormat="1" applyFont="1" applyBorder="1" applyAlignment="1">
      <alignment horizontal="center" vertical="center" wrapText="1"/>
    </xf>
    <xf numFmtId="3" fontId="8" fillId="0" borderId="70" xfId="0" applyNumberFormat="1" applyFont="1" applyBorder="1" applyAlignment="1">
      <alignment horizontal="center" vertical="center" wrapText="1"/>
    </xf>
    <xf numFmtId="3" fontId="8" fillId="0" borderId="67" xfId="0" applyFont="1" applyBorder="1" applyAlignment="1">
      <alignment horizontal="center" vertical="center" wrapText="1"/>
    </xf>
    <xf numFmtId="3" fontId="8" fillId="0" borderId="68" xfId="0" applyFont="1" applyBorder="1" applyAlignment="1">
      <alignment horizontal="center" vertical="center" wrapText="1"/>
    </xf>
    <xf numFmtId="3" fontId="8" fillId="0" borderId="58" xfId="0" applyFont="1" applyBorder="1" applyAlignment="1">
      <alignment vertical="center" wrapText="1"/>
    </xf>
    <xf numFmtId="3" fontId="8" fillId="0" borderId="13" xfId="0" applyFont="1" applyBorder="1" applyAlignment="1">
      <alignment vertical="center" wrapText="1"/>
    </xf>
    <xf numFmtId="3" fontId="8" fillId="0" borderId="14" xfId="0" applyFont="1" applyBorder="1" applyAlignment="1">
      <alignment vertical="center" wrapText="1"/>
    </xf>
    <xf numFmtId="3" fontId="8" fillId="0" borderId="56" xfId="0" applyFont="1" applyBorder="1" applyAlignment="1">
      <alignment vertical="center" wrapText="1"/>
    </xf>
    <xf numFmtId="3" fontId="8" fillId="0" borderId="71" xfId="0" applyFont="1" applyBorder="1" applyAlignment="1">
      <alignment vertical="center" wrapText="1"/>
    </xf>
    <xf numFmtId="3" fontId="8" fillId="0" borderId="7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56" xfId="0" applyNumberFormat="1" applyFont="1" applyBorder="1" applyAlignment="1">
      <alignment vertical="center" wrapText="1"/>
    </xf>
    <xf numFmtId="3" fontId="8" fillId="0" borderId="71" xfId="0" applyNumberFormat="1" applyFont="1" applyBorder="1" applyAlignment="1">
      <alignment vertical="center" wrapText="1"/>
    </xf>
    <xf numFmtId="3" fontId="8" fillId="0" borderId="72" xfId="0" applyNumberFormat="1" applyFont="1" applyBorder="1" applyAlignment="1">
      <alignment vertical="center" wrapText="1"/>
    </xf>
    <xf numFmtId="3" fontId="8" fillId="0" borderId="52" xfId="0" applyNumberFormat="1" applyFont="1" applyBorder="1" applyAlignment="1">
      <alignment horizontal="center" vertical="center" wrapText="1"/>
    </xf>
    <xf numFmtId="3" fontId="8" fillId="0" borderId="73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☆　03_第３表歳入の状況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2"/>
  <sheetViews>
    <sheetView showZeros="0" tabSelected="1" showOutlineSymbols="0" view="pageBreakPreview" zoomScale="60" workbookViewId="0" topLeftCell="A1">
      <selection activeCell="E6" sqref="E6"/>
    </sheetView>
  </sheetViews>
  <sheetFormatPr defaultColWidth="9.00390625" defaultRowHeight="14.25"/>
  <cols>
    <col min="1" max="1" width="18.625" style="2" customWidth="1"/>
    <col min="2" max="16" width="6.875" style="2" customWidth="1"/>
    <col min="17" max="26" width="6.625" style="2" customWidth="1"/>
    <col min="27" max="31" width="6.875" style="2" customWidth="1"/>
    <col min="32" max="41" width="6.625" style="2" customWidth="1"/>
    <col min="42" max="42" width="6.875" style="1" customWidth="1"/>
    <col min="43" max="61" width="6.875" style="2" customWidth="1"/>
    <col min="62" max="66" width="6.625" style="2" customWidth="1"/>
    <col min="67" max="70" width="6.875" style="2" customWidth="1"/>
    <col min="71" max="71" width="6.875" style="53" customWidth="1"/>
    <col min="72" max="72" width="6.625" style="1" customWidth="1"/>
    <col min="73" max="76" width="6.625" style="2" customWidth="1"/>
    <col min="77" max="96" width="6.875" style="2" customWidth="1"/>
    <col min="97" max="101" width="6.625" style="2" customWidth="1"/>
    <col min="102" max="102" width="6.875" style="1" customWidth="1"/>
    <col min="103" max="106" width="6.875" style="2" customWidth="1"/>
    <col min="107" max="111" width="6.625" style="2" customWidth="1"/>
    <col min="112" max="131" width="6.875" style="2" customWidth="1"/>
    <col min="132" max="132" width="6.875" style="1" customWidth="1"/>
    <col min="133" max="136" width="6.875" style="2" customWidth="1"/>
    <col min="137" max="137" width="4.25390625" style="2" customWidth="1"/>
    <col min="138" max="138" width="8.00390625" style="2" hidden="1" customWidth="1"/>
    <col min="139" max="140" width="6.25390625" style="2" hidden="1" customWidth="1"/>
    <col min="141" max="142" width="5.625" style="2" hidden="1" customWidth="1"/>
    <col min="143" max="144" width="6.25390625" style="2" hidden="1" customWidth="1"/>
    <col min="145" max="145" width="3.75390625" style="2" hidden="1" customWidth="1"/>
    <col min="146" max="147" width="6.25390625" style="2" hidden="1" customWidth="1"/>
    <col min="148" max="148" width="8.00390625" style="2" hidden="1" customWidth="1"/>
    <col min="149" max="149" width="6.25390625" style="2" hidden="1" customWidth="1"/>
    <col min="150" max="150" width="8.00390625" style="2" hidden="1" customWidth="1"/>
    <col min="151" max="152" width="6.25390625" style="2" hidden="1" customWidth="1"/>
    <col min="153" max="153" width="8.00390625" style="2" hidden="1" customWidth="1"/>
    <col min="154" max="154" width="6.25390625" style="2" hidden="1" customWidth="1"/>
    <col min="155" max="155" width="8.00390625" style="2" hidden="1" customWidth="1"/>
    <col min="156" max="156" width="6.25390625" style="2" hidden="1" customWidth="1"/>
    <col min="157" max="158" width="8.00390625" style="2" hidden="1" customWidth="1"/>
    <col min="159" max="160" width="6.25390625" style="2" hidden="1" customWidth="1"/>
    <col min="161" max="161" width="8.00390625" style="2" hidden="1" customWidth="1"/>
    <col min="162" max="162" width="9.75390625" style="2" hidden="1" customWidth="1"/>
    <col min="163" max="16384" width="10.75390625" style="2" customWidth="1"/>
  </cols>
  <sheetData>
    <row r="1" spans="1:137" s="58" customFormat="1" ht="38.25" customHeight="1">
      <c r="A1" s="208" t="s">
        <v>0</v>
      </c>
      <c r="B1" s="189" t="s">
        <v>1</v>
      </c>
      <c r="C1" s="189"/>
      <c r="D1" s="189"/>
      <c r="E1" s="189"/>
      <c r="F1" s="189"/>
      <c r="G1" s="191" t="s">
        <v>2</v>
      </c>
      <c r="H1" s="189"/>
      <c r="I1" s="189"/>
      <c r="J1" s="189"/>
      <c r="K1" s="189"/>
      <c r="L1" s="189" t="s">
        <v>3</v>
      </c>
      <c r="M1" s="189"/>
      <c r="N1" s="189"/>
      <c r="O1" s="189"/>
      <c r="P1" s="189"/>
      <c r="Q1" s="193" t="s">
        <v>136</v>
      </c>
      <c r="R1" s="193"/>
      <c r="S1" s="193"/>
      <c r="T1" s="193"/>
      <c r="U1" s="193"/>
      <c r="V1" s="195" t="s">
        <v>148</v>
      </c>
      <c r="W1" s="196"/>
      <c r="X1" s="196"/>
      <c r="Y1" s="196"/>
      <c r="Z1" s="197"/>
      <c r="AA1" s="189" t="s">
        <v>137</v>
      </c>
      <c r="AB1" s="189"/>
      <c r="AC1" s="189"/>
      <c r="AD1" s="189"/>
      <c r="AE1" s="189"/>
      <c r="AF1" s="189" t="s">
        <v>138</v>
      </c>
      <c r="AG1" s="189"/>
      <c r="AH1" s="189"/>
      <c r="AI1" s="189"/>
      <c r="AJ1" s="189"/>
      <c r="AK1" s="201" t="s">
        <v>146</v>
      </c>
      <c r="AL1" s="202"/>
      <c r="AM1" s="202"/>
      <c r="AN1" s="202"/>
      <c r="AO1" s="203"/>
      <c r="AP1" s="189" t="s">
        <v>139</v>
      </c>
      <c r="AQ1" s="189"/>
      <c r="AR1" s="189"/>
      <c r="AS1" s="189"/>
      <c r="AT1" s="189"/>
      <c r="AU1" s="189" t="s">
        <v>140</v>
      </c>
      <c r="AV1" s="189"/>
      <c r="AW1" s="189"/>
      <c r="AX1" s="189"/>
      <c r="AY1" s="189"/>
      <c r="AZ1" s="189" t="s">
        <v>141</v>
      </c>
      <c r="BA1" s="189"/>
      <c r="BB1" s="189"/>
      <c r="BC1" s="189"/>
      <c r="BD1" s="207"/>
      <c r="BE1" s="54"/>
      <c r="BF1" s="55"/>
      <c r="BG1" s="54"/>
      <c r="BH1" s="54"/>
      <c r="BI1" s="56"/>
      <c r="BJ1" s="123"/>
      <c r="BK1" s="55"/>
      <c r="BL1" s="54"/>
      <c r="BM1" s="54"/>
      <c r="BN1" s="56"/>
      <c r="BO1" s="189" t="s">
        <v>142</v>
      </c>
      <c r="BP1" s="189"/>
      <c r="BQ1" s="189"/>
      <c r="BR1" s="189"/>
      <c r="BS1" s="189"/>
      <c r="BT1" s="201" t="s">
        <v>147</v>
      </c>
      <c r="BU1" s="202"/>
      <c r="BV1" s="202"/>
      <c r="BW1" s="202"/>
      <c r="BX1" s="203"/>
      <c r="BY1" s="189" t="s">
        <v>4</v>
      </c>
      <c r="BZ1" s="189"/>
      <c r="CA1" s="189"/>
      <c r="CB1" s="189"/>
      <c r="CC1" s="189"/>
      <c r="CD1" s="189" t="s">
        <v>143</v>
      </c>
      <c r="CE1" s="189"/>
      <c r="CF1" s="189"/>
      <c r="CG1" s="189"/>
      <c r="CH1" s="189"/>
      <c r="CI1" s="189" t="s">
        <v>5</v>
      </c>
      <c r="CJ1" s="189"/>
      <c r="CK1" s="189"/>
      <c r="CL1" s="189"/>
      <c r="CM1" s="189"/>
      <c r="CN1" s="189" t="s">
        <v>6</v>
      </c>
      <c r="CO1" s="189"/>
      <c r="CP1" s="189"/>
      <c r="CQ1" s="189"/>
      <c r="CR1" s="189"/>
      <c r="CS1" s="189" t="s">
        <v>7</v>
      </c>
      <c r="CT1" s="189"/>
      <c r="CU1" s="189"/>
      <c r="CV1" s="189"/>
      <c r="CW1" s="189"/>
      <c r="CX1" s="189" t="s">
        <v>8</v>
      </c>
      <c r="CY1" s="189"/>
      <c r="CZ1" s="189"/>
      <c r="DA1" s="189"/>
      <c r="DB1" s="189"/>
      <c r="DC1" s="191" t="s">
        <v>9</v>
      </c>
      <c r="DD1" s="189"/>
      <c r="DE1" s="189"/>
      <c r="DF1" s="189"/>
      <c r="DG1" s="189"/>
      <c r="DH1" s="189" t="s">
        <v>10</v>
      </c>
      <c r="DI1" s="189"/>
      <c r="DJ1" s="189"/>
      <c r="DK1" s="189"/>
      <c r="DL1" s="189"/>
      <c r="DM1" s="189" t="s">
        <v>11</v>
      </c>
      <c r="DN1" s="189"/>
      <c r="DO1" s="189"/>
      <c r="DP1" s="189"/>
      <c r="DQ1" s="189"/>
      <c r="DR1" s="189" t="s">
        <v>12</v>
      </c>
      <c r="DS1" s="189"/>
      <c r="DT1" s="189"/>
      <c r="DU1" s="189"/>
      <c r="DV1" s="189"/>
      <c r="DW1" s="191" t="s">
        <v>13</v>
      </c>
      <c r="DX1" s="189"/>
      <c r="DY1" s="189"/>
      <c r="DZ1" s="189"/>
      <c r="EA1" s="189"/>
      <c r="EB1" s="189" t="s">
        <v>14</v>
      </c>
      <c r="EC1" s="189"/>
      <c r="ED1" s="189"/>
      <c r="EE1" s="189"/>
      <c r="EF1" s="189"/>
      <c r="EG1" s="57"/>
    </row>
    <row r="2" spans="1:137" s="58" customFormat="1" ht="38.25" customHeight="1">
      <c r="A2" s="209"/>
      <c r="B2" s="190"/>
      <c r="C2" s="190"/>
      <c r="D2" s="190"/>
      <c r="E2" s="190"/>
      <c r="F2" s="190"/>
      <c r="G2" s="192"/>
      <c r="H2" s="190"/>
      <c r="I2" s="190"/>
      <c r="J2" s="190"/>
      <c r="K2" s="190"/>
      <c r="L2" s="190"/>
      <c r="M2" s="190"/>
      <c r="N2" s="190"/>
      <c r="O2" s="190"/>
      <c r="P2" s="190"/>
      <c r="Q2" s="194"/>
      <c r="R2" s="194"/>
      <c r="S2" s="194"/>
      <c r="T2" s="194"/>
      <c r="U2" s="194"/>
      <c r="V2" s="198"/>
      <c r="W2" s="199"/>
      <c r="X2" s="199"/>
      <c r="Y2" s="199"/>
      <c r="Z2" s="20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204"/>
      <c r="AL2" s="205"/>
      <c r="AM2" s="205"/>
      <c r="AN2" s="205"/>
      <c r="AO2" s="206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89" t="s">
        <v>144</v>
      </c>
      <c r="BF2" s="189"/>
      <c r="BG2" s="189"/>
      <c r="BH2" s="189"/>
      <c r="BI2" s="189"/>
      <c r="BJ2" s="189" t="s">
        <v>145</v>
      </c>
      <c r="BK2" s="189"/>
      <c r="BL2" s="189"/>
      <c r="BM2" s="189"/>
      <c r="BN2" s="189"/>
      <c r="BO2" s="190"/>
      <c r="BP2" s="190"/>
      <c r="BQ2" s="190"/>
      <c r="BR2" s="190"/>
      <c r="BS2" s="190"/>
      <c r="BT2" s="204"/>
      <c r="BU2" s="205"/>
      <c r="BV2" s="205"/>
      <c r="BW2" s="205"/>
      <c r="BX2" s="206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2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2"/>
      <c r="DX2" s="190"/>
      <c r="DY2" s="190"/>
      <c r="DZ2" s="190"/>
      <c r="EA2" s="190"/>
      <c r="EB2" s="190"/>
      <c r="EC2" s="190"/>
      <c r="ED2" s="190"/>
      <c r="EE2" s="190"/>
      <c r="EF2" s="190"/>
      <c r="EG2" s="57"/>
    </row>
    <row r="3" spans="1:161" s="58" customFormat="1" ht="35.25" customHeight="1">
      <c r="A3" s="59"/>
      <c r="B3" s="60">
        <v>15</v>
      </c>
      <c r="C3" s="116">
        <v>16</v>
      </c>
      <c r="D3" s="116">
        <v>17</v>
      </c>
      <c r="E3" s="116">
        <v>18</v>
      </c>
      <c r="F3" s="115">
        <v>19</v>
      </c>
      <c r="G3" s="60">
        <v>15</v>
      </c>
      <c r="H3" s="61">
        <v>16</v>
      </c>
      <c r="I3" s="61">
        <v>17</v>
      </c>
      <c r="J3" s="61">
        <v>18</v>
      </c>
      <c r="K3" s="62">
        <v>19</v>
      </c>
      <c r="L3" s="60">
        <v>15</v>
      </c>
      <c r="M3" s="61">
        <v>16</v>
      </c>
      <c r="N3" s="61">
        <v>17</v>
      </c>
      <c r="O3" s="61">
        <v>18</v>
      </c>
      <c r="P3" s="62">
        <v>19</v>
      </c>
      <c r="Q3" s="60">
        <v>15</v>
      </c>
      <c r="R3" s="61">
        <v>16</v>
      </c>
      <c r="S3" s="61">
        <v>17</v>
      </c>
      <c r="T3" s="61">
        <v>18</v>
      </c>
      <c r="U3" s="62">
        <v>19</v>
      </c>
      <c r="V3" s="60">
        <v>15</v>
      </c>
      <c r="W3" s="61">
        <v>16</v>
      </c>
      <c r="X3" s="61">
        <v>17</v>
      </c>
      <c r="Y3" s="61">
        <v>18</v>
      </c>
      <c r="Z3" s="62">
        <v>19</v>
      </c>
      <c r="AA3" s="60">
        <v>15</v>
      </c>
      <c r="AB3" s="61">
        <v>16</v>
      </c>
      <c r="AC3" s="61">
        <v>17</v>
      </c>
      <c r="AD3" s="61">
        <v>18</v>
      </c>
      <c r="AE3" s="62">
        <v>19</v>
      </c>
      <c r="AF3" s="60">
        <v>15</v>
      </c>
      <c r="AG3" s="61">
        <v>16</v>
      </c>
      <c r="AH3" s="61">
        <v>17</v>
      </c>
      <c r="AI3" s="61">
        <v>18</v>
      </c>
      <c r="AJ3" s="62">
        <v>19</v>
      </c>
      <c r="AK3" s="60">
        <v>15</v>
      </c>
      <c r="AL3" s="61">
        <v>16</v>
      </c>
      <c r="AM3" s="61">
        <v>17</v>
      </c>
      <c r="AN3" s="61">
        <v>18</v>
      </c>
      <c r="AO3" s="62">
        <v>19</v>
      </c>
      <c r="AP3" s="60">
        <v>15</v>
      </c>
      <c r="AQ3" s="61">
        <v>16</v>
      </c>
      <c r="AR3" s="61">
        <v>17</v>
      </c>
      <c r="AS3" s="61">
        <v>18</v>
      </c>
      <c r="AT3" s="62">
        <v>19</v>
      </c>
      <c r="AU3" s="60">
        <v>15</v>
      </c>
      <c r="AV3" s="61">
        <v>16</v>
      </c>
      <c r="AW3" s="61">
        <v>17</v>
      </c>
      <c r="AX3" s="61">
        <v>18</v>
      </c>
      <c r="AY3" s="62">
        <v>19</v>
      </c>
      <c r="AZ3" s="60">
        <v>15</v>
      </c>
      <c r="BA3" s="61">
        <v>16</v>
      </c>
      <c r="BB3" s="61">
        <v>17</v>
      </c>
      <c r="BC3" s="61">
        <v>18</v>
      </c>
      <c r="BD3" s="62">
        <v>19</v>
      </c>
      <c r="BE3" s="60">
        <v>15</v>
      </c>
      <c r="BF3" s="61">
        <v>16</v>
      </c>
      <c r="BG3" s="61">
        <v>17</v>
      </c>
      <c r="BH3" s="61">
        <v>18</v>
      </c>
      <c r="BI3" s="62">
        <v>19</v>
      </c>
      <c r="BJ3" s="60">
        <v>15</v>
      </c>
      <c r="BK3" s="61">
        <v>16</v>
      </c>
      <c r="BL3" s="61">
        <v>17</v>
      </c>
      <c r="BM3" s="61">
        <v>18</v>
      </c>
      <c r="BN3" s="62">
        <v>19</v>
      </c>
      <c r="BO3" s="60">
        <v>15</v>
      </c>
      <c r="BP3" s="61">
        <v>16</v>
      </c>
      <c r="BQ3" s="61">
        <v>17</v>
      </c>
      <c r="BR3" s="61">
        <v>18</v>
      </c>
      <c r="BS3" s="62">
        <v>19</v>
      </c>
      <c r="BT3" s="60">
        <v>15</v>
      </c>
      <c r="BU3" s="61">
        <v>16</v>
      </c>
      <c r="BV3" s="61">
        <v>17</v>
      </c>
      <c r="BW3" s="61">
        <v>18</v>
      </c>
      <c r="BX3" s="62">
        <v>19</v>
      </c>
      <c r="BY3" s="60">
        <v>15</v>
      </c>
      <c r="BZ3" s="61">
        <v>16</v>
      </c>
      <c r="CA3" s="61">
        <v>17</v>
      </c>
      <c r="CB3" s="61">
        <v>18</v>
      </c>
      <c r="CC3" s="62">
        <v>19</v>
      </c>
      <c r="CD3" s="60">
        <v>15</v>
      </c>
      <c r="CE3" s="61">
        <v>16</v>
      </c>
      <c r="CF3" s="61">
        <v>17</v>
      </c>
      <c r="CG3" s="61">
        <v>18</v>
      </c>
      <c r="CH3" s="62">
        <v>19</v>
      </c>
      <c r="CI3" s="60">
        <v>15</v>
      </c>
      <c r="CJ3" s="61">
        <v>16</v>
      </c>
      <c r="CK3" s="61">
        <v>17</v>
      </c>
      <c r="CL3" s="61">
        <v>18</v>
      </c>
      <c r="CM3" s="62">
        <v>19</v>
      </c>
      <c r="CN3" s="60">
        <v>15</v>
      </c>
      <c r="CO3" s="61">
        <v>16</v>
      </c>
      <c r="CP3" s="61">
        <v>17</v>
      </c>
      <c r="CQ3" s="61">
        <v>18</v>
      </c>
      <c r="CR3" s="62">
        <v>19</v>
      </c>
      <c r="CS3" s="60">
        <v>15</v>
      </c>
      <c r="CT3" s="61">
        <v>16</v>
      </c>
      <c r="CU3" s="61">
        <v>17</v>
      </c>
      <c r="CV3" s="61">
        <v>18</v>
      </c>
      <c r="CW3" s="62">
        <v>19</v>
      </c>
      <c r="CX3" s="60">
        <v>15</v>
      </c>
      <c r="CY3" s="61">
        <v>16</v>
      </c>
      <c r="CZ3" s="61">
        <v>17</v>
      </c>
      <c r="DA3" s="61">
        <v>18</v>
      </c>
      <c r="DB3" s="62">
        <v>19</v>
      </c>
      <c r="DC3" s="60">
        <v>15</v>
      </c>
      <c r="DD3" s="61">
        <v>16</v>
      </c>
      <c r="DE3" s="61">
        <v>17</v>
      </c>
      <c r="DF3" s="61">
        <v>18</v>
      </c>
      <c r="DG3" s="62">
        <v>19</v>
      </c>
      <c r="DH3" s="60">
        <v>15</v>
      </c>
      <c r="DI3" s="61">
        <v>16</v>
      </c>
      <c r="DJ3" s="61">
        <v>17</v>
      </c>
      <c r="DK3" s="61">
        <v>18</v>
      </c>
      <c r="DL3" s="62">
        <v>19</v>
      </c>
      <c r="DM3" s="60">
        <v>15</v>
      </c>
      <c r="DN3" s="61">
        <v>16</v>
      </c>
      <c r="DO3" s="61">
        <v>17</v>
      </c>
      <c r="DP3" s="61">
        <v>18</v>
      </c>
      <c r="DQ3" s="62">
        <v>19</v>
      </c>
      <c r="DR3" s="60">
        <v>15</v>
      </c>
      <c r="DS3" s="61">
        <v>16</v>
      </c>
      <c r="DT3" s="61">
        <v>17</v>
      </c>
      <c r="DU3" s="61">
        <v>18</v>
      </c>
      <c r="DV3" s="62">
        <v>19</v>
      </c>
      <c r="DW3" s="60">
        <v>15</v>
      </c>
      <c r="DX3" s="61">
        <v>16</v>
      </c>
      <c r="DY3" s="61">
        <v>17</v>
      </c>
      <c r="DZ3" s="61">
        <v>18</v>
      </c>
      <c r="EA3" s="62">
        <v>19</v>
      </c>
      <c r="EB3" s="60">
        <v>15</v>
      </c>
      <c r="EC3" s="61">
        <v>16</v>
      </c>
      <c r="ED3" s="61">
        <v>17</v>
      </c>
      <c r="EE3" s="61">
        <v>18</v>
      </c>
      <c r="EF3" s="62">
        <v>19</v>
      </c>
      <c r="EG3" s="57"/>
      <c r="EH3" s="58">
        <v>1</v>
      </c>
      <c r="EI3" s="58">
        <v>2</v>
      </c>
      <c r="EJ3" s="58">
        <v>3</v>
      </c>
      <c r="EK3" s="58">
        <v>4</v>
      </c>
      <c r="EL3" s="58">
        <v>5</v>
      </c>
      <c r="EM3" s="58">
        <v>6</v>
      </c>
      <c r="EN3" s="58">
        <v>7</v>
      </c>
      <c r="EO3" s="58">
        <v>8</v>
      </c>
      <c r="EP3" s="58">
        <v>9</v>
      </c>
      <c r="EQ3" s="58">
        <v>10</v>
      </c>
      <c r="ER3" s="58">
        <v>11</v>
      </c>
      <c r="ES3" s="58">
        <v>13</v>
      </c>
      <c r="ET3" s="58">
        <v>14</v>
      </c>
      <c r="EU3" s="58">
        <v>15</v>
      </c>
      <c r="EV3" s="58">
        <v>16</v>
      </c>
      <c r="EW3" s="58">
        <v>17</v>
      </c>
      <c r="EX3" s="58">
        <v>18</v>
      </c>
      <c r="EY3" s="58">
        <v>19</v>
      </c>
      <c r="EZ3" s="58">
        <v>20</v>
      </c>
      <c r="FA3" s="58">
        <v>21</v>
      </c>
      <c r="FB3" s="58">
        <v>22</v>
      </c>
      <c r="FC3" s="58">
        <v>23</v>
      </c>
      <c r="FD3" s="58">
        <v>24</v>
      </c>
      <c r="FE3" s="58">
        <v>25</v>
      </c>
    </row>
    <row r="4" spans="1:162" s="65" customFormat="1" ht="32.25" customHeight="1">
      <c r="A4" s="117" t="s">
        <v>15</v>
      </c>
      <c r="B4" s="66">
        <v>39.36</v>
      </c>
      <c r="C4" s="67">
        <v>41.68664644005436</v>
      </c>
      <c r="D4" s="67">
        <v>43.94926984126984</v>
      </c>
      <c r="E4" s="67">
        <v>44.66</v>
      </c>
      <c r="F4" s="68">
        <f>ROUND('第３表歳入の状況'!B5/'第３表歳入の状況'!CO5*100,2)</f>
        <v>44.5</v>
      </c>
      <c r="G4" s="69">
        <v>1.23</v>
      </c>
      <c r="H4" s="67">
        <v>1.9708500908908804</v>
      </c>
      <c r="I4" s="67">
        <v>2.6732219227313565</v>
      </c>
      <c r="J4" s="67">
        <v>3.82</v>
      </c>
      <c r="K4" s="70">
        <f>ROUND('第３表歳入の状況'!C5/'第３表歳入の状況'!CO5*100,2)</f>
        <v>1.34</v>
      </c>
      <c r="L4" s="66">
        <v>0.33</v>
      </c>
      <c r="M4" s="67">
        <v>0.35863209279853203</v>
      </c>
      <c r="N4" s="67">
        <v>0.21529919137466308</v>
      </c>
      <c r="O4" s="67">
        <v>0.14</v>
      </c>
      <c r="P4" s="68">
        <f>ROUND('第３表歳入の状況'!H5/'第３表歳入の状況'!CO5*100,2)</f>
        <v>0.17</v>
      </c>
      <c r="Q4" s="69"/>
      <c r="R4" s="67">
        <v>0.03906043929653785</v>
      </c>
      <c r="S4" s="67">
        <v>0.06992273135669362</v>
      </c>
      <c r="T4" s="67">
        <v>0.11</v>
      </c>
      <c r="U4" s="70">
        <f>ROUND('第３表歳入の状況'!I5/'第３表歳入の状況'!CO5*100,2)</f>
        <v>0.13</v>
      </c>
      <c r="V4" s="66"/>
      <c r="W4" s="67">
        <v>0.04120797805258961</v>
      </c>
      <c r="X4" s="67">
        <v>0.09119017669961066</v>
      </c>
      <c r="Y4" s="67">
        <v>0.08</v>
      </c>
      <c r="Z4" s="68">
        <f>ROUND('第３表歳入の状況'!J5/'第３表歳入の状況'!CO5*100,2)</f>
        <v>0.06</v>
      </c>
      <c r="AA4" s="66">
        <v>3.11</v>
      </c>
      <c r="AB4" s="67">
        <v>3.693227769210236</v>
      </c>
      <c r="AC4" s="67">
        <v>3.523309973045822</v>
      </c>
      <c r="AD4" s="67">
        <v>3.52</v>
      </c>
      <c r="AE4" s="68">
        <f>ROUND('第３表歳入の状況'!K5/'第３表歳入の状況'!CO5*100,2)</f>
        <v>3.21</v>
      </c>
      <c r="AF4" s="66">
        <v>0.02</v>
      </c>
      <c r="AG4" s="67">
        <v>0.021567113722014763</v>
      </c>
      <c r="AH4" s="67">
        <v>0.01875172207247679</v>
      </c>
      <c r="AI4" s="67">
        <v>0.02</v>
      </c>
      <c r="AJ4" s="68">
        <f>ROUND('第３表歳入の状況'!L5/'第３表歳入の状況'!CO5*100,2)</f>
        <v>0.02</v>
      </c>
      <c r="AK4" s="69">
        <v>0.00019282248655356119</v>
      </c>
      <c r="AL4" s="67">
        <v>0</v>
      </c>
      <c r="AM4" s="67">
        <v>0</v>
      </c>
      <c r="AN4" s="67">
        <v>0</v>
      </c>
      <c r="AO4" s="70">
        <f>ROUND('第３表歳入の状況'!M5/'第３表歳入の状況'!CO5*100,2)</f>
        <v>0</v>
      </c>
      <c r="AP4" s="66">
        <v>0.4641024187823164</v>
      </c>
      <c r="AQ4" s="67">
        <v>0.5085951942302043</v>
      </c>
      <c r="AR4" s="67">
        <v>0.5169092542677448</v>
      </c>
      <c r="AS4" s="67">
        <v>0.53</v>
      </c>
      <c r="AT4" s="68">
        <f>ROUND('第３表歳入の状況'!N5/'第３表歳入の状況'!CO5*100,2)</f>
        <v>0.45</v>
      </c>
      <c r="AU4" s="69">
        <v>1.459577801849221</v>
      </c>
      <c r="AV4" s="67">
        <v>1.489405840463829</v>
      </c>
      <c r="AW4" s="67">
        <v>1.4955339922132376</v>
      </c>
      <c r="AX4" s="67">
        <v>1.18</v>
      </c>
      <c r="AY4" s="70">
        <f>ROUND('第３表歳入の状況'!O5/'第３表歳入の状況'!CO5*100,2)</f>
        <v>0.28</v>
      </c>
      <c r="AZ4" s="66">
        <v>12.931859516141268</v>
      </c>
      <c r="BA4" s="67">
        <v>12.61896066210053</v>
      </c>
      <c r="BB4" s="67">
        <v>13.679274034141958</v>
      </c>
      <c r="BC4" s="67">
        <v>11.85</v>
      </c>
      <c r="BD4" s="68">
        <f>ROUND('第３表歳入の状況'!R5/'第３表歳入の状況'!CO5*100,2)</f>
        <v>10.23</v>
      </c>
      <c r="BE4" s="66">
        <v>11.794810880557442</v>
      </c>
      <c r="BF4" s="67">
        <v>11.527206076959098</v>
      </c>
      <c r="BG4" s="67">
        <v>12.650098831985623</v>
      </c>
      <c r="BH4" s="67">
        <v>10.9</v>
      </c>
      <c r="BI4" s="68">
        <f>ROUND('第３表歳入の状況'!S5/'第３表歳入の状況'!CO5*100,2)</f>
        <v>9.28</v>
      </c>
      <c r="BJ4" s="66">
        <v>1.1370486355838239</v>
      </c>
      <c r="BK4" s="67">
        <v>1.091754585141432</v>
      </c>
      <c r="BL4" s="67">
        <v>1.0291752021563347</v>
      </c>
      <c r="BM4" s="67">
        <v>0.96</v>
      </c>
      <c r="BN4" s="68">
        <f>ROUND('第３表歳入の状況'!T5/'第３表歳入の状況'!CO5*100,2)</f>
        <v>0.94</v>
      </c>
      <c r="BO4" s="66">
        <v>58.89397341308159</v>
      </c>
      <c r="BP4" s="67">
        <v>62.428153620819714</v>
      </c>
      <c r="BQ4" s="67">
        <v>66.2326828391734</v>
      </c>
      <c r="BR4" s="67">
        <v>65.91</v>
      </c>
      <c r="BS4" s="71">
        <f>'第３表歳入の状況'!DE5</f>
        <v>60.38</v>
      </c>
      <c r="BT4" s="69">
        <v>0.07814850356966623</v>
      </c>
      <c r="BU4" s="67">
        <v>0.08199860207036724</v>
      </c>
      <c r="BV4" s="67">
        <v>0.083633423180593</v>
      </c>
      <c r="BW4" s="67">
        <v>0.09</v>
      </c>
      <c r="BX4" s="70">
        <f>ROUND('第３表歳入の状況'!U5/'第３表歳入の状況'!CO5*100,2)</f>
        <v>0.08</v>
      </c>
      <c r="BY4" s="66">
        <v>0.6569217093830618</v>
      </c>
      <c r="BZ4" s="67">
        <v>0.7627202315039899</v>
      </c>
      <c r="CA4" s="67">
        <v>0.8538472596585803</v>
      </c>
      <c r="CB4" s="67">
        <v>0.94</v>
      </c>
      <c r="CC4" s="68">
        <f>ROUND('第３表歳入の状況'!V5/'第３表歳入の状況'!CO5*100,2)</f>
        <v>0.93</v>
      </c>
      <c r="CD4" s="69">
        <v>1.668006126002357</v>
      </c>
      <c r="CE4" s="67">
        <v>1.84994698399852</v>
      </c>
      <c r="CF4" s="67">
        <v>2.0017825696316263</v>
      </c>
      <c r="CG4" s="67">
        <v>1.96</v>
      </c>
      <c r="CH4" s="70">
        <f>ROUND('第３表歳入の状況'!X5/'第３表歳入の状況'!CO5*100,2)</f>
        <v>1.77</v>
      </c>
      <c r="CI4" s="66">
        <v>0.6281805057105284</v>
      </c>
      <c r="CJ4" s="67">
        <v>0.6690678206154113</v>
      </c>
      <c r="CK4" s="67">
        <v>0.6925666367175801</v>
      </c>
      <c r="CL4" s="67">
        <v>0.66</v>
      </c>
      <c r="CM4" s="68">
        <f>ROUND('第３表歳入の状況'!AE5/'第３表歳入の状況'!CO5*100,2)</f>
        <v>0.58</v>
      </c>
      <c r="CN4" s="66">
        <v>8.911790850029702</v>
      </c>
      <c r="CO4" s="67">
        <v>8.97787921570142</v>
      </c>
      <c r="CP4" s="67">
        <v>9.364285115303982</v>
      </c>
      <c r="CQ4" s="67">
        <v>10.47</v>
      </c>
      <c r="CR4" s="68">
        <f>ROUND('第３表歳入の状況'!AH5/'第３表歳入の状況'!CO5*100,2)</f>
        <v>9.74</v>
      </c>
      <c r="CS4" s="66">
        <v>0.0034729353931746377</v>
      </c>
      <c r="CT4" s="67">
        <v>0.0037756781226259764</v>
      </c>
      <c r="CU4" s="67">
        <v>0.003944893680742737</v>
      </c>
      <c r="CV4" s="187">
        <v>0.003944893680742737</v>
      </c>
      <c r="CW4" s="188">
        <f>ROUND('第３表歳入の状況'!AT5/'第３表歳入の状況'!CO5*100,5)</f>
        <v>0.00335</v>
      </c>
      <c r="CX4" s="69">
        <v>3.4657199970341557</v>
      </c>
      <c r="CY4" s="67">
        <v>3.5442690692469574</v>
      </c>
      <c r="CZ4" s="67">
        <v>3.96395447738844</v>
      </c>
      <c r="DA4" s="67">
        <v>4</v>
      </c>
      <c r="DB4" s="70">
        <f>ROUND('第３表歳入の状況'!AU5/'第３表歳入の状況'!CO5*100,2)</f>
        <v>4.23</v>
      </c>
      <c r="DC4" s="66">
        <v>0.30901880839538454</v>
      </c>
      <c r="DD4" s="67">
        <v>0.5979445015675485</v>
      </c>
      <c r="DE4" s="67">
        <v>0.4972806229410003</v>
      </c>
      <c r="DF4" s="67">
        <v>0.76</v>
      </c>
      <c r="DG4" s="68">
        <f>ROUND('第３表歳入の状況'!BN5/'第３表歳入の状況'!CO5*100,2)</f>
        <v>0.48</v>
      </c>
      <c r="DH4" s="69">
        <v>0.5331690897670704</v>
      </c>
      <c r="DI4" s="67">
        <v>0.5461283929378148</v>
      </c>
      <c r="DJ4" s="67">
        <v>0.5437939502845163</v>
      </c>
      <c r="DK4" s="67">
        <v>0.54</v>
      </c>
      <c r="DL4" s="70">
        <f>ROUND('第３表歳入の状況'!BT5/'第３表歳入の状況'!CO5*100,2)</f>
        <v>0.59</v>
      </c>
      <c r="DM4" s="66">
        <v>6.663725679864389</v>
      </c>
      <c r="DN4" s="67">
        <v>4.1337220214139085</v>
      </c>
      <c r="DO4" s="67">
        <v>1.809286612758311</v>
      </c>
      <c r="DP4" s="67">
        <v>1.3</v>
      </c>
      <c r="DQ4" s="68">
        <f>ROUND('第３表歳入の状況'!BU5/'第３表歳入の状況'!CO5*100,2)</f>
        <v>4.51</v>
      </c>
      <c r="DR4" s="66">
        <v>4.0914609254286205</v>
      </c>
      <c r="DS4" s="67">
        <v>4.868434816081765</v>
      </c>
      <c r="DT4" s="67">
        <v>5.661480682839174</v>
      </c>
      <c r="DU4" s="67">
        <v>4.88</v>
      </c>
      <c r="DV4" s="68">
        <f>ROUND('第３表歳入の状況'!BV5/'第３表歳入の状況'!CO5*100,2)</f>
        <v>3.52</v>
      </c>
      <c r="DW4" s="66">
        <v>3.3512984943227098</v>
      </c>
      <c r="DX4" s="67">
        <v>3.4869883745460317</v>
      </c>
      <c r="DY4" s="67">
        <v>3.2755879005690325</v>
      </c>
      <c r="DZ4" s="67">
        <v>3.42</v>
      </c>
      <c r="EA4" s="68">
        <f>ROUND('第３表歳入の状況'!BY5/'第３表歳入の状況'!CO5*100,2)</f>
        <v>4.35</v>
      </c>
      <c r="EB4" s="69">
        <v>10.745112962017592</v>
      </c>
      <c r="EC4" s="67">
        <v>8.048970671373931</v>
      </c>
      <c r="ED4" s="67">
        <v>5.015873015873016</v>
      </c>
      <c r="EE4" s="67">
        <v>5.08</v>
      </c>
      <c r="EF4" s="68">
        <f>ROUND('第３表歳入の状況'!CK5/'第３表歳入の状況'!CO5*100,2)</f>
        <v>8.83</v>
      </c>
      <c r="EG4" s="63"/>
      <c r="EH4" s="64">
        <f>ROUND(F4,1)</f>
        <v>44.5</v>
      </c>
      <c r="EI4" s="64">
        <f>ROUND(K4,1)</f>
        <v>1.3</v>
      </c>
      <c r="EJ4" s="64">
        <f>ROUND(P4,1)</f>
        <v>0.2</v>
      </c>
      <c r="EK4" s="64">
        <f>ROUND(U4,1)</f>
        <v>0.1</v>
      </c>
      <c r="EL4" s="64">
        <f>ROUND(Z4,1)</f>
        <v>0.1</v>
      </c>
      <c r="EM4" s="64">
        <f>ROUND(AE4,1)</f>
        <v>3.2</v>
      </c>
      <c r="EN4" s="64">
        <f>ROUND(AJ4,1)</f>
        <v>0</v>
      </c>
      <c r="EO4" s="64">
        <f>ROUND(AO4,1)</f>
        <v>0</v>
      </c>
      <c r="EP4" s="64">
        <f>ROUND(AT4,1)</f>
        <v>0.5</v>
      </c>
      <c r="EQ4" s="64">
        <f>ROUND(AY4,1)</f>
        <v>0.3</v>
      </c>
      <c r="ER4" s="64">
        <f>ROUND(BD4,1)</f>
        <v>10.2</v>
      </c>
      <c r="ES4" s="64">
        <f>ROUND(BX4,1)</f>
        <v>0.1</v>
      </c>
      <c r="ET4" s="64">
        <f>ROUND(CC4,1)</f>
        <v>0.9</v>
      </c>
      <c r="EU4" s="64">
        <f>ROUND(CH4,1)</f>
        <v>1.8</v>
      </c>
      <c r="EV4" s="64">
        <f>ROUND(CM4,1)</f>
        <v>0.6</v>
      </c>
      <c r="EW4" s="64">
        <f>ROUND(CR4,1)</f>
        <v>9.7</v>
      </c>
      <c r="EX4" s="64">
        <f>ROUND(CW4,1)</f>
        <v>0</v>
      </c>
      <c r="EY4" s="64">
        <f>ROUND(DB4,1)</f>
        <v>4.2</v>
      </c>
      <c r="EZ4" s="64">
        <f>ROUND(DG4,1)</f>
        <v>0.5</v>
      </c>
      <c r="FA4" s="64">
        <f>ROUND(DL4,1)</f>
        <v>0.6</v>
      </c>
      <c r="FB4" s="64">
        <f>ROUND(DQ4,1)</f>
        <v>4.5</v>
      </c>
      <c r="FC4" s="64">
        <f>ROUND(DV4,1)</f>
        <v>3.5</v>
      </c>
      <c r="FD4" s="64">
        <f>ROUND(EA4,1)</f>
        <v>4.4</v>
      </c>
      <c r="FE4" s="64">
        <f>ROUND(EF4,1)</f>
        <v>8.8</v>
      </c>
      <c r="FF4" s="64">
        <f>SUM(EH4:FE4)</f>
        <v>100</v>
      </c>
    </row>
    <row r="5" spans="1:162" s="65" customFormat="1" ht="32.25" customHeight="1">
      <c r="A5" s="118" t="s">
        <v>16</v>
      </c>
      <c r="B5" s="72">
        <v>38.13</v>
      </c>
      <c r="C5" s="73">
        <v>36.72850441138329</v>
      </c>
      <c r="D5" s="73">
        <v>35.40533415342327</v>
      </c>
      <c r="E5" s="73">
        <v>35.47</v>
      </c>
      <c r="F5" s="74">
        <f>ROUND('第３表歳入の状況'!B6/'第３表歳入の状況'!CO6*100,2)</f>
        <v>39.6</v>
      </c>
      <c r="G5" s="75">
        <v>1.18</v>
      </c>
      <c r="H5" s="73">
        <v>1.9243276875518085</v>
      </c>
      <c r="I5" s="73">
        <v>2.488734029469033</v>
      </c>
      <c r="J5" s="73">
        <v>3.45</v>
      </c>
      <c r="K5" s="76">
        <f>ROUND('第３表歳入の状況'!C6/'第３表歳入の状況'!CO6*100,2)</f>
        <v>1.44</v>
      </c>
      <c r="L5" s="72">
        <v>0.29</v>
      </c>
      <c r="M5" s="73">
        <v>0.28193988062871894</v>
      </c>
      <c r="N5" s="73">
        <v>0.1539460519098113</v>
      </c>
      <c r="O5" s="73">
        <v>0.1</v>
      </c>
      <c r="P5" s="74">
        <f>ROUND('第３表歳入の状況'!H6/'第３表歳入の状況'!CO6*100,2)</f>
        <v>0.13</v>
      </c>
      <c r="Q5" s="75"/>
      <c r="R5" s="73">
        <v>0.030784655464074027</v>
      </c>
      <c r="S5" s="73">
        <v>0.049823599282436244</v>
      </c>
      <c r="T5" s="73">
        <v>0.08</v>
      </c>
      <c r="U5" s="76">
        <f>ROUND('第３表歳入の状況'!I6/'第３表歳入の状況'!CO6*100,2)</f>
        <v>0.1</v>
      </c>
      <c r="V5" s="72"/>
      <c r="W5" s="73">
        <v>0.032321281682303346</v>
      </c>
      <c r="X5" s="73">
        <v>0.06455744373846328</v>
      </c>
      <c r="Y5" s="73">
        <v>0.06</v>
      </c>
      <c r="Z5" s="74">
        <f>ROUND('第３表歳入の状況'!J6/'第３表歳入の状況'!CO6*100,2)</f>
        <v>0.05</v>
      </c>
      <c r="AA5" s="72">
        <v>3.22</v>
      </c>
      <c r="AB5" s="73">
        <v>3.5512275930604673</v>
      </c>
      <c r="AC5" s="73">
        <v>3.094611305817763</v>
      </c>
      <c r="AD5" s="73">
        <v>3.09</v>
      </c>
      <c r="AE5" s="74">
        <f>ROUND('第３表歳入の状況'!K6/'第３表歳入の状況'!CO6*100,2)</f>
        <v>3.11</v>
      </c>
      <c r="AF5" s="72">
        <v>0</v>
      </c>
      <c r="AG5" s="73">
        <v>0</v>
      </c>
      <c r="AH5" s="73">
        <v>0.04533042628474846</v>
      </c>
      <c r="AI5" s="73">
        <v>0.05</v>
      </c>
      <c r="AJ5" s="74">
        <f>ROUND('第３表歳入の状況'!L6/'第３表歳入の状況'!CO6*100,2)</f>
        <v>0.05</v>
      </c>
      <c r="AK5" s="75">
        <v>0</v>
      </c>
      <c r="AL5" s="73">
        <v>0</v>
      </c>
      <c r="AM5" s="73">
        <v>0</v>
      </c>
      <c r="AN5" s="73">
        <v>0</v>
      </c>
      <c r="AO5" s="76">
        <f>ROUND('第３表歳入の状況'!M6/'第３表歳入の状況'!CO6*100,2)</f>
        <v>0</v>
      </c>
      <c r="AP5" s="72">
        <v>0.44654058324132645</v>
      </c>
      <c r="AQ5" s="73">
        <v>0.48237402842525157</v>
      </c>
      <c r="AR5" s="73">
        <v>0.5017682629227441</v>
      </c>
      <c r="AS5" s="73">
        <v>0.52</v>
      </c>
      <c r="AT5" s="74">
        <f>ROUND('第３表歳入の状況'!N6/'第３表歳入の状況'!CO6*100,2)</f>
        <v>0.49</v>
      </c>
      <c r="AU5" s="75">
        <v>1.0867717214412658</v>
      </c>
      <c r="AV5" s="73">
        <v>0.9982708362543299</v>
      </c>
      <c r="AW5" s="73">
        <v>0.96108656839176</v>
      </c>
      <c r="AX5" s="73">
        <v>0.74</v>
      </c>
      <c r="AY5" s="76">
        <f>ROUND('第３表歳入の状況'!O6/'第３表歳入の状況'!CO6*100,2)</f>
        <v>0.23</v>
      </c>
      <c r="AZ5" s="72">
        <v>16.97441220978088</v>
      </c>
      <c r="BA5" s="73">
        <v>19.578306074891636</v>
      </c>
      <c r="BB5" s="73">
        <v>20.6220110376161</v>
      </c>
      <c r="BC5" s="73">
        <v>21.18</v>
      </c>
      <c r="BD5" s="74">
        <f>ROUND('第３表歳入の状況'!R6/'第３表歳入の状況'!CO6*100,2)</f>
        <v>19.9</v>
      </c>
      <c r="BE5" s="72">
        <v>14.641365069634544</v>
      </c>
      <c r="BF5" s="73">
        <v>16.792842131937558</v>
      </c>
      <c r="BG5" s="73">
        <v>18.112943496445666</v>
      </c>
      <c r="BH5" s="73">
        <v>18.8</v>
      </c>
      <c r="BI5" s="74">
        <f>ROUND('第３表歳入の状況'!S6/'第３表歳入の状況'!CO6*100,2)</f>
        <v>17.41</v>
      </c>
      <c r="BJ5" s="72">
        <v>2.33304714014634</v>
      </c>
      <c r="BK5" s="73">
        <v>2.7854639429540775</v>
      </c>
      <c r="BL5" s="73">
        <v>2.5090675411704346</v>
      </c>
      <c r="BM5" s="73">
        <v>2.38</v>
      </c>
      <c r="BN5" s="74">
        <f>ROUND('第３表歳入の状況'!T6/'第３表歳入の状況'!CO6*100,2)</f>
        <v>2.48</v>
      </c>
      <c r="BO5" s="72">
        <v>61.326191985356246</v>
      </c>
      <c r="BP5" s="73">
        <v>63.60805644934187</v>
      </c>
      <c r="BQ5" s="73">
        <v>63.38720287885613</v>
      </c>
      <c r="BR5" s="73">
        <v>64.72</v>
      </c>
      <c r="BS5" s="77">
        <f>'第３表歳入の状況'!DE6</f>
        <v>65.08</v>
      </c>
      <c r="BT5" s="75">
        <v>0.0836180008677597</v>
      </c>
      <c r="BU5" s="73">
        <v>0.0827593616531973</v>
      </c>
      <c r="BV5" s="73">
        <v>0.07919721378476806</v>
      </c>
      <c r="BW5" s="73">
        <v>0.08</v>
      </c>
      <c r="BX5" s="76">
        <f>ROUND('第３表歳入の状況'!U6/'第３表歳入の状況'!CO6*100,2)</f>
        <v>0.08</v>
      </c>
      <c r="BY5" s="72">
        <v>1.0872202370669994</v>
      </c>
      <c r="BZ5" s="73">
        <v>1.0692659464564953</v>
      </c>
      <c r="CA5" s="73">
        <v>0.9737350967656098</v>
      </c>
      <c r="CB5" s="73">
        <v>1.01</v>
      </c>
      <c r="CC5" s="74">
        <f>ROUND('第３表歳入の状況'!V6/'第３表歳入の状況'!CO6*100,2)</f>
        <v>1.04</v>
      </c>
      <c r="CD5" s="75">
        <v>1.5447665019783736</v>
      </c>
      <c r="CE5" s="73">
        <v>1.6281982181292305</v>
      </c>
      <c r="CF5" s="73">
        <v>1.652813463212762</v>
      </c>
      <c r="CG5" s="73">
        <v>1.51</v>
      </c>
      <c r="CH5" s="76">
        <f>ROUND('第３表歳入の状況'!X6/'第３表歳入の状況'!CO6*100,2)</f>
        <v>1.59</v>
      </c>
      <c r="CI5" s="72">
        <v>0.5761248785007891</v>
      </c>
      <c r="CJ5" s="73">
        <v>0.579804570934241</v>
      </c>
      <c r="CK5" s="73">
        <v>0.5730318681542668</v>
      </c>
      <c r="CL5" s="73">
        <v>0.51</v>
      </c>
      <c r="CM5" s="74">
        <f>ROUND('第３表歳入の状況'!AE6/'第３表歳入の状況'!CO6*100,2)</f>
        <v>0.48</v>
      </c>
      <c r="CN5" s="72">
        <v>12.001068988470315</v>
      </c>
      <c r="CO5" s="73">
        <v>11.194701812096877</v>
      </c>
      <c r="CP5" s="73">
        <v>11.937433349960612</v>
      </c>
      <c r="CQ5" s="73">
        <v>11.07</v>
      </c>
      <c r="CR5" s="74">
        <f>ROUND('第３表歳入の状況'!AH6/'第３表歳入の状況'!CO6*100,2)</f>
        <v>10.95</v>
      </c>
      <c r="CS5" s="72">
        <v>0</v>
      </c>
      <c r="CT5" s="73">
        <v>0</v>
      </c>
      <c r="CU5" s="73">
        <v>0</v>
      </c>
      <c r="CV5" s="73">
        <v>0</v>
      </c>
      <c r="CW5" s="74">
        <f>ROUND('第３表歳入の状況'!AT6/'第３表歳入の状況'!CO6*100,2)</f>
        <v>0</v>
      </c>
      <c r="CX5" s="75">
        <v>4.193492578587675</v>
      </c>
      <c r="CY5" s="73">
        <v>4.30450956848954</v>
      </c>
      <c r="CZ5" s="73">
        <v>3.837189898827452</v>
      </c>
      <c r="DA5" s="73">
        <v>4.28</v>
      </c>
      <c r="DB5" s="76">
        <f>ROUND('第３表歳入の状況'!AU6/'第３表歳入の状況'!CO6*100,2)</f>
        <v>5.17</v>
      </c>
      <c r="DC5" s="72">
        <v>0.8416172770527184</v>
      </c>
      <c r="DD5" s="73">
        <v>0.3420544856378324</v>
      </c>
      <c r="DE5" s="73">
        <v>0.23682560687513704</v>
      </c>
      <c r="DF5" s="73">
        <v>0.14</v>
      </c>
      <c r="DG5" s="74">
        <f>ROUND('第３表歳入の状況'!BN6/'第３表歳入の状況'!CO6*100,2)</f>
        <v>0.38</v>
      </c>
      <c r="DH5" s="75">
        <v>0.2928833265024316</v>
      </c>
      <c r="DI5" s="73">
        <v>0.011131230957254087</v>
      </c>
      <c r="DJ5" s="73">
        <v>0.02987534468751729</v>
      </c>
      <c r="DK5" s="73">
        <v>0.02</v>
      </c>
      <c r="DL5" s="76">
        <f>ROUND('第３表歳入の状況'!BT6/'第３表歳入の状況'!CO6*100,2)</f>
        <v>0.02</v>
      </c>
      <c r="DM5" s="72">
        <v>2.428945551304653</v>
      </c>
      <c r="DN5" s="73">
        <v>4.7402659818063455</v>
      </c>
      <c r="DO5" s="73">
        <v>2.150684357732726</v>
      </c>
      <c r="DP5" s="73">
        <v>2.35</v>
      </c>
      <c r="DQ5" s="74">
        <f>ROUND('第３表歳入の状況'!BU6/'第３表歳入の状況'!CO6*100,2)</f>
        <v>1.78</v>
      </c>
      <c r="DR5" s="72">
        <v>1.048784283970508</v>
      </c>
      <c r="DS5" s="73">
        <v>0.5516959785771963</v>
      </c>
      <c r="DT5" s="73">
        <v>2.7836393850131853</v>
      </c>
      <c r="DU5" s="73">
        <v>1.44</v>
      </c>
      <c r="DV5" s="74">
        <f>ROUND('第３表歳入の状況'!BV6/'第３表歳入の状況'!CO6*100,2)</f>
        <v>2.38</v>
      </c>
      <c r="DW5" s="72">
        <v>3.0602378517706743</v>
      </c>
      <c r="DX5" s="73">
        <v>3.3700794696410323</v>
      </c>
      <c r="DY5" s="73">
        <v>3.1883564551060117</v>
      </c>
      <c r="DZ5" s="73">
        <v>2.51</v>
      </c>
      <c r="EA5" s="74">
        <f>ROUND('第３表歳入の状況'!BY6/'第３表歳入の状況'!CO6*100,2)</f>
        <v>2.52</v>
      </c>
      <c r="EB5" s="75">
        <v>11.515048538570849</v>
      </c>
      <c r="EC5" s="73">
        <v>8.51747692627888</v>
      </c>
      <c r="ED5" s="73">
        <v>9.170015081023825</v>
      </c>
      <c r="EE5" s="73">
        <v>10.36</v>
      </c>
      <c r="EF5" s="74">
        <f>ROUND('第３表歳入の状況'!CK6/'第３表歳入の状況'!CO6*100,2)</f>
        <v>8.51</v>
      </c>
      <c r="EG5" s="63"/>
      <c r="EH5" s="64">
        <f aca="true" t="shared" si="0" ref="EH5:EH44">ROUND(F5,1)</f>
        <v>39.6</v>
      </c>
      <c r="EI5" s="64">
        <f aca="true" t="shared" si="1" ref="EI5:EI44">ROUND(K5,1)</f>
        <v>1.4</v>
      </c>
      <c r="EJ5" s="64">
        <f aca="true" t="shared" si="2" ref="EJ5:EJ44">ROUND(P5,1)</f>
        <v>0.1</v>
      </c>
      <c r="EK5" s="64">
        <f aca="true" t="shared" si="3" ref="EK5:EK44">ROUND(U5,1)</f>
        <v>0.1</v>
      </c>
      <c r="EL5" s="64">
        <f aca="true" t="shared" si="4" ref="EL5:EL44">ROUND(Z5,1)</f>
        <v>0.1</v>
      </c>
      <c r="EM5" s="64">
        <f aca="true" t="shared" si="5" ref="EM5:EM44">ROUND(AE5,1)</f>
        <v>3.1</v>
      </c>
      <c r="EN5" s="64">
        <f aca="true" t="shared" si="6" ref="EN5:EN44">ROUND(AJ5,1)</f>
        <v>0.1</v>
      </c>
      <c r="EO5" s="64">
        <f aca="true" t="shared" si="7" ref="EO5:EO44">ROUND(AO5,1)</f>
        <v>0</v>
      </c>
      <c r="EP5" s="64">
        <f aca="true" t="shared" si="8" ref="EP5:EP44">ROUND(AT5,1)</f>
        <v>0.5</v>
      </c>
      <c r="EQ5" s="64">
        <f aca="true" t="shared" si="9" ref="EQ5:EQ44">ROUND(AY5,1)</f>
        <v>0.2</v>
      </c>
      <c r="ER5" s="64">
        <f aca="true" t="shared" si="10" ref="ER5:ER44">ROUND(BD5,1)</f>
        <v>19.9</v>
      </c>
      <c r="ES5" s="64">
        <f aca="true" t="shared" si="11" ref="ES5:ES44">ROUND(BX5,1)</f>
        <v>0.1</v>
      </c>
      <c r="ET5" s="64">
        <f aca="true" t="shared" si="12" ref="ET5:ET44">ROUND(CC5,1)</f>
        <v>1</v>
      </c>
      <c r="EU5" s="64">
        <f aca="true" t="shared" si="13" ref="EU5:EU44">ROUND(CH5,1)</f>
        <v>1.6</v>
      </c>
      <c r="EV5" s="64">
        <f aca="true" t="shared" si="14" ref="EV5:EV44">ROUND(CM5,1)</f>
        <v>0.5</v>
      </c>
      <c r="EW5" s="64">
        <f aca="true" t="shared" si="15" ref="EW5:EW44">ROUND(CR5,1)</f>
        <v>11</v>
      </c>
      <c r="EX5" s="64">
        <f aca="true" t="shared" si="16" ref="EX5:EX44">ROUND(CW5,1)</f>
        <v>0</v>
      </c>
      <c r="EY5" s="64">
        <f aca="true" t="shared" si="17" ref="EY5:EY44">ROUND(DB5,1)</f>
        <v>5.2</v>
      </c>
      <c r="EZ5" s="64">
        <f aca="true" t="shared" si="18" ref="EZ5:EZ44">ROUND(DG5,1)</f>
        <v>0.4</v>
      </c>
      <c r="FA5" s="64">
        <f aca="true" t="shared" si="19" ref="FA5:FA44">ROUND(DL5,1)</f>
        <v>0</v>
      </c>
      <c r="FB5" s="64">
        <f aca="true" t="shared" si="20" ref="FB5:FB44">ROUND(DQ5,1)</f>
        <v>1.8</v>
      </c>
      <c r="FC5" s="64">
        <f aca="true" t="shared" si="21" ref="FC5:FC44">ROUND(DV5,1)</f>
        <v>2.4</v>
      </c>
      <c r="FD5" s="64">
        <f aca="true" t="shared" si="22" ref="FD5:FD44">ROUND(EA5,1)</f>
        <v>2.5</v>
      </c>
      <c r="FE5" s="64">
        <f aca="true" t="shared" si="23" ref="FE5:FE44">ROUND(EF5,1)</f>
        <v>8.5</v>
      </c>
      <c r="FF5" s="64">
        <f>SUM(EH5:FE5)</f>
        <v>100.10000000000001</v>
      </c>
    </row>
    <row r="6" spans="1:162" s="65" customFormat="1" ht="32.25" customHeight="1">
      <c r="A6" s="118" t="s">
        <v>18</v>
      </c>
      <c r="B6" s="72">
        <v>43.04</v>
      </c>
      <c r="C6" s="73">
        <v>43.083023479373885</v>
      </c>
      <c r="D6" s="73">
        <v>43.16692162133401</v>
      </c>
      <c r="E6" s="73">
        <v>46.38</v>
      </c>
      <c r="F6" s="74">
        <f>ROUND('第３表歳入の状況'!B7/'第３表歳入の状況'!CO7*100,2)</f>
        <v>50.88</v>
      </c>
      <c r="G6" s="75">
        <v>1.37</v>
      </c>
      <c r="H6" s="73">
        <v>2.0027434206428643</v>
      </c>
      <c r="I6" s="73">
        <v>2.537170046666817</v>
      </c>
      <c r="J6" s="73">
        <v>3.83</v>
      </c>
      <c r="K6" s="76">
        <f>ROUND('第３表歳入の状況'!C7/'第３表歳入の状況'!CO7*100,2)</f>
        <v>1.56</v>
      </c>
      <c r="L6" s="72">
        <v>0.33</v>
      </c>
      <c r="M6" s="73">
        <v>0.32906176655624425</v>
      </c>
      <c r="N6" s="73">
        <v>0.18503320018228958</v>
      </c>
      <c r="O6" s="73">
        <v>0.13</v>
      </c>
      <c r="P6" s="74">
        <f>ROUND('第３表歳入の状況'!H7/'第３表歳入の状況'!CO7*100,2)</f>
        <v>0.17</v>
      </c>
      <c r="Q6" s="75"/>
      <c r="R6" s="73">
        <v>0.03586725552196692</v>
      </c>
      <c r="S6" s="73">
        <v>0.060106988341140116</v>
      </c>
      <c r="T6" s="73">
        <v>0.1</v>
      </c>
      <c r="U6" s="76">
        <f>ROUND('第３表歳入の状況'!I7/'第３表歳入の状況'!CO7*100,2)</f>
        <v>0.13</v>
      </c>
      <c r="V6" s="72"/>
      <c r="W6" s="73">
        <v>0.03778600836159076</v>
      </c>
      <c r="X6" s="73">
        <v>0.07842100617278233</v>
      </c>
      <c r="Y6" s="73">
        <v>0.07</v>
      </c>
      <c r="Z6" s="74">
        <f>ROUND('第３表歳入の状況'!J7/'第３表歳入の状況'!CO7*100,2)</f>
        <v>0.06</v>
      </c>
      <c r="AA6" s="72">
        <v>3.26</v>
      </c>
      <c r="AB6" s="73">
        <v>3.602325679083518</v>
      </c>
      <c r="AC6" s="73">
        <v>3.219147476704868</v>
      </c>
      <c r="AD6" s="73">
        <v>3.41</v>
      </c>
      <c r="AE6" s="74">
        <f>ROUND('第３表歳入の状況'!K7/'第３表歳入の状況'!CO7*100,2)</f>
        <v>3.46</v>
      </c>
      <c r="AF6" s="72">
        <v>0.03</v>
      </c>
      <c r="AG6" s="73">
        <v>0.024418471593139417</v>
      </c>
      <c r="AH6" s="73">
        <v>0.022335389793332668</v>
      </c>
      <c r="AI6" s="73">
        <v>0.02</v>
      </c>
      <c r="AJ6" s="74">
        <f>ROUND('第３表歳入の状況'!L7/'第３表歳入の状況'!CO7*100,2)</f>
        <v>0.02</v>
      </c>
      <c r="AK6" s="75">
        <v>0</v>
      </c>
      <c r="AL6" s="73">
        <v>0</v>
      </c>
      <c r="AM6" s="73">
        <v>0</v>
      </c>
      <c r="AN6" s="73">
        <v>0</v>
      </c>
      <c r="AO6" s="76">
        <f>ROUND('第３表歳入の状況'!M7/'第３表歳入の状況'!CO7*100,2)</f>
        <v>0</v>
      </c>
      <c r="AP6" s="72">
        <v>0.5178540069159198</v>
      </c>
      <c r="AQ6" s="73">
        <v>0.5262046885358138</v>
      </c>
      <c r="AR6" s="73">
        <v>0.508702135513903</v>
      </c>
      <c r="AS6" s="73">
        <v>0.56</v>
      </c>
      <c r="AT6" s="74">
        <f>ROUND('第３表歳入の状況'!N7/'第３表歳入の状況'!CO7*100,2)</f>
        <v>0.53</v>
      </c>
      <c r="AU6" s="75">
        <v>1.4020837638866401</v>
      </c>
      <c r="AV6" s="73">
        <v>1.3781531593516025</v>
      </c>
      <c r="AW6" s="73">
        <v>1.3520911039691461</v>
      </c>
      <c r="AX6" s="73">
        <v>1.18</v>
      </c>
      <c r="AY6" s="76">
        <f>ROUND('第３表歳入の状況'!O7/'第３表歳入の状況'!CO7*100,2)</f>
        <v>0.34</v>
      </c>
      <c r="AZ6" s="72">
        <v>16.896333243292844</v>
      </c>
      <c r="BA6" s="73">
        <v>14.811806268730654</v>
      </c>
      <c r="BB6" s="73">
        <v>13.885063046228483</v>
      </c>
      <c r="BC6" s="73">
        <v>12.4</v>
      </c>
      <c r="BD6" s="74">
        <f>ROUND('第３表歳入の状況'!R7/'第３表歳入の状況'!CO7*100,2)</f>
        <v>11.63</v>
      </c>
      <c r="BE6" s="72">
        <v>15.592984132461165</v>
      </c>
      <c r="BF6" s="73">
        <v>13.64702769541561</v>
      </c>
      <c r="BG6" s="73">
        <v>12.851020407777513</v>
      </c>
      <c r="BH6" s="73">
        <v>11.39</v>
      </c>
      <c r="BI6" s="74">
        <f>ROUND('第３表歳入の状況'!S7/'第３表歳入の状況'!CO7*100,2)</f>
        <v>10.66</v>
      </c>
      <c r="BJ6" s="72">
        <v>1.303349110831678</v>
      </c>
      <c r="BK6" s="73">
        <v>1.1647785733150453</v>
      </c>
      <c r="BL6" s="73">
        <v>1.0340426384509698</v>
      </c>
      <c r="BM6" s="73">
        <v>1.02</v>
      </c>
      <c r="BN6" s="74">
        <f>ROUND('第３表歳入の状況'!T7/'第３表歳入の状況'!CO7*100,2)</f>
        <v>0.97</v>
      </c>
      <c r="BO6" s="72">
        <v>66.83960387713513</v>
      </c>
      <c r="BP6" s="73">
        <v>65.83139019775129</v>
      </c>
      <c r="BQ6" s="73">
        <v>65.01499201490677</v>
      </c>
      <c r="BR6" s="73">
        <v>68.09</v>
      </c>
      <c r="BS6" s="77">
        <f>'第３表歳入の状況'!DE7</f>
        <v>68.79</v>
      </c>
      <c r="BT6" s="75">
        <v>0.09952158314904928</v>
      </c>
      <c r="BU6" s="73">
        <v>0.09438873430391133</v>
      </c>
      <c r="BV6" s="73">
        <v>0.09199821641993747</v>
      </c>
      <c r="BW6" s="73">
        <v>0.1</v>
      </c>
      <c r="BX6" s="76">
        <f>ROUND('第３表歳入の状況'!U7/'第３表歳入の状況'!CO7*100,2)</f>
        <v>0.1</v>
      </c>
      <c r="BY6" s="72">
        <v>0.24702854328535023</v>
      </c>
      <c r="BZ6" s="73">
        <v>0.28803212921211874</v>
      </c>
      <c r="CA6" s="73">
        <v>0.3041083394465118</v>
      </c>
      <c r="CB6" s="73">
        <v>0.34</v>
      </c>
      <c r="CC6" s="74">
        <f>ROUND('第３表歳入の状況'!V7/'第３表歳入の状況'!CO7*100,2)</f>
        <v>0.42</v>
      </c>
      <c r="CD6" s="75">
        <v>2.223976313404168</v>
      </c>
      <c r="CE6" s="73">
        <v>2.230058175774949</v>
      </c>
      <c r="CF6" s="73">
        <v>2.208400442832913</v>
      </c>
      <c r="CG6" s="73">
        <v>1.92</v>
      </c>
      <c r="CH6" s="76">
        <f>ROUND('第３表歳入の状況'!X7/'第３表歳入の状況'!CO7*100,2)</f>
        <v>1.96</v>
      </c>
      <c r="CI6" s="72">
        <v>1.0958956291530213</v>
      </c>
      <c r="CJ6" s="73">
        <v>1.1016683106911807</v>
      </c>
      <c r="CK6" s="73">
        <v>1.0535635404177652</v>
      </c>
      <c r="CL6" s="73">
        <v>1.05</v>
      </c>
      <c r="CM6" s="74">
        <f>ROUND('第３表歳入の状況'!AE7/'第３表歳入の状況'!CO7*100,2)</f>
        <v>1.01</v>
      </c>
      <c r="CN6" s="72">
        <v>9.141851768022653</v>
      </c>
      <c r="CO6" s="73">
        <v>8.855066564886823</v>
      </c>
      <c r="CP6" s="73">
        <v>8.940963424322506</v>
      </c>
      <c r="CQ6" s="73">
        <v>8.21</v>
      </c>
      <c r="CR6" s="74">
        <f>ROUND('第３表歳入の状況'!AH7/'第３表歳入の状況'!CO7*100,2)</f>
        <v>8.56</v>
      </c>
      <c r="CS6" s="72">
        <v>0.0020329027430589343</v>
      </c>
      <c r="CT6" s="73">
        <v>0.0021167117385281612</v>
      </c>
      <c r="CU6" s="73">
        <v>0.00221340849219249</v>
      </c>
      <c r="CV6" s="73">
        <v>0.00221340849219249</v>
      </c>
      <c r="CW6" s="74">
        <f>ROUND('第３表歳入の状況'!AT7/'第３表歳入の状況'!CO7*100,5)</f>
        <v>0.00253</v>
      </c>
      <c r="CX6" s="75">
        <v>2.5537366690811405</v>
      </c>
      <c r="CY6" s="73">
        <v>2.590243909504779</v>
      </c>
      <c r="CZ6" s="73">
        <v>2.9934091083933168</v>
      </c>
      <c r="DA6" s="73">
        <v>3.45</v>
      </c>
      <c r="DB6" s="76">
        <f>ROUND('第３表歳入の状況'!AU7/'第３表歳入の状況'!CO7*100,2)</f>
        <v>4.31</v>
      </c>
      <c r="DC6" s="72">
        <v>0.40652365047998396</v>
      </c>
      <c r="DD6" s="73">
        <v>0.21691756750036334</v>
      </c>
      <c r="DE6" s="73">
        <v>0.19320920225998267</v>
      </c>
      <c r="DF6" s="73">
        <v>0.14</v>
      </c>
      <c r="DG6" s="74">
        <v>0.38</v>
      </c>
      <c r="DH6" s="75">
        <v>0.01861726160092634</v>
      </c>
      <c r="DI6" s="73">
        <v>0.016889273862617488</v>
      </c>
      <c r="DJ6" s="73">
        <v>0.040005799092445817</v>
      </c>
      <c r="DK6" s="73">
        <v>0.01</v>
      </c>
      <c r="DL6" s="76">
        <f>ROUND('第３表歳入の状況'!BT7/'第３表歳入の状況'!CO7*100,2)</f>
        <v>0.01</v>
      </c>
      <c r="DM6" s="72">
        <v>2.9092130515827854</v>
      </c>
      <c r="DN6" s="73">
        <v>5.962921815408638</v>
      </c>
      <c r="DO6" s="73">
        <v>7.448723490841952</v>
      </c>
      <c r="DP6" s="73">
        <v>4.91</v>
      </c>
      <c r="DQ6" s="74">
        <f>ROUND('第３表歳入の状況'!BU7/'第３表歳入の状況'!CO7*100,2)</f>
        <v>5.06</v>
      </c>
      <c r="DR6" s="72">
        <v>3.253301128347816</v>
      </c>
      <c r="DS6" s="73">
        <v>2.9941824225051263</v>
      </c>
      <c r="DT6" s="73">
        <v>3.5745885583603614</v>
      </c>
      <c r="DU6" s="73">
        <v>3.62</v>
      </c>
      <c r="DV6" s="74">
        <f>ROUND('第３表歳入の状況'!BV7/'第３表歳入の状況'!CO7*100,2)</f>
        <v>3.18</v>
      </c>
      <c r="DW6" s="72">
        <v>2.0211923360338084</v>
      </c>
      <c r="DX6" s="73">
        <v>1.9697093915081427</v>
      </c>
      <c r="DY6" s="73">
        <v>1.5095710542874818</v>
      </c>
      <c r="DZ6" s="73">
        <v>1.49</v>
      </c>
      <c r="EA6" s="74">
        <f>ROUND('第３表歳入の状況'!BY7/'第３表歳入の状況'!CO7*100,2)</f>
        <v>1.88</v>
      </c>
      <c r="EB6" s="75">
        <v>9.187505285981102</v>
      </c>
      <c r="EC6" s="73">
        <v>7.846414795351539</v>
      </c>
      <c r="ED6" s="73">
        <v>6.624253399925867</v>
      </c>
      <c r="EE6" s="73">
        <v>6.66</v>
      </c>
      <c r="EF6" s="74">
        <f>ROUND('第３表歳入の状況'!CK7/'第３表歳入の状況'!CO7*100,2)</f>
        <v>4.12</v>
      </c>
      <c r="EG6" s="63"/>
      <c r="EH6" s="64">
        <f t="shared" si="0"/>
        <v>50.9</v>
      </c>
      <c r="EI6" s="64">
        <f t="shared" si="1"/>
        <v>1.6</v>
      </c>
      <c r="EJ6" s="64">
        <f t="shared" si="2"/>
        <v>0.2</v>
      </c>
      <c r="EK6" s="64">
        <f t="shared" si="3"/>
        <v>0.1</v>
      </c>
      <c r="EL6" s="64">
        <f t="shared" si="4"/>
        <v>0.1</v>
      </c>
      <c r="EM6" s="64">
        <f t="shared" si="5"/>
        <v>3.5</v>
      </c>
      <c r="EN6" s="64">
        <f t="shared" si="6"/>
        <v>0</v>
      </c>
      <c r="EO6" s="64">
        <f t="shared" si="7"/>
        <v>0</v>
      </c>
      <c r="EP6" s="64">
        <f t="shared" si="8"/>
        <v>0.5</v>
      </c>
      <c r="EQ6" s="64">
        <f t="shared" si="9"/>
        <v>0.3</v>
      </c>
      <c r="ER6" s="64">
        <f t="shared" si="10"/>
        <v>11.6</v>
      </c>
      <c r="ES6" s="64">
        <f t="shared" si="11"/>
        <v>0.1</v>
      </c>
      <c r="ET6" s="64">
        <f t="shared" si="12"/>
        <v>0.4</v>
      </c>
      <c r="EU6" s="64">
        <f t="shared" si="13"/>
        <v>2</v>
      </c>
      <c r="EV6" s="64">
        <f t="shared" si="14"/>
        <v>1</v>
      </c>
      <c r="EW6" s="64">
        <f t="shared" si="15"/>
        <v>8.6</v>
      </c>
      <c r="EX6" s="64">
        <f t="shared" si="16"/>
        <v>0</v>
      </c>
      <c r="EY6" s="64">
        <f t="shared" si="17"/>
        <v>4.3</v>
      </c>
      <c r="EZ6" s="64">
        <f t="shared" si="18"/>
        <v>0.4</v>
      </c>
      <c r="FA6" s="64">
        <f t="shared" si="19"/>
        <v>0</v>
      </c>
      <c r="FB6" s="64">
        <f t="shared" si="20"/>
        <v>5.1</v>
      </c>
      <c r="FC6" s="64">
        <f t="shared" si="21"/>
        <v>3.2</v>
      </c>
      <c r="FD6" s="64">
        <f t="shared" si="22"/>
        <v>1.9</v>
      </c>
      <c r="FE6" s="64">
        <f t="shared" si="23"/>
        <v>4.1</v>
      </c>
      <c r="FF6" s="64">
        <f>SUM(EH6:FE6)</f>
        <v>99.89999999999999</v>
      </c>
    </row>
    <row r="7" spans="1:162" s="65" customFormat="1" ht="32.25" customHeight="1">
      <c r="A7" s="118" t="s">
        <v>19</v>
      </c>
      <c r="B7" s="72">
        <v>36.48</v>
      </c>
      <c r="C7" s="73">
        <v>35.70141247945086</v>
      </c>
      <c r="D7" s="73">
        <v>36.88512974007358</v>
      </c>
      <c r="E7" s="73">
        <v>36.28</v>
      </c>
      <c r="F7" s="74">
        <f>ROUND('第３表歳入の状況'!B8/'第３表歳入の状況'!CO8*100,2)</f>
        <v>38.39</v>
      </c>
      <c r="G7" s="75">
        <v>1.34</v>
      </c>
      <c r="H7" s="73">
        <v>1.8934075724400545</v>
      </c>
      <c r="I7" s="73">
        <v>2.4314858377671813</v>
      </c>
      <c r="J7" s="73">
        <v>3.36</v>
      </c>
      <c r="K7" s="76">
        <f>ROUND('第３表歳入の状況'!C8/'第３表歳入の状況'!CO8*100,2)</f>
        <v>1.34</v>
      </c>
      <c r="L7" s="72">
        <v>0.26</v>
      </c>
      <c r="M7" s="73">
        <v>0.2553555081991672</v>
      </c>
      <c r="N7" s="73">
        <v>0.14839341370274933</v>
      </c>
      <c r="O7" s="73">
        <v>0.1</v>
      </c>
      <c r="P7" s="74">
        <f>ROUND('第３表歳入の状況'!H8/'第３表歳入の状況'!CO8*100,2)</f>
        <v>0.13</v>
      </c>
      <c r="Q7" s="75"/>
      <c r="R7" s="73">
        <v>0.02788153778102512</v>
      </c>
      <c r="S7" s="73">
        <v>0.04815202171389224</v>
      </c>
      <c r="T7" s="73">
        <v>0.08</v>
      </c>
      <c r="U7" s="76">
        <f>ROUND('第３表歳入の状況'!I8/'第３表歳入の状況'!CO8*100,2)</f>
        <v>0.1</v>
      </c>
      <c r="V7" s="72"/>
      <c r="W7" s="73">
        <v>0.02927994496504963</v>
      </c>
      <c r="X7" s="73">
        <v>0.0626973733156083</v>
      </c>
      <c r="Y7" s="73">
        <v>0.05</v>
      </c>
      <c r="Z7" s="74">
        <f>ROUND('第３表歳入の状況'!J8/'第３表歳入の状況'!CO8*100,2)</f>
        <v>0.04</v>
      </c>
      <c r="AA7" s="72">
        <v>2.65</v>
      </c>
      <c r="AB7" s="73">
        <v>2.882635252572241</v>
      </c>
      <c r="AC7" s="73">
        <v>2.6732918171575384</v>
      </c>
      <c r="AD7" s="73">
        <v>2.63</v>
      </c>
      <c r="AE7" s="74">
        <f>ROUND('第３表歳入の状況'!K8/'第３表歳入の状況'!CO8*100,2)</f>
        <v>2.55</v>
      </c>
      <c r="AF7" s="72">
        <v>0.17</v>
      </c>
      <c r="AG7" s="73">
        <v>0.17211293692149893</v>
      </c>
      <c r="AH7" s="73">
        <v>0.1739494608911173</v>
      </c>
      <c r="AI7" s="73">
        <v>0.17</v>
      </c>
      <c r="AJ7" s="74">
        <f>ROUND('第３表歳入の状況'!L8/'第３表歳入の状況'!CO8*100,2)</f>
        <v>0.16</v>
      </c>
      <c r="AK7" s="75">
        <v>0</v>
      </c>
      <c r="AL7" s="73">
        <v>0</v>
      </c>
      <c r="AM7" s="73">
        <v>0</v>
      </c>
      <c r="AN7" s="73">
        <v>0</v>
      </c>
      <c r="AO7" s="76">
        <f>ROUND('第３表歳入の状況'!M8/'第３表歳入の状況'!CO8*100,2)</f>
        <v>0</v>
      </c>
      <c r="AP7" s="72">
        <v>0.4881694714048246</v>
      </c>
      <c r="AQ7" s="73">
        <v>0.4849938315544018</v>
      </c>
      <c r="AR7" s="73">
        <v>0.4800304968184182</v>
      </c>
      <c r="AS7" s="73">
        <v>0.48</v>
      </c>
      <c r="AT7" s="74">
        <f>ROUND('第３表歳入の状況'!N8/'第３表歳入の状況'!CO8*100,2)</f>
        <v>0.43</v>
      </c>
      <c r="AU7" s="75">
        <v>1.0558920974666621</v>
      </c>
      <c r="AV7" s="73">
        <v>1.0097278527202638</v>
      </c>
      <c r="AW7" s="73">
        <v>1.006186640635243</v>
      </c>
      <c r="AX7" s="73">
        <v>0.83</v>
      </c>
      <c r="AY7" s="76">
        <f>ROUND('第３表歳入の状況'!O8/'第３表歳入の状況'!CO8*100,2)</f>
        <v>0.24</v>
      </c>
      <c r="AZ7" s="72">
        <v>18.07319043667211</v>
      </c>
      <c r="BA7" s="73">
        <v>16.17758474532268</v>
      </c>
      <c r="BB7" s="73">
        <v>16.25292778261175</v>
      </c>
      <c r="BC7" s="73">
        <v>14.51</v>
      </c>
      <c r="BD7" s="74">
        <f>ROUND('第３表歳入の状況'!R8/'第３表歳入の状況'!CO8*100,2)</f>
        <v>13.6</v>
      </c>
      <c r="BE7" s="72">
        <v>16.749342569399488</v>
      </c>
      <c r="BF7" s="73">
        <v>14.991986530923388</v>
      </c>
      <c r="BG7" s="73">
        <v>15.168246761470282</v>
      </c>
      <c r="BH7" s="73">
        <v>13.45</v>
      </c>
      <c r="BI7" s="74">
        <f>ROUND('第３表歳入の状況'!S8/'第３表歳入の状況'!CO8*100,2)</f>
        <v>12.62</v>
      </c>
      <c r="BJ7" s="72">
        <v>1.323847867272625</v>
      </c>
      <c r="BK7" s="73">
        <v>1.1855982143992918</v>
      </c>
      <c r="BL7" s="73">
        <v>1.084681021141467</v>
      </c>
      <c r="BM7" s="73">
        <v>1.06</v>
      </c>
      <c r="BN7" s="74">
        <f>ROUND('第３表歳入の状況'!T8/'第３表歳入の状況'!CO8*100,2)</f>
        <v>0.98</v>
      </c>
      <c r="BO7" s="72">
        <v>60.52422887349481</v>
      </c>
      <c r="BP7" s="73">
        <v>58.634391661927246</v>
      </c>
      <c r="BQ7" s="73">
        <v>60.16224458468707</v>
      </c>
      <c r="BR7" s="73">
        <v>58.47</v>
      </c>
      <c r="BS7" s="77">
        <f>'第３表歳入の状況'!DE8</f>
        <v>56.99</v>
      </c>
      <c r="BT7" s="75">
        <v>0.07541515341385224</v>
      </c>
      <c r="BU7" s="73">
        <v>0.07127744980935857</v>
      </c>
      <c r="BV7" s="73">
        <v>0.07250806125513683</v>
      </c>
      <c r="BW7" s="73">
        <v>0.08</v>
      </c>
      <c r="BX7" s="76">
        <f>ROUND('第３表歳入の状況'!U8/'第３表歳入の状況'!CO8*100,2)</f>
        <v>0.07</v>
      </c>
      <c r="BY7" s="72">
        <v>0.5706331171782217</v>
      </c>
      <c r="BZ7" s="73">
        <v>0.5694202816412727</v>
      </c>
      <c r="CA7" s="73">
        <v>0.6893458858383418</v>
      </c>
      <c r="CB7" s="73">
        <v>0.63</v>
      </c>
      <c r="CC7" s="74">
        <f>ROUND('第３表歳入の状況'!V8/'第３表歳入の状況'!CO8*100,2)</f>
        <v>0.62</v>
      </c>
      <c r="CD7" s="75">
        <v>2.5765946331690563</v>
      </c>
      <c r="CE7" s="73">
        <v>2.4277119427715843</v>
      </c>
      <c r="CF7" s="73">
        <v>2.2448003172345703</v>
      </c>
      <c r="CG7" s="73">
        <v>2.22</v>
      </c>
      <c r="CH7" s="76">
        <f>ROUND('第３表歳入の状況'!X8/'第３表歳入の状況'!CO8*100,2)</f>
        <v>2.13</v>
      </c>
      <c r="CI7" s="72">
        <v>0.4606352886597874</v>
      </c>
      <c r="CJ7" s="73">
        <v>0.6291425975430923</v>
      </c>
      <c r="CK7" s="73">
        <v>0.7532238988229087</v>
      </c>
      <c r="CL7" s="73">
        <v>0.72</v>
      </c>
      <c r="CM7" s="74">
        <f>ROUND('第３表歳入の状況'!AE8/'第３表歳入の状況'!CO8*100,2)</f>
        <v>0.63</v>
      </c>
      <c r="CN7" s="72">
        <v>11.561412343756231</v>
      </c>
      <c r="CO7" s="73">
        <v>11.660831243264157</v>
      </c>
      <c r="CP7" s="73">
        <v>12.230639339299515</v>
      </c>
      <c r="CQ7" s="73">
        <v>10.89</v>
      </c>
      <c r="CR7" s="74">
        <f>ROUND('第３表歳入の状況'!AH8/'第３表歳入の状況'!CO8*100,2)</f>
        <v>11.57</v>
      </c>
      <c r="CS7" s="72">
        <v>0</v>
      </c>
      <c r="CT7" s="73">
        <v>0</v>
      </c>
      <c r="CU7" s="73">
        <v>0</v>
      </c>
      <c r="CV7" s="73">
        <v>0</v>
      </c>
      <c r="CW7" s="74">
        <f>ROUND('第３表歳入の状況'!AT8/'第３表歳入の状況'!CO8*100,2)</f>
        <v>0</v>
      </c>
      <c r="CX7" s="75">
        <v>2.7102777541271212</v>
      </c>
      <c r="CY7" s="73">
        <v>2.5559331687540503</v>
      </c>
      <c r="CZ7" s="73">
        <v>2.936895648973214</v>
      </c>
      <c r="DA7" s="73">
        <v>3.18</v>
      </c>
      <c r="DB7" s="76">
        <f>ROUND('第３表歳入の状況'!AU8/'第３表歳入の状況'!CO8*100,2)</f>
        <v>3.91</v>
      </c>
      <c r="DC7" s="72">
        <v>0.18843653319192633</v>
      </c>
      <c r="DD7" s="73">
        <v>0.2294357132234583</v>
      </c>
      <c r="DE7" s="73">
        <v>0.22797885697891643</v>
      </c>
      <c r="DF7" s="73">
        <v>0.33</v>
      </c>
      <c r="DG7" s="74">
        <v>0.38</v>
      </c>
      <c r="DH7" s="75">
        <v>0.035017149083664906</v>
      </c>
      <c r="DI7" s="73">
        <v>0.01730052160508509</v>
      </c>
      <c r="DJ7" s="73">
        <v>0.0139957852212917</v>
      </c>
      <c r="DK7" s="73">
        <v>0.03</v>
      </c>
      <c r="DL7" s="76">
        <f>ROUND('第３表歳入の状況'!BT8/'第３表歳入の状況'!CO8*100,2)</f>
        <v>0.06</v>
      </c>
      <c r="DM7" s="72">
        <v>4.7608584556538425</v>
      </c>
      <c r="DN7" s="73">
        <v>4.350877778997588</v>
      </c>
      <c r="DO7" s="73">
        <v>3.61149201244002</v>
      </c>
      <c r="DP7" s="73">
        <v>3.55</v>
      </c>
      <c r="DQ7" s="74">
        <f>ROUND('第３表歳入の状況'!BU8/'第３表歳入の状況'!CO8*100,2)</f>
        <v>3.67</v>
      </c>
      <c r="DR7" s="72">
        <v>2.1091143604075846</v>
      </c>
      <c r="DS7" s="73">
        <v>2.658114622780814</v>
      </c>
      <c r="DT7" s="73">
        <v>2.884673930847457</v>
      </c>
      <c r="DU7" s="73">
        <v>2.79</v>
      </c>
      <c r="DV7" s="74">
        <f>ROUND('第３表歳入の状況'!BV8/'第３表歳入の状況'!CO8*100,2)</f>
        <v>2.57</v>
      </c>
      <c r="DW7" s="72">
        <v>4.148594171011494</v>
      </c>
      <c r="DX7" s="73">
        <v>4.202632315599335</v>
      </c>
      <c r="DY7" s="73">
        <v>4.662766499243676</v>
      </c>
      <c r="DZ7" s="73">
        <v>6.25</v>
      </c>
      <c r="EA7" s="74">
        <f>ROUND('第３表歳入の状況'!BY8/'第３表歳入の状況'!CO8*100,2)</f>
        <v>4.68</v>
      </c>
      <c r="EB7" s="75">
        <v>10.278782166852398</v>
      </c>
      <c r="EC7" s="73">
        <v>11.99293070208296</v>
      </c>
      <c r="ED7" s="73">
        <v>9.509435179157874</v>
      </c>
      <c r="EE7" s="73">
        <v>10.86</v>
      </c>
      <c r="EF7" s="74">
        <f>ROUND('第３表歳入の状況'!CK8/'第３表歳入の状況'!CO8*100,2)</f>
        <v>12.48</v>
      </c>
      <c r="EG7" s="63"/>
      <c r="EH7" s="64">
        <f t="shared" si="0"/>
        <v>38.4</v>
      </c>
      <c r="EI7" s="64">
        <f t="shared" si="1"/>
        <v>1.3</v>
      </c>
      <c r="EJ7" s="64">
        <f t="shared" si="2"/>
        <v>0.1</v>
      </c>
      <c r="EK7" s="64">
        <f t="shared" si="3"/>
        <v>0.1</v>
      </c>
      <c r="EL7" s="64">
        <f t="shared" si="4"/>
        <v>0</v>
      </c>
      <c r="EM7" s="64">
        <f t="shared" si="5"/>
        <v>2.6</v>
      </c>
      <c r="EN7" s="64">
        <f t="shared" si="6"/>
        <v>0.2</v>
      </c>
      <c r="EO7" s="64">
        <f t="shared" si="7"/>
        <v>0</v>
      </c>
      <c r="EP7" s="64">
        <f t="shared" si="8"/>
        <v>0.4</v>
      </c>
      <c r="EQ7" s="64">
        <f t="shared" si="9"/>
        <v>0.2</v>
      </c>
      <c r="ER7" s="64">
        <f t="shared" si="10"/>
        <v>13.6</v>
      </c>
      <c r="ES7" s="64">
        <f t="shared" si="11"/>
        <v>0.1</v>
      </c>
      <c r="ET7" s="64">
        <f t="shared" si="12"/>
        <v>0.6</v>
      </c>
      <c r="EU7" s="64">
        <f t="shared" si="13"/>
        <v>2.1</v>
      </c>
      <c r="EV7" s="64">
        <f t="shared" si="14"/>
        <v>0.6</v>
      </c>
      <c r="EW7" s="64">
        <f t="shared" si="15"/>
        <v>11.6</v>
      </c>
      <c r="EX7" s="64">
        <f t="shared" si="16"/>
        <v>0</v>
      </c>
      <c r="EY7" s="64">
        <f t="shared" si="17"/>
        <v>3.9</v>
      </c>
      <c r="EZ7" s="64">
        <f t="shared" si="18"/>
        <v>0.4</v>
      </c>
      <c r="FA7" s="64">
        <f t="shared" si="19"/>
        <v>0.1</v>
      </c>
      <c r="FB7" s="64">
        <f t="shared" si="20"/>
        <v>3.7</v>
      </c>
      <c r="FC7" s="64">
        <f t="shared" si="21"/>
        <v>2.6</v>
      </c>
      <c r="FD7" s="64">
        <f t="shared" si="22"/>
        <v>4.7</v>
      </c>
      <c r="FE7" s="64">
        <f t="shared" si="23"/>
        <v>12.5</v>
      </c>
      <c r="FF7" s="64">
        <f>SUM(EH7:FE7)</f>
        <v>99.80000000000001</v>
      </c>
    </row>
    <row r="8" spans="1:162" s="65" customFormat="1" ht="32.25" customHeight="1">
      <c r="A8" s="118" t="s">
        <v>20</v>
      </c>
      <c r="B8" s="72"/>
      <c r="C8" s="73"/>
      <c r="D8" s="73">
        <v>30.993469749923314</v>
      </c>
      <c r="E8" s="73">
        <v>30.26</v>
      </c>
      <c r="F8" s="74">
        <f>ROUND('第３表歳入の状況'!B9/'第３表歳入の状況'!CO9*100,2)</f>
        <v>31.64</v>
      </c>
      <c r="G8" s="75"/>
      <c r="H8" s="73"/>
      <c r="I8" s="73">
        <v>2.589911268391097</v>
      </c>
      <c r="J8" s="73">
        <v>3.44</v>
      </c>
      <c r="K8" s="76">
        <f>ROUND('第３表歳入の状況'!C9/'第３表歳入の状況'!CO9*100,2)</f>
        <v>1.51</v>
      </c>
      <c r="L8" s="72"/>
      <c r="M8" s="73"/>
      <c r="N8" s="73">
        <v>0.13305708820905066</v>
      </c>
      <c r="O8" s="73">
        <v>0.09</v>
      </c>
      <c r="P8" s="74">
        <f>ROUND('第３表歳入の状況'!H9/'第３表歳入の状況'!CO9*100,2)</f>
        <v>0.11</v>
      </c>
      <c r="Q8" s="75"/>
      <c r="R8" s="73"/>
      <c r="S8" s="73">
        <v>0.04314989206170311</v>
      </c>
      <c r="T8" s="73">
        <v>0.07</v>
      </c>
      <c r="U8" s="76">
        <f>ROUND('第３表歳入の状況'!I9/'第３表歳入の状況'!CO9*100,2)</f>
        <v>0.08</v>
      </c>
      <c r="V8" s="72"/>
      <c r="W8" s="73"/>
      <c r="X8" s="73">
        <v>0.056161207456425305</v>
      </c>
      <c r="Y8" s="73">
        <v>0.05</v>
      </c>
      <c r="Z8" s="74">
        <f>ROUND('第３表歳入の状況'!J9/'第３表歳入の状況'!CO9*100,2)</f>
        <v>0.04</v>
      </c>
      <c r="AA8" s="72"/>
      <c r="AB8" s="73"/>
      <c r="AC8" s="73">
        <v>2.501919020036194</v>
      </c>
      <c r="AD8" s="73">
        <v>2.47</v>
      </c>
      <c r="AE8" s="74">
        <f>ROUND('第３表歳入の状況'!K9/'第３表歳入の状況'!CO9*100,2)</f>
        <v>2.29</v>
      </c>
      <c r="AF8" s="72"/>
      <c r="AG8" s="73"/>
      <c r="AH8" s="73">
        <v>0.21789086458263932</v>
      </c>
      <c r="AI8" s="73">
        <v>0.21</v>
      </c>
      <c r="AJ8" s="74">
        <f>ROUND('第３表歳入の状況'!L9/'第３表歳入の状況'!CO9*100,2)</f>
        <v>0.21</v>
      </c>
      <c r="AK8" s="75">
        <v>0</v>
      </c>
      <c r="AL8" s="73">
        <v>0</v>
      </c>
      <c r="AM8" s="73">
        <v>0</v>
      </c>
      <c r="AN8" s="73">
        <v>0</v>
      </c>
      <c r="AO8" s="76">
        <f>ROUND('第３表歳入の状況'!M9/'第３表歳入の状況'!CO9*100,2)</f>
        <v>0</v>
      </c>
      <c r="AP8" s="72"/>
      <c r="AQ8" s="73"/>
      <c r="AR8" s="73">
        <v>0.5745359857028886</v>
      </c>
      <c r="AS8" s="73">
        <v>0.6</v>
      </c>
      <c r="AT8" s="74">
        <f>ROUND('第３表歳入の状況'!N9/'第３表歳入の状況'!CO9*100,2)</f>
        <v>0.51</v>
      </c>
      <c r="AU8" s="75"/>
      <c r="AV8" s="73"/>
      <c r="AW8" s="73">
        <v>0.8645631720021603</v>
      </c>
      <c r="AX8" s="73">
        <v>0.76</v>
      </c>
      <c r="AY8" s="76">
        <f>ROUND('第３表歳入の状況'!O9/'第３表歳入の状況'!CO9*100,2)</f>
        <v>0.24</v>
      </c>
      <c r="AZ8" s="72"/>
      <c r="BA8" s="73"/>
      <c r="BB8" s="73">
        <v>29.36138994062033</v>
      </c>
      <c r="BC8" s="73">
        <v>27.9</v>
      </c>
      <c r="BD8" s="74">
        <f>ROUND('第３表歳入の状況'!R9/'第３表歳入の状況'!CO9*100,2)</f>
        <v>26.01</v>
      </c>
      <c r="BE8" s="72"/>
      <c r="BF8" s="73"/>
      <c r="BG8" s="73">
        <v>24.525149561594155</v>
      </c>
      <c r="BH8" s="73">
        <v>23.6</v>
      </c>
      <c r="BI8" s="74">
        <f>ROUND('第３表歳入の状況'!S9/'第３表歳入の状況'!CO9*100,2)</f>
        <v>22.23</v>
      </c>
      <c r="BJ8" s="72"/>
      <c r="BK8" s="73"/>
      <c r="BL8" s="73">
        <v>4.836240379026176</v>
      </c>
      <c r="BM8" s="73">
        <v>4.3</v>
      </c>
      <c r="BN8" s="74">
        <f>ROUND('第３表歳入の状況'!T9/'第３表歳入の状況'!CO9*100,2)</f>
        <v>3.78</v>
      </c>
      <c r="BO8" s="72"/>
      <c r="BP8" s="73"/>
      <c r="BQ8" s="73">
        <v>67.3360481889858</v>
      </c>
      <c r="BR8" s="73">
        <v>65.84</v>
      </c>
      <c r="BS8" s="77">
        <f>'第３表歳入の状況'!DE9</f>
        <v>62.65</v>
      </c>
      <c r="BT8" s="75"/>
      <c r="BU8" s="73"/>
      <c r="BV8" s="73">
        <v>0.055847346718659485</v>
      </c>
      <c r="BW8" s="73">
        <v>0.06</v>
      </c>
      <c r="BX8" s="76">
        <f>ROUND('第３表歳入の状況'!U9/'第３表歳入の状況'!CO9*100,2)</f>
        <v>0.05</v>
      </c>
      <c r="BY8" s="72"/>
      <c r="BZ8" s="73"/>
      <c r="CA8" s="73">
        <v>0.3099831671321539</v>
      </c>
      <c r="CB8" s="73">
        <v>0.29</v>
      </c>
      <c r="CC8" s="74">
        <f>ROUND('第３表歳入の状況'!V9/'第３表歳入の状況'!CO9*100,2)</f>
        <v>0.27</v>
      </c>
      <c r="CD8" s="75"/>
      <c r="CE8" s="73"/>
      <c r="CF8" s="73">
        <v>1.9064060128725013</v>
      </c>
      <c r="CG8" s="73">
        <v>1.87</v>
      </c>
      <c r="CH8" s="76">
        <f>ROUND('第３表歳入の状況'!X9/'第３表歳入の状況'!CO9*100,2)</f>
        <v>1.69</v>
      </c>
      <c r="CI8" s="72"/>
      <c r="CJ8" s="73"/>
      <c r="CK8" s="73">
        <v>0.17648508472193866</v>
      </c>
      <c r="CL8" s="73">
        <v>0.16</v>
      </c>
      <c r="CM8" s="74">
        <f>ROUND('第３表歳入の状況'!AE9/'第３表歳入の状況'!CO9*100,2)</f>
        <v>0.14</v>
      </c>
      <c r="CN8" s="72"/>
      <c r="CO8" s="73"/>
      <c r="CP8" s="73">
        <v>6.171586711835597</v>
      </c>
      <c r="CQ8" s="73">
        <v>5.99</v>
      </c>
      <c r="CR8" s="74">
        <f>ROUND('第３表歳入の状況'!AH9/'第３表歳入の状況'!CO9*100,2)</f>
        <v>6.98</v>
      </c>
      <c r="CS8" s="72">
        <v>0</v>
      </c>
      <c r="CT8" s="73">
        <v>0</v>
      </c>
      <c r="CU8" s="73">
        <v>0</v>
      </c>
      <c r="CV8" s="73">
        <v>0</v>
      </c>
      <c r="CW8" s="74">
        <f>ROUND('第３表歳入の状況'!AT9/'第３表歳入の状況'!CO9*100,2)</f>
        <v>0</v>
      </c>
      <c r="CX8" s="75"/>
      <c r="CY8" s="73"/>
      <c r="CZ8" s="73">
        <v>3.0613142048324304</v>
      </c>
      <c r="DA8" s="73">
        <v>3.66</v>
      </c>
      <c r="DB8" s="76">
        <f>ROUND('第３表歳入の状況'!AU9/'第３表歳入の状況'!CO9*100,2)</f>
        <v>3.79</v>
      </c>
      <c r="DC8" s="72"/>
      <c r="DD8" s="73"/>
      <c r="DE8" s="73">
        <v>0.731796107006488</v>
      </c>
      <c r="DF8" s="73">
        <v>0.48</v>
      </c>
      <c r="DG8" s="74">
        <v>0.38</v>
      </c>
      <c r="DH8" s="75"/>
      <c r="DI8" s="73"/>
      <c r="DJ8" s="73">
        <v>0.1270301674598007</v>
      </c>
      <c r="DK8" s="73">
        <v>0.03</v>
      </c>
      <c r="DL8" s="76">
        <f>ROUND('第３表歳入の状況'!BT9/'第３表歳入の状況'!CO9*100,2)</f>
        <v>0.08</v>
      </c>
      <c r="DM8" s="72"/>
      <c r="DN8" s="73"/>
      <c r="DO8" s="73">
        <v>5.958407731240176</v>
      </c>
      <c r="DP8" s="73">
        <v>4.54</v>
      </c>
      <c r="DQ8" s="74">
        <f>ROUND('第３表歳入の状況'!BU9/'第３表歳入の状況'!CO9*100,2)</f>
        <v>5.09</v>
      </c>
      <c r="DR8" s="72"/>
      <c r="DS8" s="73"/>
      <c r="DT8" s="73">
        <v>2.498144745341542</v>
      </c>
      <c r="DU8" s="73">
        <v>4.04</v>
      </c>
      <c r="DV8" s="74">
        <f>ROUND('第３表歳入の状況'!BV9/'第３表歳入の状況'!CO9*100,2)</f>
        <v>4.08</v>
      </c>
      <c r="DW8" s="72"/>
      <c r="DX8" s="73"/>
      <c r="DY8" s="73">
        <v>3.438634405437911</v>
      </c>
      <c r="DZ8" s="73">
        <v>1.68</v>
      </c>
      <c r="EA8" s="74">
        <f>ROUND('第３表歳入の状況'!BY9/'第３表歳入の状況'!CO9*100,2)</f>
        <v>1.29</v>
      </c>
      <c r="EB8" s="75"/>
      <c r="EC8" s="73"/>
      <c r="ED8" s="73">
        <v>8.228316126415</v>
      </c>
      <c r="EE8" s="73">
        <v>11.35</v>
      </c>
      <c r="EF8" s="74">
        <f>ROUND('第３表歳入の状況'!CK9/'第３表歳入の状況'!CO9*100,2)</f>
        <v>13.51</v>
      </c>
      <c r="EG8" s="63"/>
      <c r="EH8" s="64">
        <f t="shared" si="0"/>
        <v>31.6</v>
      </c>
      <c r="EI8" s="64">
        <f t="shared" si="1"/>
        <v>1.5</v>
      </c>
      <c r="EJ8" s="64">
        <f t="shared" si="2"/>
        <v>0.1</v>
      </c>
      <c r="EK8" s="64">
        <f t="shared" si="3"/>
        <v>0.1</v>
      </c>
      <c r="EL8" s="64">
        <f t="shared" si="4"/>
        <v>0</v>
      </c>
      <c r="EM8" s="64">
        <f t="shared" si="5"/>
        <v>2.3</v>
      </c>
      <c r="EN8" s="64">
        <f t="shared" si="6"/>
        <v>0.2</v>
      </c>
      <c r="EO8" s="64">
        <f t="shared" si="7"/>
        <v>0</v>
      </c>
      <c r="EP8" s="64">
        <f t="shared" si="8"/>
        <v>0.5</v>
      </c>
      <c r="EQ8" s="64">
        <f t="shared" si="9"/>
        <v>0.2</v>
      </c>
      <c r="ER8" s="64">
        <f t="shared" si="10"/>
        <v>26</v>
      </c>
      <c r="ES8" s="64">
        <f t="shared" si="11"/>
        <v>0.1</v>
      </c>
      <c r="ET8" s="64">
        <f t="shared" si="12"/>
        <v>0.3</v>
      </c>
      <c r="EU8" s="64">
        <f t="shared" si="13"/>
        <v>1.7</v>
      </c>
      <c r="EV8" s="64">
        <f t="shared" si="14"/>
        <v>0.1</v>
      </c>
      <c r="EW8" s="64">
        <f t="shared" si="15"/>
        <v>7</v>
      </c>
      <c r="EX8" s="64">
        <f t="shared" si="16"/>
        <v>0</v>
      </c>
      <c r="EY8" s="64">
        <f t="shared" si="17"/>
        <v>3.8</v>
      </c>
      <c r="EZ8" s="64">
        <f t="shared" si="18"/>
        <v>0.4</v>
      </c>
      <c r="FA8" s="64">
        <f t="shared" si="19"/>
        <v>0.1</v>
      </c>
      <c r="FB8" s="64">
        <f t="shared" si="20"/>
        <v>5.1</v>
      </c>
      <c r="FC8" s="64">
        <f t="shared" si="21"/>
        <v>4.1</v>
      </c>
      <c r="FD8" s="64">
        <f t="shared" si="22"/>
        <v>1.3</v>
      </c>
      <c r="FE8" s="64">
        <f t="shared" si="23"/>
        <v>13.5</v>
      </c>
      <c r="FF8" s="64">
        <f>SUM(EH8:FE8)</f>
        <v>99.99999999999999</v>
      </c>
    </row>
    <row r="9" spans="1:162" s="65" customFormat="1" ht="32.25" customHeight="1">
      <c r="A9" s="118" t="s">
        <v>21</v>
      </c>
      <c r="B9" s="72">
        <v>32.59</v>
      </c>
      <c r="C9" s="73">
        <v>34.48699685207318</v>
      </c>
      <c r="D9" s="73">
        <v>31.06463489774209</v>
      </c>
      <c r="E9" s="73">
        <v>31.52</v>
      </c>
      <c r="F9" s="74">
        <f>ROUND('第３表歳入の状況'!B10/'第３表歳入の状況'!CO10*100,2)</f>
        <v>36.04</v>
      </c>
      <c r="G9" s="75">
        <v>1.49</v>
      </c>
      <c r="H9" s="73">
        <v>2.2693927247379904</v>
      </c>
      <c r="I9" s="73">
        <v>3.402932812702148</v>
      </c>
      <c r="J9" s="73">
        <v>4.29</v>
      </c>
      <c r="K9" s="76">
        <f>ROUND('第３表歳入の状況'!C10/'第３表歳入の状況'!CO10*100,2)</f>
        <v>2.25</v>
      </c>
      <c r="L9" s="72">
        <v>0.26</v>
      </c>
      <c r="M9" s="73">
        <v>0.27693841280440584</v>
      </c>
      <c r="N9" s="73">
        <v>0.14076079204980155</v>
      </c>
      <c r="O9" s="73">
        <v>0.09</v>
      </c>
      <c r="P9" s="74">
        <f>ROUND('第３表歳入の状況'!H10/'第３表歳入の状況'!CO10*100,2)</f>
        <v>0.13</v>
      </c>
      <c r="Q9" s="75"/>
      <c r="R9" s="73">
        <v>0.03018448120969219</v>
      </c>
      <c r="S9" s="73">
        <v>0.045680235639530074</v>
      </c>
      <c r="T9" s="73">
        <v>0.07</v>
      </c>
      <c r="U9" s="76">
        <f>ROUND('第３表歳入の状況'!I10/'第３表歳入の状況'!CO10*100,2)</f>
        <v>0.1</v>
      </c>
      <c r="V9" s="72"/>
      <c r="W9" s="73">
        <v>0.03179335968308072</v>
      </c>
      <c r="X9" s="73">
        <v>0.05949500522092109</v>
      </c>
      <c r="Y9" s="73">
        <v>0.05</v>
      </c>
      <c r="Z9" s="74">
        <f>ROUND('第３表歳入の状況'!J10/'第３表歳入の状況'!CO10*100,2)</f>
        <v>0.04</v>
      </c>
      <c r="AA9" s="72">
        <v>2.78</v>
      </c>
      <c r="AB9" s="73">
        <v>3.1976579724154663</v>
      </c>
      <c r="AC9" s="73">
        <v>2.670539169860744</v>
      </c>
      <c r="AD9" s="73">
        <v>2.69</v>
      </c>
      <c r="AE9" s="74">
        <f>ROUND('第３表歳入の状況'!K10/'第３表歳入の状況'!CO10*100,2)</f>
        <v>2.76</v>
      </c>
      <c r="AF9" s="72">
        <v>0.09</v>
      </c>
      <c r="AG9" s="73">
        <v>0.08843068456866544</v>
      </c>
      <c r="AH9" s="73">
        <v>0.14658942745781278</v>
      </c>
      <c r="AI9" s="73">
        <v>0.14</v>
      </c>
      <c r="AJ9" s="74">
        <f>ROUND('第３表歳入の状況'!L10/'第３表歳入の状況'!CO10*100,2)</f>
        <v>0.12</v>
      </c>
      <c r="AK9" s="75">
        <v>0</v>
      </c>
      <c r="AL9" s="73">
        <v>0</v>
      </c>
      <c r="AM9" s="73">
        <v>0</v>
      </c>
      <c r="AN9" s="73">
        <v>0</v>
      </c>
      <c r="AO9" s="76">
        <f>ROUND('第３表歳入の状況'!M10/'第３表歳入の状況'!CO10*100,2)</f>
        <v>0</v>
      </c>
      <c r="AP9" s="72">
        <v>0.549287315106987</v>
      </c>
      <c r="AQ9" s="73">
        <v>0.6049623191056288</v>
      </c>
      <c r="AR9" s="73">
        <v>0.7502447800955264</v>
      </c>
      <c r="AS9" s="73">
        <v>0.78</v>
      </c>
      <c r="AT9" s="74">
        <f>ROUND('第３表歳入の状況'!N10/'第３表歳入の状況'!CO10*100,2)</f>
        <v>0.75</v>
      </c>
      <c r="AU9" s="75">
        <v>1.0872610007297152</v>
      </c>
      <c r="AV9" s="73">
        <v>1.0431295654327992</v>
      </c>
      <c r="AW9" s="73">
        <v>0.9227354885428156</v>
      </c>
      <c r="AX9" s="73">
        <v>0.74</v>
      </c>
      <c r="AY9" s="76">
        <f>ROUND('第３表歳入の状況'!O10/'第３表歳入の状況'!CO10*100,2)</f>
        <v>0.25</v>
      </c>
      <c r="AZ9" s="72">
        <v>23.183710660242024</v>
      </c>
      <c r="BA9" s="73">
        <v>22.764847571011334</v>
      </c>
      <c r="BB9" s="73">
        <v>27.788422191407264</v>
      </c>
      <c r="BC9" s="73">
        <v>27.65</v>
      </c>
      <c r="BD9" s="74">
        <f>ROUND('第３表歳入の状況'!R10/'第３表歳入の状況'!CO10*100,2)</f>
        <v>27.08</v>
      </c>
      <c r="BE9" s="72">
        <v>19.216762133291336</v>
      </c>
      <c r="BF9" s="73">
        <v>18.85909096541257</v>
      </c>
      <c r="BG9" s="73">
        <v>23.86691026446793</v>
      </c>
      <c r="BH9" s="73">
        <v>23.99</v>
      </c>
      <c r="BI9" s="74">
        <f>ROUND('第３表歳入の状況'!S10/'第３表歳入の状況'!CO10*100,2)</f>
        <v>23.56</v>
      </c>
      <c r="BJ9" s="72">
        <v>3.966948526950688</v>
      </c>
      <c r="BK9" s="73">
        <v>3.9057566055987643</v>
      </c>
      <c r="BL9" s="73">
        <v>3.921511926939335</v>
      </c>
      <c r="BM9" s="73">
        <v>3.66</v>
      </c>
      <c r="BN9" s="74">
        <f>ROUND('第３表歳入の状況'!T10/'第３表歳入の状況'!CO10*100,2)</f>
        <v>3.53</v>
      </c>
      <c r="BO9" s="72">
        <v>62.028485819605606</v>
      </c>
      <c r="BP9" s="73">
        <v>64.79433394304225</v>
      </c>
      <c r="BQ9" s="73">
        <v>66.99203480071866</v>
      </c>
      <c r="BR9" s="73">
        <v>68.04</v>
      </c>
      <c r="BS9" s="77">
        <f>'第３表歳入の状況'!DE10</f>
        <v>69.52</v>
      </c>
      <c r="BT9" s="75">
        <v>0.07454363289771096</v>
      </c>
      <c r="BU9" s="73">
        <v>0.07459432969752412</v>
      </c>
      <c r="BV9" s="73">
        <v>0.07106567486486076</v>
      </c>
      <c r="BW9" s="73">
        <v>0.07</v>
      </c>
      <c r="BX9" s="76">
        <f>ROUND('第３表歳入の状況'!U10/'第３表歳入の状況'!CO10*100,2)</f>
        <v>0.07</v>
      </c>
      <c r="BY9" s="72">
        <v>0.3131256727552496</v>
      </c>
      <c r="BZ9" s="73">
        <v>0.24686439190781195</v>
      </c>
      <c r="CA9" s="73">
        <v>0.2829109681212802</v>
      </c>
      <c r="CB9" s="73">
        <v>0.27</v>
      </c>
      <c r="CC9" s="74">
        <f>ROUND('第３表歳入の状況'!V10/'第３表歳入の状況'!CO10*100,2)</f>
        <v>0.27</v>
      </c>
      <c r="CD9" s="75">
        <v>2.1132283160506193</v>
      </c>
      <c r="CE9" s="73">
        <v>2.271563510021488</v>
      </c>
      <c r="CF9" s="73">
        <v>2.1208288168939458</v>
      </c>
      <c r="CG9" s="73">
        <v>1.93</v>
      </c>
      <c r="CH9" s="76">
        <f>ROUND('第３表歳入の状況'!X10/'第３表歳入の状況'!CO10*100,2)</f>
        <v>1.96</v>
      </c>
      <c r="CI9" s="72">
        <v>0.20251120159965685</v>
      </c>
      <c r="CJ9" s="73">
        <v>0.20541776138440007</v>
      </c>
      <c r="CK9" s="73">
        <v>0.19004438950164868</v>
      </c>
      <c r="CL9" s="73">
        <v>0.19</v>
      </c>
      <c r="CM9" s="74">
        <f>ROUND('第３表歳入の状況'!AE10/'第３表歳入の状況'!CO10*100,2)</f>
        <v>0.19</v>
      </c>
      <c r="CN9" s="72">
        <v>10.101632721782638</v>
      </c>
      <c r="CO9" s="73">
        <v>9.738469360086118</v>
      </c>
      <c r="CP9" s="73">
        <v>8.549418318753462</v>
      </c>
      <c r="CQ9" s="73">
        <v>7.28</v>
      </c>
      <c r="CR9" s="74">
        <f>ROUND('第３表歳入の状況'!AH10/'第３表歳入の状況'!CO10*100,2)</f>
        <v>7.88</v>
      </c>
      <c r="CS9" s="72">
        <v>0</v>
      </c>
      <c r="CT9" s="73">
        <v>0</v>
      </c>
      <c r="CU9" s="73">
        <v>0</v>
      </c>
      <c r="CV9" s="73">
        <v>0</v>
      </c>
      <c r="CW9" s="74">
        <f>ROUND('第３表歳入の状況'!AT10/'第３表歳入の状況'!CO10*100,2)</f>
        <v>0</v>
      </c>
      <c r="CX9" s="75">
        <v>4.2282408108340865</v>
      </c>
      <c r="CY9" s="73">
        <v>4.568854667750266</v>
      </c>
      <c r="CZ9" s="73">
        <v>4.29041785893889</v>
      </c>
      <c r="DA9" s="73">
        <v>4.81</v>
      </c>
      <c r="DB9" s="76">
        <f>ROUND('第３表歳入の状況'!AU10/'第３表歳入の状況'!CO10*100,2)</f>
        <v>4.83</v>
      </c>
      <c r="DC9" s="72">
        <v>0.24197059636566018</v>
      </c>
      <c r="DD9" s="73">
        <v>0.16796210999945346</v>
      </c>
      <c r="DE9" s="73">
        <v>0.35789628733997797</v>
      </c>
      <c r="DF9" s="73">
        <v>0.32</v>
      </c>
      <c r="DG9" s="74">
        <v>0.38</v>
      </c>
      <c r="DH9" s="75">
        <v>0.04280645874545403</v>
      </c>
      <c r="DI9" s="73">
        <v>0.07846524327827382</v>
      </c>
      <c r="DJ9" s="73">
        <v>0.06052668874921249</v>
      </c>
      <c r="DK9" s="73">
        <v>0.06</v>
      </c>
      <c r="DL9" s="76">
        <f>ROUND('第３表歳入の状況'!BT10/'第３表歳入の状況'!CO10*100,2)</f>
        <v>0.06</v>
      </c>
      <c r="DM9" s="72">
        <v>3.1984285211896815</v>
      </c>
      <c r="DN9" s="73">
        <v>2.8482239758624046</v>
      </c>
      <c r="DO9" s="73">
        <v>0.29477532869663126</v>
      </c>
      <c r="DP9" s="73">
        <v>1.09</v>
      </c>
      <c r="DQ9" s="74">
        <f>ROUND('第３表歳入の状況'!BU10/'第３表歳入の状況'!CO10*100,2)</f>
        <v>2.23</v>
      </c>
      <c r="DR9" s="72">
        <v>3.894207513909679</v>
      </c>
      <c r="DS9" s="73">
        <v>4.2512620571033715</v>
      </c>
      <c r="DT9" s="73">
        <v>3.525036700070621</v>
      </c>
      <c r="DU9" s="73">
        <v>4.45</v>
      </c>
      <c r="DV9" s="74">
        <f>ROUND('第３表歳入の状況'!BV10/'第３表歳入の状況'!CO10*100,2)</f>
        <v>4.23</v>
      </c>
      <c r="DW9" s="72">
        <v>2.412237308495844</v>
      </c>
      <c r="DX9" s="73">
        <v>2.316741778078699</v>
      </c>
      <c r="DY9" s="73">
        <v>3.465180229087963</v>
      </c>
      <c r="DZ9" s="73">
        <v>1.59</v>
      </c>
      <c r="EA9" s="74">
        <f>ROUND('第３表歳入の状況'!BY10/'第３表歳入の状況'!CO10*100,2)</f>
        <v>1.72</v>
      </c>
      <c r="EB9" s="75">
        <v>11.148581425768114</v>
      </c>
      <c r="EC9" s="73">
        <v>8.437246871787945</v>
      </c>
      <c r="ED9" s="73">
        <v>9.799863938262853</v>
      </c>
      <c r="EE9" s="73">
        <v>9.9</v>
      </c>
      <c r="EF9" s="74">
        <f>ROUND('第３表歳入の状況'!CK10/'第３表歳入の状況'!CO10*100,2)</f>
        <v>6.52</v>
      </c>
      <c r="EG9" s="63"/>
      <c r="EH9" s="64">
        <f t="shared" si="0"/>
        <v>36</v>
      </c>
      <c r="EI9" s="64">
        <f t="shared" si="1"/>
        <v>2.3</v>
      </c>
      <c r="EJ9" s="64">
        <f t="shared" si="2"/>
        <v>0.1</v>
      </c>
      <c r="EK9" s="64">
        <f t="shared" si="3"/>
        <v>0.1</v>
      </c>
      <c r="EL9" s="64">
        <f t="shared" si="4"/>
        <v>0</v>
      </c>
      <c r="EM9" s="64">
        <f t="shared" si="5"/>
        <v>2.8</v>
      </c>
      <c r="EN9" s="64">
        <f t="shared" si="6"/>
        <v>0.1</v>
      </c>
      <c r="EO9" s="64">
        <f t="shared" si="7"/>
        <v>0</v>
      </c>
      <c r="EP9" s="64">
        <f t="shared" si="8"/>
        <v>0.8</v>
      </c>
      <c r="EQ9" s="64">
        <f t="shared" si="9"/>
        <v>0.3</v>
      </c>
      <c r="ER9" s="64">
        <f t="shared" si="10"/>
        <v>27.1</v>
      </c>
      <c r="ES9" s="64">
        <f t="shared" si="11"/>
        <v>0.1</v>
      </c>
      <c r="ET9" s="64">
        <f t="shared" si="12"/>
        <v>0.3</v>
      </c>
      <c r="EU9" s="64">
        <f t="shared" si="13"/>
        <v>2</v>
      </c>
      <c r="EV9" s="64">
        <f t="shared" si="14"/>
        <v>0.2</v>
      </c>
      <c r="EW9" s="64">
        <f t="shared" si="15"/>
        <v>7.9</v>
      </c>
      <c r="EX9" s="64">
        <f t="shared" si="16"/>
        <v>0</v>
      </c>
      <c r="EY9" s="64">
        <f t="shared" si="17"/>
        <v>4.8</v>
      </c>
      <c r="EZ9" s="64">
        <f t="shared" si="18"/>
        <v>0.4</v>
      </c>
      <c r="FA9" s="64">
        <f t="shared" si="19"/>
        <v>0.1</v>
      </c>
      <c r="FB9" s="64">
        <f t="shared" si="20"/>
        <v>2.2</v>
      </c>
      <c r="FC9" s="64">
        <f t="shared" si="21"/>
        <v>4.2</v>
      </c>
      <c r="FD9" s="64">
        <f t="shared" si="22"/>
        <v>1.7</v>
      </c>
      <c r="FE9" s="64">
        <f t="shared" si="23"/>
        <v>6.5</v>
      </c>
      <c r="FF9" s="64">
        <f>SUM(EH9:FE9)</f>
        <v>100</v>
      </c>
    </row>
    <row r="10" spans="1:162" s="65" customFormat="1" ht="32.25" customHeight="1">
      <c r="A10" s="118" t="s">
        <v>22</v>
      </c>
      <c r="B10" s="72"/>
      <c r="C10" s="73"/>
      <c r="D10" s="73">
        <v>19.175248677406284</v>
      </c>
      <c r="E10" s="73">
        <v>20.61</v>
      </c>
      <c r="F10" s="74">
        <f>ROUND('第３表歳入の状況'!B11/'第３表歳入の状況'!CO11*100,2)</f>
        <v>23.01</v>
      </c>
      <c r="G10" s="75"/>
      <c r="H10" s="73"/>
      <c r="I10" s="73">
        <v>2.5497620197090085</v>
      </c>
      <c r="J10" s="73">
        <v>3.53</v>
      </c>
      <c r="K10" s="76">
        <f>ROUND('第３表歳入の状況'!C11/'第３表歳入の状況'!CO11*100,2)</f>
        <v>1.85</v>
      </c>
      <c r="L10" s="72"/>
      <c r="M10" s="73"/>
      <c r="N10" s="73">
        <v>0.09121155037395808</v>
      </c>
      <c r="O10" s="73">
        <v>0.06</v>
      </c>
      <c r="P10" s="74">
        <f>ROUND('第３表歳入の状況'!H11/'第３表歳入の状況'!CO11*100,2)</f>
        <v>0.08</v>
      </c>
      <c r="Q10" s="75"/>
      <c r="R10" s="73"/>
      <c r="S10" s="73">
        <v>0.029533361982752953</v>
      </c>
      <c r="T10" s="73">
        <v>0.05</v>
      </c>
      <c r="U10" s="76">
        <f>ROUND('第３表歳入の状況'!I11/'第３表歳入の状況'!CO11*100,2)</f>
        <v>0.06</v>
      </c>
      <c r="V10" s="72"/>
      <c r="W10" s="73"/>
      <c r="X10" s="73">
        <v>0.038320314153923264</v>
      </c>
      <c r="Y10" s="73">
        <v>0.03</v>
      </c>
      <c r="Z10" s="74">
        <f>ROUND('第３表歳入の状況'!J11/'第３表歳入の状況'!CO11*100,2)</f>
        <v>0.03</v>
      </c>
      <c r="AA10" s="72"/>
      <c r="AB10" s="73"/>
      <c r="AC10" s="73">
        <v>2.0936033611767106</v>
      </c>
      <c r="AD10" s="73">
        <v>2.24</v>
      </c>
      <c r="AE10" s="74">
        <f>ROUND('第３表歳入の状況'!K11/'第３表歳入の状況'!CO11*100,2)</f>
        <v>2.18</v>
      </c>
      <c r="AF10" s="72">
        <v>0</v>
      </c>
      <c r="AG10" s="73">
        <v>0</v>
      </c>
      <c r="AH10" s="73">
        <v>0</v>
      </c>
      <c r="AI10" s="73">
        <v>0</v>
      </c>
      <c r="AJ10" s="74">
        <f>ROUND('第３表歳入の状況'!L11/'第３表歳入の状況'!CO11*100,2)</f>
        <v>0</v>
      </c>
      <c r="AK10" s="75">
        <v>0</v>
      </c>
      <c r="AL10" s="73">
        <v>0</v>
      </c>
      <c r="AM10" s="73">
        <v>0</v>
      </c>
      <c r="AN10" s="73">
        <v>0</v>
      </c>
      <c r="AO10" s="76">
        <f>ROUND('第３表歳入の状況'!M11/'第３表歳入の状況'!CO11*100,2)</f>
        <v>0</v>
      </c>
      <c r="AP10" s="72"/>
      <c r="AQ10" s="73"/>
      <c r="AR10" s="73">
        <v>0.6030626140775046</v>
      </c>
      <c r="AS10" s="73">
        <v>0.69</v>
      </c>
      <c r="AT10" s="74">
        <f>ROUND('第３表歳入の状況'!N11/'第３表歳入の状況'!CO11*100,2)</f>
        <v>0.63</v>
      </c>
      <c r="AU10" s="75"/>
      <c r="AV10" s="73"/>
      <c r="AW10" s="73">
        <v>0.5102728835019262</v>
      </c>
      <c r="AX10" s="73">
        <v>0.41</v>
      </c>
      <c r="AY10" s="76">
        <f>ROUND('第３表歳入の状況'!O11/'第３表歳入の状況'!CO11*100,2)</f>
        <v>0.14</v>
      </c>
      <c r="AZ10" s="72"/>
      <c r="BA10" s="73"/>
      <c r="BB10" s="73">
        <v>39.72409938886485</v>
      </c>
      <c r="BC10" s="73">
        <v>43.59</v>
      </c>
      <c r="BD10" s="74">
        <f>ROUND('第３表歳入の状況'!R11/'第３表歳入の状況'!CO11*100,2)</f>
        <v>42.41</v>
      </c>
      <c r="BE10" s="72"/>
      <c r="BF10" s="73"/>
      <c r="BG10" s="73">
        <v>34.7787365121596</v>
      </c>
      <c r="BH10" s="73">
        <v>38.15</v>
      </c>
      <c r="BI10" s="74">
        <f>ROUND('第３表歳入の状況'!S11/'第３表歳入の状況'!CO11*100,2)</f>
        <v>37.4</v>
      </c>
      <c r="BJ10" s="72"/>
      <c r="BK10" s="73"/>
      <c r="BL10" s="73">
        <v>4.9453628767052535</v>
      </c>
      <c r="BM10" s="73">
        <v>5.44</v>
      </c>
      <c r="BN10" s="74">
        <f>ROUND('第３表歳入の状況'!T11/'第３表歳入の状況'!CO11*100,2)</f>
        <v>5.01</v>
      </c>
      <c r="BO10" s="72"/>
      <c r="BP10" s="73"/>
      <c r="BQ10" s="73">
        <v>64.81511417124692</v>
      </c>
      <c r="BR10" s="73">
        <v>71.22</v>
      </c>
      <c r="BS10" s="77">
        <f>'第３表歳入の状況'!DE11</f>
        <v>70.39</v>
      </c>
      <c r="BT10" s="75"/>
      <c r="BU10" s="73"/>
      <c r="BV10" s="73">
        <v>0.047975063622659776</v>
      </c>
      <c r="BW10" s="73">
        <v>0.05</v>
      </c>
      <c r="BX10" s="76">
        <f>ROUND('第３表歳入の状況'!U11/'第３表歳入の状況'!CO11*100,2)</f>
        <v>0.05</v>
      </c>
      <c r="BY10" s="72"/>
      <c r="BZ10" s="73"/>
      <c r="CA10" s="73">
        <v>1.1218237660295785</v>
      </c>
      <c r="CB10" s="73">
        <v>0.42</v>
      </c>
      <c r="CC10" s="74">
        <f>ROUND('第３表歳入の状況'!V11/'第３表歳入の状況'!CO11*100,2)</f>
        <v>0.4</v>
      </c>
      <c r="CD10" s="75"/>
      <c r="CE10" s="73"/>
      <c r="CF10" s="73">
        <v>2.1857916880437434</v>
      </c>
      <c r="CG10" s="73">
        <v>2.22</v>
      </c>
      <c r="CH10" s="76">
        <f>ROUND('第３表歳入の状況'!X11/'第３表歳入の状況'!CO11*100,2)</f>
        <v>2.15</v>
      </c>
      <c r="CI10" s="72"/>
      <c r="CJ10" s="73"/>
      <c r="CK10" s="73">
        <v>0.6542182557024071</v>
      </c>
      <c r="CL10" s="73">
        <v>0.67</v>
      </c>
      <c r="CM10" s="74">
        <f>ROUND('第３表歳入の状況'!AE11/'第３表歳入の状況'!CO11*100,2)</f>
        <v>0.35</v>
      </c>
      <c r="CN10" s="72"/>
      <c r="CO10" s="73"/>
      <c r="CP10" s="73">
        <v>5.645776202503687</v>
      </c>
      <c r="CQ10" s="73">
        <v>6.16</v>
      </c>
      <c r="CR10" s="74">
        <f>ROUND('第３表歳入の状況'!AH11/'第３表歳入の状況'!CO11*100,2)</f>
        <v>6.99</v>
      </c>
      <c r="CS10" s="72">
        <v>0</v>
      </c>
      <c r="CT10" s="73">
        <v>0</v>
      </c>
      <c r="CU10" s="73">
        <v>0</v>
      </c>
      <c r="CV10" s="73">
        <v>0</v>
      </c>
      <c r="CW10" s="74">
        <f>ROUND('第３表歳入の状況'!AT11/'第３表歳入の状況'!CO11*100,2)</f>
        <v>0</v>
      </c>
      <c r="CX10" s="75"/>
      <c r="CY10" s="73"/>
      <c r="CZ10" s="73">
        <v>5.731720425094744</v>
      </c>
      <c r="DA10" s="73">
        <v>5.52</v>
      </c>
      <c r="DB10" s="76">
        <f>ROUND('第３表歳入の状況'!AU11/'第３表歳入の状況'!CO11*100,2)</f>
        <v>5.82</v>
      </c>
      <c r="DC10" s="72"/>
      <c r="DD10" s="73"/>
      <c r="DE10" s="73">
        <v>0.2062411093662331</v>
      </c>
      <c r="DF10" s="73">
        <v>0.23</v>
      </c>
      <c r="DG10" s="74">
        <v>0.38</v>
      </c>
      <c r="DH10" s="75"/>
      <c r="DI10" s="73"/>
      <c r="DJ10" s="73">
        <v>0.03650399422878471</v>
      </c>
      <c r="DK10" s="73">
        <v>0.01</v>
      </c>
      <c r="DL10" s="76">
        <f>ROUND('第３表歳入の状況'!BT11/'第３表歳入の状況'!CO11*100,2)</f>
        <v>0.01</v>
      </c>
      <c r="DM10" s="72"/>
      <c r="DN10" s="73"/>
      <c r="DO10" s="73">
        <v>8.060545289109898</v>
      </c>
      <c r="DP10" s="73">
        <v>1.42</v>
      </c>
      <c r="DQ10" s="74">
        <f>ROUND('第３表歳入の状況'!BU11/'第３表歳入の状況'!CO11*100,2)</f>
        <v>0.39</v>
      </c>
      <c r="DR10" s="72"/>
      <c r="DS10" s="73"/>
      <c r="DT10" s="73">
        <v>2.4927376465926585</v>
      </c>
      <c r="DU10" s="73">
        <v>3.35</v>
      </c>
      <c r="DV10" s="74">
        <f>ROUND('第３表歳入の状況'!BV11/'第３表歳入の状況'!CO11*100,2)</f>
        <v>2.34</v>
      </c>
      <c r="DW10" s="72"/>
      <c r="DX10" s="73"/>
      <c r="DY10" s="73">
        <v>1.9215373202685844</v>
      </c>
      <c r="DZ10" s="73">
        <v>2</v>
      </c>
      <c r="EA10" s="74">
        <f>ROUND('第３表歳入の状況'!BY11/'第３表歳入の状況'!CO11*100,2)</f>
        <v>2.46</v>
      </c>
      <c r="EB10" s="75"/>
      <c r="EC10" s="73"/>
      <c r="ED10" s="73">
        <v>7.080015068190098</v>
      </c>
      <c r="EE10" s="73">
        <v>6.73</v>
      </c>
      <c r="EF10" s="74">
        <f>ROUND('第３表歳入の状況'!CK11/'第３表歳入の状況'!CO11*100,2)</f>
        <v>8.44</v>
      </c>
      <c r="EG10" s="63"/>
      <c r="EH10" s="64">
        <f t="shared" si="0"/>
        <v>23</v>
      </c>
      <c r="EI10" s="64">
        <f t="shared" si="1"/>
        <v>1.9</v>
      </c>
      <c r="EJ10" s="64">
        <f t="shared" si="2"/>
        <v>0.1</v>
      </c>
      <c r="EK10" s="64">
        <f t="shared" si="3"/>
        <v>0.1</v>
      </c>
      <c r="EL10" s="64">
        <f t="shared" si="4"/>
        <v>0</v>
      </c>
      <c r="EM10" s="64">
        <f t="shared" si="5"/>
        <v>2.2</v>
      </c>
      <c r="EN10" s="64">
        <f t="shared" si="6"/>
        <v>0</v>
      </c>
      <c r="EO10" s="64">
        <f t="shared" si="7"/>
        <v>0</v>
      </c>
      <c r="EP10" s="64">
        <f t="shared" si="8"/>
        <v>0.6</v>
      </c>
      <c r="EQ10" s="64">
        <f t="shared" si="9"/>
        <v>0.1</v>
      </c>
      <c r="ER10" s="64">
        <f t="shared" si="10"/>
        <v>42.4</v>
      </c>
      <c r="ES10" s="64">
        <f t="shared" si="11"/>
        <v>0.1</v>
      </c>
      <c r="ET10" s="64">
        <f t="shared" si="12"/>
        <v>0.4</v>
      </c>
      <c r="EU10" s="64">
        <f t="shared" si="13"/>
        <v>2.2</v>
      </c>
      <c r="EV10" s="64">
        <f t="shared" si="14"/>
        <v>0.4</v>
      </c>
      <c r="EW10" s="64">
        <f t="shared" si="15"/>
        <v>7</v>
      </c>
      <c r="EX10" s="64">
        <f t="shared" si="16"/>
        <v>0</v>
      </c>
      <c r="EY10" s="64">
        <f t="shared" si="17"/>
        <v>5.8</v>
      </c>
      <c r="EZ10" s="64">
        <f t="shared" si="18"/>
        <v>0.4</v>
      </c>
      <c r="FA10" s="64">
        <f t="shared" si="19"/>
        <v>0</v>
      </c>
      <c r="FB10" s="64">
        <f t="shared" si="20"/>
        <v>0.4</v>
      </c>
      <c r="FC10" s="64">
        <f t="shared" si="21"/>
        <v>2.3</v>
      </c>
      <c r="FD10" s="64">
        <f t="shared" si="22"/>
        <v>2.5</v>
      </c>
      <c r="FE10" s="64">
        <f t="shared" si="23"/>
        <v>8.4</v>
      </c>
      <c r="FF10" s="64">
        <f>SUM(EH10:FE10)</f>
        <v>100.30000000000003</v>
      </c>
    </row>
    <row r="11" spans="1:162" s="65" customFormat="1" ht="32.25" customHeight="1">
      <c r="A11" s="119" t="s">
        <v>23</v>
      </c>
      <c r="B11" s="78">
        <v>29.23</v>
      </c>
      <c r="C11" s="79">
        <v>30.89271550593611</v>
      </c>
      <c r="D11" s="79">
        <v>20.829264052522667</v>
      </c>
      <c r="E11" s="79">
        <v>29.01</v>
      </c>
      <c r="F11" s="74">
        <f>ROUND('第３表歳入の状況'!B12/'第３表歳入の状況'!CO12*100,2)</f>
        <v>31.78</v>
      </c>
      <c r="G11" s="80">
        <v>1.81</v>
      </c>
      <c r="H11" s="79">
        <v>2.6935595491273583</v>
      </c>
      <c r="I11" s="79">
        <v>2.190053122908624</v>
      </c>
      <c r="J11" s="79">
        <v>3.88</v>
      </c>
      <c r="K11" s="76">
        <f>ROUND('第３表歳入の状況'!C12/'第３表歳入の状況'!CO12*100,2)</f>
        <v>1.92</v>
      </c>
      <c r="L11" s="78">
        <v>0.22</v>
      </c>
      <c r="M11" s="79">
        <v>0.24901802163354433</v>
      </c>
      <c r="N11" s="79">
        <v>0.09499511208993648</v>
      </c>
      <c r="O11" s="79">
        <v>0.08</v>
      </c>
      <c r="P11" s="81">
        <f>ROUND('第３表歳入の状況'!H12/'第３表歳入の状況'!CO12*100,2)</f>
        <v>0.11</v>
      </c>
      <c r="Q11" s="80"/>
      <c r="R11" s="79">
        <v>0.027207831810727025</v>
      </c>
      <c r="S11" s="79">
        <v>0.030754614504775665</v>
      </c>
      <c r="T11" s="79">
        <v>0.07</v>
      </c>
      <c r="U11" s="82">
        <f>ROUND('第３表歳入の状況'!I12/'第３表歳入の状況'!CO12*100,2)</f>
        <v>0.08</v>
      </c>
      <c r="V11" s="78"/>
      <c r="W11" s="79">
        <v>0.028519242983950224</v>
      </c>
      <c r="X11" s="79">
        <v>0.03986061090151645</v>
      </c>
      <c r="Y11" s="79">
        <v>0.05</v>
      </c>
      <c r="Z11" s="81">
        <f>ROUND('第３表歳入の状況'!J12/'第３表歳入の状況'!CO12*100,2)</f>
        <v>0.04</v>
      </c>
      <c r="AA11" s="78">
        <v>2.59</v>
      </c>
      <c r="AB11" s="79">
        <v>3.1742865449213626</v>
      </c>
      <c r="AC11" s="79">
        <v>1.945708002357058</v>
      </c>
      <c r="AD11" s="79">
        <v>2.65</v>
      </c>
      <c r="AE11" s="74">
        <f>ROUND('第３表歳入の状況'!K12/'第３表歳入の状況'!CO12*100,2)</f>
        <v>2.59</v>
      </c>
      <c r="AF11" s="78">
        <v>0</v>
      </c>
      <c r="AG11" s="79">
        <v>0</v>
      </c>
      <c r="AH11" s="79">
        <v>0</v>
      </c>
      <c r="AI11" s="79">
        <v>0</v>
      </c>
      <c r="AJ11" s="81">
        <f>ROUND('第３表歳入の状況'!L12/'第３表歳入の状況'!CO12*100,2)</f>
        <v>0</v>
      </c>
      <c r="AK11" s="80">
        <v>0</v>
      </c>
      <c r="AL11" s="79">
        <v>0</v>
      </c>
      <c r="AM11" s="79">
        <v>0</v>
      </c>
      <c r="AN11" s="79">
        <v>0</v>
      </c>
      <c r="AO11" s="82">
        <f>ROUND('第３表歳入の状況'!M12/'第３表歳入の状況'!CO12*100,2)</f>
        <v>0</v>
      </c>
      <c r="AP11" s="78">
        <v>0.680715813532266</v>
      </c>
      <c r="AQ11" s="79">
        <v>0.7793969404619328</v>
      </c>
      <c r="AR11" s="79">
        <v>0.5194236418713973</v>
      </c>
      <c r="AS11" s="79">
        <v>0.71</v>
      </c>
      <c r="AT11" s="74">
        <f>ROUND('第３表歳入の状況'!N12/'第３表歳入の状況'!CO12*100,2)</f>
        <v>0.64</v>
      </c>
      <c r="AU11" s="80">
        <v>0.7908944081943265</v>
      </c>
      <c r="AV11" s="79">
        <v>0.8743952498475286</v>
      </c>
      <c r="AW11" s="79">
        <v>0.5878750661537114</v>
      </c>
      <c r="AX11" s="79">
        <v>0.64</v>
      </c>
      <c r="AY11" s="76">
        <f>ROUND('第３表歳入の状況'!O12/'第３表歳入の状況'!CO12*100,2)</f>
        <v>0.2</v>
      </c>
      <c r="AZ11" s="78">
        <v>32.016006359041576</v>
      </c>
      <c r="BA11" s="79">
        <v>32.979660486707346</v>
      </c>
      <c r="BB11" s="79">
        <v>21.897693891828084</v>
      </c>
      <c r="BC11" s="79">
        <v>28.38</v>
      </c>
      <c r="BD11" s="81">
        <f>ROUND('第３表歳入の状況'!R12/'第３表歳入の状況'!CO12*100,2)</f>
        <v>26.36</v>
      </c>
      <c r="BE11" s="78">
        <v>27.5940510961062</v>
      </c>
      <c r="BF11" s="79">
        <v>28.585982752573052</v>
      </c>
      <c r="BG11" s="79">
        <v>19.245510125926334</v>
      </c>
      <c r="BH11" s="79">
        <v>24.78</v>
      </c>
      <c r="BI11" s="81">
        <f>ROUND('第３表歳入の状況'!S12/'第３表歳入の状況'!CO12*100,2)</f>
        <v>23.04</v>
      </c>
      <c r="BJ11" s="78">
        <v>4.42195526293538</v>
      </c>
      <c r="BK11" s="79">
        <v>4.393677734134293</v>
      </c>
      <c r="BL11" s="79">
        <v>2.65218376590175</v>
      </c>
      <c r="BM11" s="79">
        <v>3.6</v>
      </c>
      <c r="BN11" s="81">
        <f>ROUND('第３表歳入の状況'!T12/'第３表歳入の状況'!CO12*100,2)</f>
        <v>3.31</v>
      </c>
      <c r="BO11" s="78">
        <v>67.34063036391107</v>
      </c>
      <c r="BP11" s="79">
        <v>71.69875937342987</v>
      </c>
      <c r="BQ11" s="79">
        <v>48.13562811513777</v>
      </c>
      <c r="BR11" s="79">
        <v>65.47</v>
      </c>
      <c r="BS11" s="77">
        <f>'第３表歳入の状況'!DE12</f>
        <v>63.7</v>
      </c>
      <c r="BT11" s="80">
        <v>0.06375127082610316</v>
      </c>
      <c r="BU11" s="79">
        <v>0.06881748632498348</v>
      </c>
      <c r="BV11" s="79">
        <v>0.046330800536940886</v>
      </c>
      <c r="BW11" s="79">
        <v>0.06</v>
      </c>
      <c r="BX11" s="82">
        <f>ROUND('第３表歳入の状況'!U12/'第３表歳入の状況'!CO12*100,2)</f>
        <v>0.06</v>
      </c>
      <c r="BY11" s="78">
        <v>1.2085196808294085</v>
      </c>
      <c r="BZ11" s="79">
        <v>1.298502463240987</v>
      </c>
      <c r="CA11" s="79">
        <v>0.8560962471468188</v>
      </c>
      <c r="CB11" s="79">
        <v>1.19</v>
      </c>
      <c r="CC11" s="81">
        <f>ROUND('第３表歳入の状況'!V12/'第３表歳入の状況'!CO12*100,2)</f>
        <v>1.15</v>
      </c>
      <c r="CD11" s="80">
        <v>0.9575003864791789</v>
      </c>
      <c r="CE11" s="79">
        <v>1.0440254950972183</v>
      </c>
      <c r="CF11" s="79">
        <v>0.6824512069475835</v>
      </c>
      <c r="CG11" s="79">
        <v>0.87</v>
      </c>
      <c r="CH11" s="76">
        <f>ROUND('第３表歳入の状況'!X12/'第３表歳入の状況'!CO12*100,2)</f>
        <v>0.85</v>
      </c>
      <c r="CI11" s="78">
        <v>0.19478408269487163</v>
      </c>
      <c r="CJ11" s="79">
        <v>0.21696744856266173</v>
      </c>
      <c r="CK11" s="79">
        <v>2.305312656799345</v>
      </c>
      <c r="CL11" s="79">
        <v>2.7</v>
      </c>
      <c r="CM11" s="81">
        <f>ROUND('第３表歳入の状況'!AE12/'第３表歳入の状況'!CO12*100,2)</f>
        <v>6.37</v>
      </c>
      <c r="CN11" s="78">
        <v>8.510641629458853</v>
      </c>
      <c r="CO11" s="79">
        <v>8.20410139894392</v>
      </c>
      <c r="CP11" s="79">
        <v>5.664979838729993</v>
      </c>
      <c r="CQ11" s="79">
        <v>6.92</v>
      </c>
      <c r="CR11" s="74">
        <f>ROUND('第３表歳入の状況'!AH12/'第３表歳入の状況'!CO12*100,2)</f>
        <v>7.15</v>
      </c>
      <c r="CS11" s="78">
        <v>0</v>
      </c>
      <c r="CT11" s="79">
        <v>0</v>
      </c>
      <c r="CU11" s="79">
        <v>0</v>
      </c>
      <c r="CV11" s="79">
        <v>0</v>
      </c>
      <c r="CW11" s="81">
        <f>ROUND('第３表歳入の状況'!AT12/'第３表歳入の状況'!CO12*100,2)</f>
        <v>0</v>
      </c>
      <c r="CX11" s="80">
        <v>4.171099670631483</v>
      </c>
      <c r="CY11" s="79">
        <v>4.810477385267323</v>
      </c>
      <c r="CZ11" s="79">
        <v>3.1916915128136005</v>
      </c>
      <c r="DA11" s="79">
        <v>4.96</v>
      </c>
      <c r="DB11" s="76">
        <f>ROUND('第３表歳入の状況'!AU12/'第３表歳入の状況'!CO12*100,2)</f>
        <v>5.64</v>
      </c>
      <c r="DC11" s="78">
        <v>0.22904763274029538</v>
      </c>
      <c r="DD11" s="79">
        <v>0.5086142333932685</v>
      </c>
      <c r="DE11" s="79">
        <v>5.470412750898176</v>
      </c>
      <c r="DF11" s="79">
        <v>1.54</v>
      </c>
      <c r="DG11" s="81">
        <v>0.38</v>
      </c>
      <c r="DH11" s="80">
        <v>0.05698254708426726</v>
      </c>
      <c r="DI11" s="79">
        <v>0.035250100330854815</v>
      </c>
      <c r="DJ11" s="79">
        <v>0.016377004585402182</v>
      </c>
      <c r="DK11" s="79">
        <v>0.03</v>
      </c>
      <c r="DL11" s="82">
        <f>ROUND('第３表歳入の状況'!BT12/'第３表歳入の状況'!CO12*100,2)</f>
        <v>0.03</v>
      </c>
      <c r="DM11" s="78">
        <v>1.4225351952282135</v>
      </c>
      <c r="DN11" s="79">
        <v>1.3825986797407515</v>
      </c>
      <c r="DO11" s="79">
        <v>0.11355182810169887</v>
      </c>
      <c r="DP11" s="79">
        <v>4.96</v>
      </c>
      <c r="DQ11" s="74">
        <f>ROUND('第３表歳入の状況'!BU12/'第３表歳入の状況'!CO12*100,2)</f>
        <v>5.02</v>
      </c>
      <c r="DR11" s="78">
        <v>1.8149930576097393</v>
      </c>
      <c r="DS11" s="79">
        <v>1.6079480997178097</v>
      </c>
      <c r="DT11" s="79">
        <v>1.1374275173028516</v>
      </c>
      <c r="DU11" s="79">
        <v>2.33</v>
      </c>
      <c r="DV11" s="74">
        <f>ROUND('第３表歳入の状況'!BV12/'第３表歳入の状況'!CO12*100,2)</f>
        <v>1.72</v>
      </c>
      <c r="DW11" s="78">
        <v>2.901334072032886</v>
      </c>
      <c r="DX11" s="79">
        <v>1.8353357370604797</v>
      </c>
      <c r="DY11" s="79">
        <v>26.691807419366455</v>
      </c>
      <c r="DZ11" s="79">
        <v>3.29</v>
      </c>
      <c r="EA11" s="74">
        <f>ROUND('第３表歳入の状況'!BY12/'第３表歳入の状況'!CO12*100,2)</f>
        <v>1.9</v>
      </c>
      <c r="EB11" s="80">
        <v>11.128180410473629</v>
      </c>
      <c r="EC11" s="79">
        <v>7.288602098889882</v>
      </c>
      <c r="ED11" s="79">
        <v>5.687933101633368</v>
      </c>
      <c r="EE11" s="79">
        <v>5.68</v>
      </c>
      <c r="EF11" s="74">
        <f>ROUND('第３表歳入の状況'!CK12/'第３表歳入の状況'!CO12*100,2)</f>
        <v>6.03</v>
      </c>
      <c r="EG11" s="63"/>
      <c r="EH11" s="64">
        <f t="shared" si="0"/>
        <v>31.8</v>
      </c>
      <c r="EI11" s="64">
        <f t="shared" si="1"/>
        <v>1.9</v>
      </c>
      <c r="EJ11" s="64">
        <f t="shared" si="2"/>
        <v>0.1</v>
      </c>
      <c r="EK11" s="64">
        <f t="shared" si="3"/>
        <v>0.1</v>
      </c>
      <c r="EL11" s="64">
        <f t="shared" si="4"/>
        <v>0</v>
      </c>
      <c r="EM11" s="64">
        <f t="shared" si="5"/>
        <v>2.6</v>
      </c>
      <c r="EN11" s="64">
        <f t="shared" si="6"/>
        <v>0</v>
      </c>
      <c r="EO11" s="64">
        <f t="shared" si="7"/>
        <v>0</v>
      </c>
      <c r="EP11" s="64">
        <f t="shared" si="8"/>
        <v>0.6</v>
      </c>
      <c r="EQ11" s="64">
        <f t="shared" si="9"/>
        <v>0.2</v>
      </c>
      <c r="ER11" s="64">
        <f t="shared" si="10"/>
        <v>26.4</v>
      </c>
      <c r="ES11" s="64">
        <f t="shared" si="11"/>
        <v>0.1</v>
      </c>
      <c r="ET11" s="64">
        <f t="shared" si="12"/>
        <v>1.2</v>
      </c>
      <c r="EU11" s="64">
        <f t="shared" si="13"/>
        <v>0.9</v>
      </c>
      <c r="EV11" s="64">
        <f t="shared" si="14"/>
        <v>6.4</v>
      </c>
      <c r="EW11" s="64">
        <f t="shared" si="15"/>
        <v>7.2</v>
      </c>
      <c r="EX11" s="64">
        <f t="shared" si="16"/>
        <v>0</v>
      </c>
      <c r="EY11" s="64">
        <f t="shared" si="17"/>
        <v>5.6</v>
      </c>
      <c r="EZ11" s="64">
        <f t="shared" si="18"/>
        <v>0.4</v>
      </c>
      <c r="FA11" s="64">
        <f t="shared" si="19"/>
        <v>0</v>
      </c>
      <c r="FB11" s="64">
        <f t="shared" si="20"/>
        <v>5</v>
      </c>
      <c r="FC11" s="64">
        <f t="shared" si="21"/>
        <v>1.7</v>
      </c>
      <c r="FD11" s="64">
        <f t="shared" si="22"/>
        <v>1.9</v>
      </c>
      <c r="FE11" s="64">
        <f t="shared" si="23"/>
        <v>6</v>
      </c>
      <c r="FF11" s="64">
        <f>SUM(EH11:FE11)</f>
        <v>100.10000000000004</v>
      </c>
    </row>
    <row r="12" spans="1:162" s="65" customFormat="1" ht="32.25" customHeight="1">
      <c r="A12" s="118" t="s">
        <v>24</v>
      </c>
      <c r="B12" s="72"/>
      <c r="C12" s="73"/>
      <c r="D12" s="73">
        <v>22.027768123486123</v>
      </c>
      <c r="E12" s="73">
        <v>24.08</v>
      </c>
      <c r="F12" s="74">
        <f>ROUND('第３表歳入の状況'!B13/'第３表歳入の状況'!CO13*100,2)</f>
        <v>25.9</v>
      </c>
      <c r="G12" s="75"/>
      <c r="H12" s="73"/>
      <c r="I12" s="73">
        <v>3.2106390018397155</v>
      </c>
      <c r="J12" s="73">
        <v>4.28</v>
      </c>
      <c r="K12" s="76">
        <f>ROUND('第３表歳入の状況'!C13/'第３表歳入の状況'!CO13*100,2)</f>
        <v>2.2</v>
      </c>
      <c r="L12" s="72"/>
      <c r="M12" s="73"/>
      <c r="N12" s="73">
        <v>0.10309730977179962</v>
      </c>
      <c r="O12" s="73">
        <v>0.07</v>
      </c>
      <c r="P12" s="74">
        <f>ROUND('第３表歳入の状況'!H13/'第３表歳入の状況'!CO13*100,2)</f>
        <v>0.09</v>
      </c>
      <c r="Q12" s="75"/>
      <c r="R12" s="73"/>
      <c r="S12" s="73">
        <v>0.033436050986989374</v>
      </c>
      <c r="T12" s="73">
        <v>0.06</v>
      </c>
      <c r="U12" s="76">
        <f>ROUND('第３表歳入の状況'!I13/'第３表歳入の状況'!CO13*100,2)</f>
        <v>0.07</v>
      </c>
      <c r="V12" s="72"/>
      <c r="W12" s="73"/>
      <c r="X12" s="73">
        <v>0.043502576511796294</v>
      </c>
      <c r="Y12" s="73">
        <v>0.04</v>
      </c>
      <c r="Z12" s="74">
        <f>ROUND('第３表歳入の状況'!J13/'第３表歳入の状況'!CO13*100,2)</f>
        <v>0.03</v>
      </c>
      <c r="AA12" s="72"/>
      <c r="AB12" s="73"/>
      <c r="AC12" s="73">
        <v>2.2042044697027277</v>
      </c>
      <c r="AD12" s="73">
        <v>2.38</v>
      </c>
      <c r="AE12" s="74">
        <f>ROUND('第３表歳入の状況'!K13/'第３表歳入の状況'!CO13*100,2)</f>
        <v>2.23</v>
      </c>
      <c r="AF12" s="72"/>
      <c r="AG12" s="73"/>
      <c r="AH12" s="73">
        <v>0.07294659982614005</v>
      </c>
      <c r="AI12" s="73">
        <v>0.1</v>
      </c>
      <c r="AJ12" s="74">
        <f>ROUND('第３表歳入の状況'!L13/'第３表歳入の状況'!CO13*100,2)</f>
        <v>0.09</v>
      </c>
      <c r="AK12" s="75">
        <v>0</v>
      </c>
      <c r="AL12" s="73">
        <v>0</v>
      </c>
      <c r="AM12" s="73">
        <v>0</v>
      </c>
      <c r="AN12" s="73">
        <v>0</v>
      </c>
      <c r="AO12" s="76">
        <f>ROUND('第３表歳入の状況'!M13/'第３表歳入の状況'!CO13*100,2)</f>
        <v>0</v>
      </c>
      <c r="AP12" s="72"/>
      <c r="AQ12" s="73"/>
      <c r="AR12" s="73">
        <v>0.8583949597906584</v>
      </c>
      <c r="AS12" s="73">
        <v>0.85</v>
      </c>
      <c r="AT12" s="74">
        <f>ROUND('第３表歳入の状況'!N13/'第３表歳入の状況'!CO13*100,2)</f>
        <v>0.75</v>
      </c>
      <c r="AU12" s="75"/>
      <c r="AV12" s="73"/>
      <c r="AW12" s="73">
        <v>0.651997355789128</v>
      </c>
      <c r="AX12" s="73">
        <v>0.51</v>
      </c>
      <c r="AY12" s="76">
        <f>ROUND('第３表歳入の状況'!O13/'第３表歳入の状況'!CO13*100,2)</f>
        <v>0.15</v>
      </c>
      <c r="AZ12" s="72"/>
      <c r="BA12" s="73"/>
      <c r="BB12" s="73">
        <v>33.14014099601166</v>
      </c>
      <c r="BC12" s="73">
        <v>36.23</v>
      </c>
      <c r="BD12" s="74">
        <f>ROUND('第３表歳入の状況'!R13/'第３表歳入の状況'!CO13*100,2)</f>
        <v>32.99</v>
      </c>
      <c r="BE12" s="72"/>
      <c r="BF12" s="73"/>
      <c r="BG12" s="73">
        <v>28.84354642115471</v>
      </c>
      <c r="BH12" s="73">
        <v>32.28</v>
      </c>
      <c r="BI12" s="74">
        <f>ROUND('第３表歳入の状況'!S13/'第３表歳入の状況'!CO13*100,2)</f>
        <v>29.55</v>
      </c>
      <c r="BJ12" s="72"/>
      <c r="BK12" s="73"/>
      <c r="BL12" s="73">
        <v>4.29659457485695</v>
      </c>
      <c r="BM12" s="73">
        <v>3.95</v>
      </c>
      <c r="BN12" s="74">
        <f>ROUND('第３表歳入の状況'!T13/'第３表歳入の状況'!CO13*100,2)</f>
        <v>3.44</v>
      </c>
      <c r="BO12" s="72"/>
      <c r="BP12" s="73"/>
      <c r="BQ12" s="73">
        <v>62.34612744371674</v>
      </c>
      <c r="BR12" s="73">
        <v>68.6</v>
      </c>
      <c r="BS12" s="77">
        <f>'第３表歳入の状況'!DE13</f>
        <v>64.5</v>
      </c>
      <c r="BT12" s="75"/>
      <c r="BU12" s="73"/>
      <c r="BV12" s="73">
        <v>0.047953198700508536</v>
      </c>
      <c r="BW12" s="73">
        <v>0.05</v>
      </c>
      <c r="BX12" s="76">
        <f>ROUND('第３表歳入の状況'!U13/'第３表歳入の状況'!CO13*100,2)</f>
        <v>0.05</v>
      </c>
      <c r="BY12" s="72"/>
      <c r="BZ12" s="73"/>
      <c r="CA12" s="73">
        <v>0.7833207821276845</v>
      </c>
      <c r="CB12" s="73">
        <v>0.8</v>
      </c>
      <c r="CC12" s="74">
        <f>ROUND('第３表歳入の状況'!V13/'第３表歳入の状況'!CO13*100,2)</f>
        <v>0.68</v>
      </c>
      <c r="CD12" s="75"/>
      <c r="CE12" s="73"/>
      <c r="CF12" s="73">
        <v>1.5380508274586249</v>
      </c>
      <c r="CG12" s="73">
        <v>1.57</v>
      </c>
      <c r="CH12" s="76">
        <f>ROUND('第３表歳入の状況'!X13/'第３表歳入の状況'!CO13*100,2)</f>
        <v>1.56</v>
      </c>
      <c r="CI12" s="72"/>
      <c r="CJ12" s="73"/>
      <c r="CK12" s="73">
        <v>0.16636455813177917</v>
      </c>
      <c r="CL12" s="73">
        <v>0.18</v>
      </c>
      <c r="CM12" s="74">
        <f>ROUND('第３表歳入の状況'!AE13/'第３表歳入の状況'!CO13*100,2)</f>
        <v>0.17</v>
      </c>
      <c r="CN12" s="72"/>
      <c r="CO12" s="73"/>
      <c r="CP12" s="73">
        <v>6.827577709028695</v>
      </c>
      <c r="CQ12" s="73">
        <v>5.97</v>
      </c>
      <c r="CR12" s="74">
        <f>ROUND('第３表歳入の状況'!AH13/'第３表歳入の状況'!CO13*100,2)</f>
        <v>8.33</v>
      </c>
      <c r="CS12" s="72">
        <v>0</v>
      </c>
      <c r="CT12" s="73">
        <v>0</v>
      </c>
      <c r="CU12" s="73">
        <v>0</v>
      </c>
      <c r="CV12" s="73">
        <v>0</v>
      </c>
      <c r="CW12" s="74">
        <f>ROUND('第３表歳入の状況'!AT13/'第３表歳入の状況'!CO13*100,2)</f>
        <v>0</v>
      </c>
      <c r="CX12" s="75"/>
      <c r="CY12" s="73"/>
      <c r="CZ12" s="73">
        <v>3.829963377844818</v>
      </c>
      <c r="DA12" s="73">
        <v>4.2</v>
      </c>
      <c r="DB12" s="76">
        <f>ROUND('第３表歳入の状況'!AU13/'第３表歳入の状況'!CO13*100,2)</f>
        <v>4.52</v>
      </c>
      <c r="DC12" s="72"/>
      <c r="DD12" s="73"/>
      <c r="DE12" s="73">
        <v>0.9693034122213635</v>
      </c>
      <c r="DF12" s="73">
        <v>0.51</v>
      </c>
      <c r="DG12" s="74">
        <v>0.38</v>
      </c>
      <c r="DH12" s="75"/>
      <c r="DI12" s="73"/>
      <c r="DJ12" s="73">
        <v>0.40427361974139625</v>
      </c>
      <c r="DK12" s="73">
        <v>0.16</v>
      </c>
      <c r="DL12" s="76">
        <f>ROUND('第３表歳入の状況'!BT13/'第３表歳入の状況'!CO13*100,2)</f>
        <v>0.01</v>
      </c>
      <c r="DM12" s="72"/>
      <c r="DN12" s="73"/>
      <c r="DO12" s="73">
        <v>6.6524058808055715</v>
      </c>
      <c r="DP12" s="73">
        <v>2.16</v>
      </c>
      <c r="DQ12" s="74">
        <f>ROUND('第３表歳入の状況'!BU13/'第３表歳入の状況'!CO13*100,2)</f>
        <v>5.19</v>
      </c>
      <c r="DR12" s="72"/>
      <c r="DS12" s="73"/>
      <c r="DT12" s="73">
        <v>1.976858117848416</v>
      </c>
      <c r="DU12" s="73">
        <v>2.65</v>
      </c>
      <c r="DV12" s="74">
        <f>ROUND('第３表歳入の状況'!BV13/'第３表歳入の状況'!CO13*100,2)</f>
        <v>1.35</v>
      </c>
      <c r="DW12" s="72"/>
      <c r="DX12" s="73"/>
      <c r="DY12" s="73">
        <v>2.743342466882146</v>
      </c>
      <c r="DZ12" s="73">
        <v>3.5</v>
      </c>
      <c r="EA12" s="74">
        <f>ROUND('第３表歳入の状況'!BY13/'第３表歳入の状況'!CO13*100,2)</f>
        <v>2.98</v>
      </c>
      <c r="EB12" s="75"/>
      <c r="EC12" s="73"/>
      <c r="ED12" s="73">
        <v>11.714458605492263</v>
      </c>
      <c r="EE12" s="73">
        <v>9.63</v>
      </c>
      <c r="EF12" s="74">
        <f>ROUND('第３表歳入の状況'!CK13/'第３表歳入の状況'!CO13*100,2)</f>
        <v>9.9</v>
      </c>
      <c r="EG12" s="63"/>
      <c r="EH12" s="64">
        <f t="shared" si="0"/>
        <v>25.9</v>
      </c>
      <c r="EI12" s="64">
        <f t="shared" si="1"/>
        <v>2.2</v>
      </c>
      <c r="EJ12" s="64">
        <f t="shared" si="2"/>
        <v>0.1</v>
      </c>
      <c r="EK12" s="64">
        <f t="shared" si="3"/>
        <v>0.1</v>
      </c>
      <c r="EL12" s="64">
        <f t="shared" si="4"/>
        <v>0</v>
      </c>
      <c r="EM12" s="64">
        <f t="shared" si="5"/>
        <v>2.2</v>
      </c>
      <c r="EN12" s="64">
        <f t="shared" si="6"/>
        <v>0.1</v>
      </c>
      <c r="EO12" s="64">
        <f t="shared" si="7"/>
        <v>0</v>
      </c>
      <c r="EP12" s="64">
        <f t="shared" si="8"/>
        <v>0.8</v>
      </c>
      <c r="EQ12" s="64">
        <f t="shared" si="9"/>
        <v>0.2</v>
      </c>
      <c r="ER12" s="64">
        <f t="shared" si="10"/>
        <v>33</v>
      </c>
      <c r="ES12" s="64">
        <f t="shared" si="11"/>
        <v>0.1</v>
      </c>
      <c r="ET12" s="64">
        <f t="shared" si="12"/>
        <v>0.7</v>
      </c>
      <c r="EU12" s="64">
        <f t="shared" si="13"/>
        <v>1.6</v>
      </c>
      <c r="EV12" s="64">
        <f t="shared" si="14"/>
        <v>0.2</v>
      </c>
      <c r="EW12" s="64">
        <f t="shared" si="15"/>
        <v>8.3</v>
      </c>
      <c r="EX12" s="64">
        <f t="shared" si="16"/>
        <v>0</v>
      </c>
      <c r="EY12" s="64">
        <f t="shared" si="17"/>
        <v>4.5</v>
      </c>
      <c r="EZ12" s="64">
        <f t="shared" si="18"/>
        <v>0.4</v>
      </c>
      <c r="FA12" s="64">
        <f t="shared" si="19"/>
        <v>0</v>
      </c>
      <c r="FB12" s="64">
        <f t="shared" si="20"/>
        <v>5.2</v>
      </c>
      <c r="FC12" s="64">
        <f t="shared" si="21"/>
        <v>1.4</v>
      </c>
      <c r="FD12" s="64">
        <f t="shared" si="22"/>
        <v>3</v>
      </c>
      <c r="FE12" s="64">
        <f t="shared" si="23"/>
        <v>9.9</v>
      </c>
      <c r="FF12" s="64">
        <f>SUM(EH12:FE12)</f>
        <v>99.9</v>
      </c>
    </row>
    <row r="13" spans="1:162" s="65" customFormat="1" ht="32.25" customHeight="1">
      <c r="A13" s="118" t="s">
        <v>135</v>
      </c>
      <c r="B13" s="72"/>
      <c r="C13" s="73">
        <v>14.586718873848808</v>
      </c>
      <c r="D13" s="73">
        <v>15.637178055692969</v>
      </c>
      <c r="E13" s="73">
        <v>15.58</v>
      </c>
      <c r="F13" s="74">
        <f>ROUND('第３表歳入の状況'!B14/'第３表歳入の状況'!CO14*100,2)</f>
        <v>17.76</v>
      </c>
      <c r="G13" s="75"/>
      <c r="H13" s="73">
        <v>1.9684775559225203</v>
      </c>
      <c r="I13" s="73">
        <v>2.4057049621137665</v>
      </c>
      <c r="J13" s="73">
        <v>3.16</v>
      </c>
      <c r="K13" s="76">
        <f>ROUND('第３表歳入の状況'!C14/'第３表歳入の状況'!CO14*100,2)</f>
        <v>1.64</v>
      </c>
      <c r="L13" s="72"/>
      <c r="M13" s="73">
        <v>0.1252554853095539</v>
      </c>
      <c r="N13" s="73">
        <v>0.0746862203530415</v>
      </c>
      <c r="O13" s="73">
        <v>0.05</v>
      </c>
      <c r="P13" s="74">
        <f>ROUND('第３表歳入の状況'!H14/'第３表歳入の状況'!CO14*100,2)</f>
        <v>0.06</v>
      </c>
      <c r="Q13" s="75"/>
      <c r="R13" s="73">
        <v>0.013713798112575046</v>
      </c>
      <c r="S13" s="73">
        <v>0.024151918119691623</v>
      </c>
      <c r="T13" s="73">
        <v>0.04</v>
      </c>
      <c r="U13" s="76">
        <f>ROUND('第３表歳入の状況'!I14/'第３表歳入の状況'!CO14*100,2)</f>
        <v>0.05</v>
      </c>
      <c r="V13" s="72"/>
      <c r="W13" s="73">
        <v>0.014286953793120994</v>
      </c>
      <c r="X13" s="73">
        <v>0.03125600143968228</v>
      </c>
      <c r="Y13" s="73">
        <v>0.03</v>
      </c>
      <c r="Z13" s="74">
        <f>ROUND('第３表歳入の状況'!J14/'第３表歳入の状況'!CO14*100,2)</f>
        <v>0.02</v>
      </c>
      <c r="AA13" s="75"/>
      <c r="AB13" s="73">
        <v>1.9286082876074702</v>
      </c>
      <c r="AC13" s="73">
        <v>1.856646771466798</v>
      </c>
      <c r="AD13" s="73">
        <v>1.86</v>
      </c>
      <c r="AE13" s="74">
        <f>ROUND('第３表歳入の状況'!K14/'第３表歳入の状況'!CO14*100,2)</f>
        <v>1.86</v>
      </c>
      <c r="AF13" s="72"/>
      <c r="AG13" s="73">
        <v>0</v>
      </c>
      <c r="AH13" s="73">
        <v>0</v>
      </c>
      <c r="AI13" s="73">
        <v>0</v>
      </c>
      <c r="AJ13" s="74">
        <f>ROUND('第３表歳入の状況'!L14/'第３表歳入の状況'!CO14*100,2)</f>
        <v>0</v>
      </c>
      <c r="AK13" s="75"/>
      <c r="AL13" s="73"/>
      <c r="AM13" s="73">
        <v>0</v>
      </c>
      <c r="AN13" s="73">
        <v>0</v>
      </c>
      <c r="AO13" s="76">
        <f>ROUND('第３表歳入の状況'!M14/'第３表歳入の状況'!CO14*100,2)</f>
        <v>0</v>
      </c>
      <c r="AP13" s="72"/>
      <c r="AQ13" s="73">
        <v>0.5917622710534294</v>
      </c>
      <c r="AR13" s="73">
        <v>0.5808447875213386</v>
      </c>
      <c r="AS13" s="73">
        <v>0.59</v>
      </c>
      <c r="AT13" s="74">
        <f>ROUND('第３表歳入の状況'!N14/'第３表歳入の状況'!CO14*100,2)</f>
        <v>0.56</v>
      </c>
      <c r="AU13" s="75"/>
      <c r="AV13" s="73">
        <v>0.3827794583613582</v>
      </c>
      <c r="AW13" s="73">
        <v>0.38810108295019513</v>
      </c>
      <c r="AX13" s="73">
        <v>0.31</v>
      </c>
      <c r="AY13" s="76">
        <f>ROUND('第３表歳入の状況'!O14/'第３表歳入の状況'!CO14*100,2)</f>
        <v>0.13</v>
      </c>
      <c r="AZ13" s="72"/>
      <c r="BA13" s="73">
        <v>39.389993671056544</v>
      </c>
      <c r="BB13" s="73">
        <v>45.35411865617273</v>
      </c>
      <c r="BC13" s="73">
        <v>44.76</v>
      </c>
      <c r="BD13" s="74">
        <f>ROUND('第３表歳入の状況'!R14/'第３表歳入の状況'!CO14*100,2)</f>
        <v>44.6</v>
      </c>
      <c r="BE13" s="72"/>
      <c r="BF13" s="73">
        <v>35.8555522802323</v>
      </c>
      <c r="BG13" s="73">
        <v>40.98116233906316</v>
      </c>
      <c r="BH13" s="73">
        <v>40.8</v>
      </c>
      <c r="BI13" s="74">
        <f>ROUND('第３表歳入の状況'!S14/'第３表歳入の状況'!CO14*100,2)</f>
        <v>40.89</v>
      </c>
      <c r="BJ13" s="72"/>
      <c r="BK13" s="73">
        <v>3.5344413908242416</v>
      </c>
      <c r="BL13" s="73">
        <v>4.372956317109569</v>
      </c>
      <c r="BM13" s="73">
        <v>3.97</v>
      </c>
      <c r="BN13" s="74">
        <f>ROUND('第３表歳入の状況'!T14/'第３表歳入の状況'!CO14*100,2)</f>
        <v>3.71</v>
      </c>
      <c r="BO13" s="72"/>
      <c r="BP13" s="73">
        <v>59.00159635506538</v>
      </c>
      <c r="BQ13" s="73">
        <v>66.3526884558302</v>
      </c>
      <c r="BR13" s="73">
        <v>66.38</v>
      </c>
      <c r="BS13" s="77">
        <f>'第３表歳入の状況'!DE14</f>
        <v>66.68</v>
      </c>
      <c r="BT13" s="75"/>
      <c r="BU13" s="73">
        <v>0.02416107482626626</v>
      </c>
      <c r="BV13" s="73">
        <v>0.02545875502364564</v>
      </c>
      <c r="BW13" s="73">
        <v>0.03</v>
      </c>
      <c r="BX13" s="76">
        <f>ROUND('第３表歳入の状況'!U14/'第３表歳入の状況'!CO14*100,2)</f>
        <v>0.03</v>
      </c>
      <c r="BY13" s="72"/>
      <c r="BZ13" s="73">
        <v>0.3066988665217344</v>
      </c>
      <c r="CA13" s="73">
        <v>0.10405566024716609</v>
      </c>
      <c r="CB13" s="73">
        <v>0.09</v>
      </c>
      <c r="CC13" s="74">
        <f>ROUND('第３表歳入の状況'!V14/'第３表歳入の状況'!CO14*100,2)</f>
        <v>0.09</v>
      </c>
      <c r="CD13" s="75"/>
      <c r="CE13" s="73">
        <v>3.025837951275057</v>
      </c>
      <c r="CF13" s="73">
        <v>3.1399556982289556</v>
      </c>
      <c r="CG13" s="73">
        <v>2.89</v>
      </c>
      <c r="CH13" s="76">
        <f>ROUND('第３表歳入の状況'!X14/'第３表歳入の状況'!CO14*100,2)</f>
        <v>2.62</v>
      </c>
      <c r="CI13" s="72"/>
      <c r="CJ13" s="73">
        <v>0.3826303446883706</v>
      </c>
      <c r="CK13" s="73">
        <v>0.4316049956739277</v>
      </c>
      <c r="CL13" s="73">
        <v>0.33</v>
      </c>
      <c r="CM13" s="74">
        <f>ROUND('第３表歳入の状況'!AE14/'第３表歳入の状況'!CO14*100,2)</f>
        <v>0.34</v>
      </c>
      <c r="CN13" s="72"/>
      <c r="CO13" s="73">
        <v>4.867172801964275</v>
      </c>
      <c r="CP13" s="73">
        <v>5.887349381519783</v>
      </c>
      <c r="CQ13" s="73">
        <v>6.13</v>
      </c>
      <c r="CR13" s="74">
        <f>ROUND('第３表歳入の状況'!AH14/'第３表歳入の状況'!CO14*100,2)</f>
        <v>6.26</v>
      </c>
      <c r="CS13" s="72"/>
      <c r="CT13" s="73">
        <v>0</v>
      </c>
      <c r="CU13" s="73">
        <v>0.010798599680041127</v>
      </c>
      <c r="CV13" s="73">
        <v>0.01</v>
      </c>
      <c r="CW13" s="74">
        <f>ROUND('第３表歳入の状況'!AT14/'第３表歳入の状況'!CO14*100,2)</f>
        <v>0.01</v>
      </c>
      <c r="CX13" s="75"/>
      <c r="CY13" s="73">
        <v>6.796503358925278</v>
      </c>
      <c r="CZ13" s="73">
        <v>5.590058724632319</v>
      </c>
      <c r="DA13" s="73">
        <v>5.24</v>
      </c>
      <c r="DB13" s="76">
        <f>ROUND('第３表歳入の状況'!AU14/'第３表歳入の状況'!CO14*100,2)</f>
        <v>6.34</v>
      </c>
      <c r="DC13" s="72"/>
      <c r="DD13" s="73">
        <v>0.4860779553234933</v>
      </c>
      <c r="DE13" s="73">
        <v>0.23449370460799043</v>
      </c>
      <c r="DF13" s="73">
        <v>0.54</v>
      </c>
      <c r="DG13" s="74">
        <v>0.38</v>
      </c>
      <c r="DH13" s="75"/>
      <c r="DI13" s="73">
        <v>0.011425835192672108</v>
      </c>
      <c r="DJ13" s="73">
        <v>0.013589138632845204</v>
      </c>
      <c r="DK13" s="73">
        <v>0.01</v>
      </c>
      <c r="DL13" s="76">
        <f>ROUND('第３表歳入の状況'!BT14/'第３表歳入の状況'!CO14*100,2)</f>
        <v>0.03</v>
      </c>
      <c r="DM13" s="72"/>
      <c r="DN13" s="73">
        <v>8.055362924506824</v>
      </c>
      <c r="DO13" s="73">
        <v>7.008895481591752</v>
      </c>
      <c r="DP13" s="73">
        <v>3.05</v>
      </c>
      <c r="DQ13" s="74">
        <f>ROUND('第３表歳入の状況'!BU14/'第３表歳入の状況'!CO14*100,2)</f>
        <v>1.53</v>
      </c>
      <c r="DR13" s="72"/>
      <c r="DS13" s="73">
        <v>2.113206354963794</v>
      </c>
      <c r="DT13" s="73">
        <v>0.2058857674210571</v>
      </c>
      <c r="DU13" s="73">
        <v>1</v>
      </c>
      <c r="DV13" s="74">
        <f>ROUND('第３表歳入の状況'!BV14/'第３表歳入の状況'!CO14*100,2)</f>
        <v>1.03</v>
      </c>
      <c r="DW13" s="72"/>
      <c r="DX13" s="73">
        <v>1.9205561492661418</v>
      </c>
      <c r="DY13" s="73">
        <v>1.9033146051158931</v>
      </c>
      <c r="DZ13" s="73">
        <v>2.15</v>
      </c>
      <c r="EA13" s="74">
        <f>ROUND('第３表歳入の状況'!BY14/'第３表歳入の状況'!CO14*100,2)</f>
        <v>2.16</v>
      </c>
      <c r="EB13" s="75"/>
      <c r="EC13" s="73">
        <v>13.008770027480718</v>
      </c>
      <c r="ED13" s="73">
        <v>9.091851031794409</v>
      </c>
      <c r="EE13" s="73">
        <v>12.16</v>
      </c>
      <c r="EF13" s="74">
        <f>ROUND('第３表歳入の状況'!CK14/'第３表歳入の状況'!CO14*100,2)</f>
        <v>12.72</v>
      </c>
      <c r="EG13" s="63"/>
      <c r="EH13" s="64">
        <f t="shared" si="0"/>
        <v>17.8</v>
      </c>
      <c r="EI13" s="64">
        <f t="shared" si="1"/>
        <v>1.6</v>
      </c>
      <c r="EJ13" s="64">
        <f t="shared" si="2"/>
        <v>0.1</v>
      </c>
      <c r="EK13" s="64">
        <f t="shared" si="3"/>
        <v>0.1</v>
      </c>
      <c r="EL13" s="64">
        <f t="shared" si="4"/>
        <v>0</v>
      </c>
      <c r="EM13" s="64">
        <f t="shared" si="5"/>
        <v>1.9</v>
      </c>
      <c r="EN13" s="64">
        <f t="shared" si="6"/>
        <v>0</v>
      </c>
      <c r="EO13" s="64">
        <f t="shared" si="7"/>
        <v>0</v>
      </c>
      <c r="EP13" s="64">
        <f t="shared" si="8"/>
        <v>0.6</v>
      </c>
      <c r="EQ13" s="64">
        <f t="shared" si="9"/>
        <v>0.1</v>
      </c>
      <c r="ER13" s="64">
        <f t="shared" si="10"/>
        <v>44.6</v>
      </c>
      <c r="ES13" s="64">
        <f t="shared" si="11"/>
        <v>0</v>
      </c>
      <c r="ET13" s="64">
        <f t="shared" si="12"/>
        <v>0.1</v>
      </c>
      <c r="EU13" s="64">
        <f t="shared" si="13"/>
        <v>2.6</v>
      </c>
      <c r="EV13" s="64">
        <f t="shared" si="14"/>
        <v>0.3</v>
      </c>
      <c r="EW13" s="64">
        <f t="shared" si="15"/>
        <v>6.3</v>
      </c>
      <c r="EX13" s="64">
        <f t="shared" si="16"/>
        <v>0</v>
      </c>
      <c r="EY13" s="64">
        <f t="shared" si="17"/>
        <v>6.3</v>
      </c>
      <c r="EZ13" s="64">
        <f t="shared" si="18"/>
        <v>0.4</v>
      </c>
      <c r="FA13" s="64">
        <f t="shared" si="19"/>
        <v>0</v>
      </c>
      <c r="FB13" s="64">
        <f t="shared" si="20"/>
        <v>1.5</v>
      </c>
      <c r="FC13" s="64">
        <f t="shared" si="21"/>
        <v>1</v>
      </c>
      <c r="FD13" s="64">
        <f t="shared" si="22"/>
        <v>2.2</v>
      </c>
      <c r="FE13" s="64">
        <f t="shared" si="23"/>
        <v>12.7</v>
      </c>
      <c r="FF13" s="64">
        <f>SUM(EH13:FE13)</f>
        <v>100.2</v>
      </c>
    </row>
    <row r="14" spans="1:162" s="65" customFormat="1" ht="32.25" customHeight="1">
      <c r="A14" s="118" t="s">
        <v>149</v>
      </c>
      <c r="B14" s="72"/>
      <c r="C14" s="73"/>
      <c r="D14" s="73">
        <v>33.31807159406322</v>
      </c>
      <c r="E14" s="73">
        <v>32.59</v>
      </c>
      <c r="F14" s="74">
        <f>ROUND('第３表歳入の状況'!B15/'第３表歳入の状況'!CO15*100,2)</f>
        <v>34.27</v>
      </c>
      <c r="G14" s="75"/>
      <c r="H14" s="73"/>
      <c r="I14" s="73">
        <v>2.609823660169613</v>
      </c>
      <c r="J14" s="73">
        <v>3.57</v>
      </c>
      <c r="K14" s="76">
        <f>ROUND('第３表歳入の状況'!C15/'第３表歳入の状況'!CO15*100,2)</f>
        <v>1.86</v>
      </c>
      <c r="L14" s="72"/>
      <c r="M14" s="73"/>
      <c r="N14" s="73">
        <v>0.11179502796316529</v>
      </c>
      <c r="O14" s="73">
        <v>0.08</v>
      </c>
      <c r="P14" s="74">
        <f>ROUND('第３表歳入の状況'!H15/'第３表歳入の状況'!CO15*100,2)</f>
        <v>0.1</v>
      </c>
      <c r="Q14" s="75"/>
      <c r="R14" s="73"/>
      <c r="S14" s="73">
        <v>0.0362128182247359</v>
      </c>
      <c r="T14" s="73">
        <v>0.06</v>
      </c>
      <c r="U14" s="76">
        <f>ROUND('第３表歳入の状況'!I15/'第３表歳入の状況'!CO15*100,2)</f>
        <v>0.07</v>
      </c>
      <c r="V14" s="72"/>
      <c r="W14" s="73"/>
      <c r="X14" s="73">
        <v>0.04701406218621616</v>
      </c>
      <c r="Y14" s="73">
        <v>0.04</v>
      </c>
      <c r="Z14" s="74">
        <f>ROUND('第３表歳入の状況'!J15/'第３表歳入の状況'!CO15*100,2)</f>
        <v>0.03</v>
      </c>
      <c r="AA14" s="75"/>
      <c r="AB14" s="73"/>
      <c r="AC14" s="73">
        <v>2.3098564547468783</v>
      </c>
      <c r="AD14" s="73">
        <v>2.34</v>
      </c>
      <c r="AE14" s="74">
        <f>ROUND('第３表歳入の状況'!K15/'第３表歳入の状況'!CO15*100,2)</f>
        <v>2.27</v>
      </c>
      <c r="AF14" s="72"/>
      <c r="AG14" s="73"/>
      <c r="AH14" s="73">
        <v>0.052827059166405635</v>
      </c>
      <c r="AI14" s="73">
        <v>0.06</v>
      </c>
      <c r="AJ14" s="74">
        <f>ROUND('第３表歳入の状況'!L15/'第３表歳入の状況'!CO15*100,2)</f>
        <v>0.05</v>
      </c>
      <c r="AK14" s="75"/>
      <c r="AL14" s="73"/>
      <c r="AM14" s="73">
        <v>0</v>
      </c>
      <c r="AN14" s="73">
        <v>0</v>
      </c>
      <c r="AO14" s="76">
        <f>ROUND('第３表歳入の状況'!M15/'第３表歳入の状況'!CO15*100,2)</f>
        <v>0</v>
      </c>
      <c r="AP14" s="72"/>
      <c r="AQ14" s="73"/>
      <c r="AR14" s="73">
        <v>0.6020674991960344</v>
      </c>
      <c r="AS14" s="73">
        <v>0.67</v>
      </c>
      <c r="AT14" s="74">
        <f>ROUND('第３表歳入の状況'!N15/'第３表歳入の状況'!CO15*100,2)</f>
        <v>0.63</v>
      </c>
      <c r="AU14" s="75"/>
      <c r="AV14" s="73"/>
      <c r="AW14" s="73">
        <v>0.7255514538504182</v>
      </c>
      <c r="AX14" s="73">
        <v>0.59</v>
      </c>
      <c r="AY14" s="76">
        <f>ROUND('第３表歳入の状況'!O15/'第３表歳入の状況'!CO15*100,2)</f>
        <v>0.2</v>
      </c>
      <c r="AZ14" s="72"/>
      <c r="BA14" s="73"/>
      <c r="BB14" s="73">
        <v>18.97778895256982</v>
      </c>
      <c r="BC14" s="73">
        <v>21.05</v>
      </c>
      <c r="BD14" s="74">
        <f>ROUND('第３表歳入の状況'!R15/'第３表歳入の状況'!CO15*100,2)</f>
        <v>21.2</v>
      </c>
      <c r="BE14" s="72"/>
      <c r="BF14" s="73"/>
      <c r="BG14" s="73">
        <v>15.806893498972723</v>
      </c>
      <c r="BH14" s="73">
        <v>17.43</v>
      </c>
      <c r="BI14" s="74">
        <f>ROUND('第３表歳入の状況'!S15/'第３表歳入の状況'!CO15*100,2)</f>
        <v>17.93</v>
      </c>
      <c r="BJ14" s="72"/>
      <c r="BK14" s="73"/>
      <c r="BL14" s="73">
        <v>3.1708954535970975</v>
      </c>
      <c r="BM14" s="73">
        <v>3.62</v>
      </c>
      <c r="BN14" s="74">
        <f>ROUND('第３表歳入の状況'!T15/'第３表歳入の状況'!CO15*100,2)</f>
        <v>3.27</v>
      </c>
      <c r="BO14" s="72"/>
      <c r="BP14" s="73"/>
      <c r="BQ14" s="73">
        <v>58.791008582136506</v>
      </c>
      <c r="BR14" s="73">
        <v>61.05</v>
      </c>
      <c r="BS14" s="77">
        <f>'第３表歳入の状況'!DE15</f>
        <v>60.68</v>
      </c>
      <c r="BT14" s="75"/>
      <c r="BU14" s="73"/>
      <c r="BV14" s="73">
        <v>0.051912878444734814</v>
      </c>
      <c r="BW14" s="73">
        <v>0.06</v>
      </c>
      <c r="BX14" s="76">
        <f>ROUND('第３表歳入の状況'!U15/'第３表歳入の状況'!CO15*100,2)</f>
        <v>0.05</v>
      </c>
      <c r="BY14" s="72"/>
      <c r="BZ14" s="73"/>
      <c r="CA14" s="73">
        <v>0.5472795886266246</v>
      </c>
      <c r="CB14" s="73">
        <v>0.58</v>
      </c>
      <c r="CC14" s="74">
        <f>ROUND('第３表歳入の状況'!V15/'第３表歳入の状況'!CO15*100,2)</f>
        <v>0.58</v>
      </c>
      <c r="CD14" s="75"/>
      <c r="CE14" s="73"/>
      <c r="CF14" s="73">
        <v>1.5665944055385839</v>
      </c>
      <c r="CG14" s="73">
        <v>1.44</v>
      </c>
      <c r="CH14" s="76">
        <f>ROUND('第３表歳入の状況'!X15/'第３表歳入の状況'!CO15*100,2)</f>
        <v>1.48</v>
      </c>
      <c r="CI14" s="72"/>
      <c r="CJ14" s="73"/>
      <c r="CK14" s="73">
        <v>0.31567720238970814</v>
      </c>
      <c r="CL14" s="73">
        <v>0.31</v>
      </c>
      <c r="CM14" s="74">
        <f>ROUND('第３表歳入の状況'!AE15/'第３表歳入の状況'!CO15*100,2)</f>
        <v>0.31</v>
      </c>
      <c r="CN14" s="72"/>
      <c r="CO14" s="73"/>
      <c r="CP14" s="73">
        <v>5.930982601517865</v>
      </c>
      <c r="CQ14" s="73">
        <v>6.58</v>
      </c>
      <c r="CR14" s="74">
        <f>ROUND('第３表歳入の状況'!AH15/'第３表歳入の状況'!CO15*100,2)</f>
        <v>8.14</v>
      </c>
      <c r="CS14" s="72"/>
      <c r="CT14" s="73"/>
      <c r="CU14" s="73">
        <v>0</v>
      </c>
      <c r="CV14" s="73">
        <v>0</v>
      </c>
      <c r="CW14" s="74">
        <f>ROUND('第３表歳入の状況'!AT15/'第３表歳入の状況'!CO15*100,2)</f>
        <v>0</v>
      </c>
      <c r="CX14" s="75"/>
      <c r="CY14" s="73"/>
      <c r="CZ14" s="73">
        <v>4.593294411537067</v>
      </c>
      <c r="DA14" s="73">
        <v>4.48</v>
      </c>
      <c r="DB14" s="76">
        <f>ROUND('第３表歳入の状況'!AU15/'第３表歳入の状況'!CO15*100,2)</f>
        <v>4.54</v>
      </c>
      <c r="DC14" s="72"/>
      <c r="DD14" s="73"/>
      <c r="DE14" s="73">
        <v>0.6194269961608053</v>
      </c>
      <c r="DF14" s="73">
        <v>0.99</v>
      </c>
      <c r="DG14" s="74">
        <v>0.38</v>
      </c>
      <c r="DH14" s="75"/>
      <c r="DI14" s="73"/>
      <c r="DJ14" s="73">
        <v>0.016716920660408127</v>
      </c>
      <c r="DK14" s="73">
        <v>0.01</v>
      </c>
      <c r="DL14" s="76">
        <f>ROUND('第３表歳入の状況'!BT15/'第３表歳入の状況'!CO15*100,2)</f>
        <v>0.01</v>
      </c>
      <c r="DM14" s="72"/>
      <c r="DN14" s="73"/>
      <c r="DO14" s="73">
        <v>4.645998917490784</v>
      </c>
      <c r="DP14" s="73">
        <v>3.33</v>
      </c>
      <c r="DQ14" s="74">
        <f>ROUND('第３表歳入の状況'!BU15/'第３表歳入の状況'!CO15*100,2)</f>
        <v>4.9</v>
      </c>
      <c r="DR14" s="72"/>
      <c r="DS14" s="73"/>
      <c r="DT14" s="73">
        <v>4.813128377106967</v>
      </c>
      <c r="DU14" s="73">
        <v>2.89</v>
      </c>
      <c r="DV14" s="74">
        <f>ROUND('第３表歳入の状況'!BV15/'第３表歳入の状況'!CO15*100,2)</f>
        <v>2.95</v>
      </c>
      <c r="DW14" s="72"/>
      <c r="DX14" s="73"/>
      <c r="DY14" s="73">
        <v>4.979217790539799</v>
      </c>
      <c r="DZ14" s="73">
        <v>4.89</v>
      </c>
      <c r="EA14" s="74">
        <f>ROUND('第３表歳入の状況'!BY15/'第３表歳入の状況'!CO15*100,2)</f>
        <v>4.57</v>
      </c>
      <c r="EB14" s="75"/>
      <c r="EC14" s="73"/>
      <c r="ED14" s="73">
        <v>13.128761327850146</v>
      </c>
      <c r="EE14" s="73">
        <v>13.4</v>
      </c>
      <c r="EF14" s="74">
        <f>ROUND('第３表歳入の状況'!CK15/'第３表歳入の状況'!CO15*100,2)</f>
        <v>11.54</v>
      </c>
      <c r="EG14" s="63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</row>
    <row r="15" spans="1:162" s="65" customFormat="1" ht="32.25" customHeight="1">
      <c r="A15" s="119" t="s">
        <v>150</v>
      </c>
      <c r="B15" s="78"/>
      <c r="C15" s="79"/>
      <c r="D15" s="79">
        <v>22.10321452891083</v>
      </c>
      <c r="E15" s="79">
        <v>21.54</v>
      </c>
      <c r="F15" s="81">
        <f>ROUND('第３表歳入の状況'!B16/'第３表歳入の状況'!CO16*100,2)</f>
        <v>22.94</v>
      </c>
      <c r="G15" s="80"/>
      <c r="H15" s="79"/>
      <c r="I15" s="79">
        <v>2.903776431621346</v>
      </c>
      <c r="J15" s="79">
        <v>3.91</v>
      </c>
      <c r="K15" s="82">
        <f>ROUND('第３表歳入の状況'!C16/'第３表歳入の状況'!CO16*100,2)</f>
        <v>1.73</v>
      </c>
      <c r="L15" s="78"/>
      <c r="M15" s="79"/>
      <c r="N15" s="79">
        <v>0.11984444787678965</v>
      </c>
      <c r="O15" s="79">
        <v>0.08</v>
      </c>
      <c r="P15" s="81">
        <f>ROUND('第３表歳入の状況'!H16/'第３表歳入の状況'!CO16*100,2)</f>
        <v>0.09</v>
      </c>
      <c r="Q15" s="80"/>
      <c r="R15" s="79"/>
      <c r="S15" s="79">
        <v>0.038673750069310946</v>
      </c>
      <c r="T15" s="79">
        <v>0.06</v>
      </c>
      <c r="U15" s="82">
        <f>ROUND('第３表歳入の状況'!I16/'第３表歳入の状況'!CO16*100,2)</f>
        <v>0.07</v>
      </c>
      <c r="V15" s="78"/>
      <c r="W15" s="79"/>
      <c r="X15" s="79">
        <v>0.049883233515257266</v>
      </c>
      <c r="Y15" s="79">
        <v>0.04</v>
      </c>
      <c r="Z15" s="81">
        <f>ROUND('第３表歳入の状況'!J16/'第３表歳入の状況'!CO16*100,2)</f>
        <v>0.03</v>
      </c>
      <c r="AA15" s="80"/>
      <c r="AB15" s="79"/>
      <c r="AC15" s="79">
        <v>2.517579793665407</v>
      </c>
      <c r="AD15" s="79">
        <v>2.47</v>
      </c>
      <c r="AE15" s="81">
        <f>ROUND('第３表歳入の状況'!K16/'第３表歳入の状況'!CO16*100,2)</f>
        <v>2.29</v>
      </c>
      <c r="AF15" s="78"/>
      <c r="AG15" s="79"/>
      <c r="AH15" s="79">
        <v>0.09642220125106092</v>
      </c>
      <c r="AI15" s="79">
        <v>0.11</v>
      </c>
      <c r="AJ15" s="81">
        <f>ROUND('第３表歳入の状況'!L16/'第３表歳入の状況'!CO16*100,2)</f>
        <v>0.09</v>
      </c>
      <c r="AK15" s="80"/>
      <c r="AL15" s="79"/>
      <c r="AM15" s="79">
        <v>0</v>
      </c>
      <c r="AN15" s="79">
        <v>0</v>
      </c>
      <c r="AO15" s="82">
        <f>ROUND('第３表歳入の状況'!M16/'第３表歳入の状況'!CO16*100,2)</f>
        <v>0</v>
      </c>
      <c r="AP15" s="78"/>
      <c r="AQ15" s="79"/>
      <c r="AR15" s="79">
        <v>0.6572390575726914</v>
      </c>
      <c r="AS15" s="79">
        <v>0.67</v>
      </c>
      <c r="AT15" s="81">
        <f>ROUND('第３表歳入の状況'!N16/'第３表歳入の状況'!CO16*100,2)</f>
        <v>0.59</v>
      </c>
      <c r="AU15" s="80"/>
      <c r="AV15" s="79"/>
      <c r="AW15" s="79">
        <v>0.7164532054849426</v>
      </c>
      <c r="AX15" s="79">
        <v>0.54</v>
      </c>
      <c r="AY15" s="82">
        <f>ROUND('第３表歳入の状況'!O16/'第３表歳入の状況'!CO16*100,2)</f>
        <v>0.16</v>
      </c>
      <c r="AZ15" s="78"/>
      <c r="BA15" s="79"/>
      <c r="BB15" s="79">
        <v>36.2922282194679</v>
      </c>
      <c r="BC15" s="79">
        <v>38.6</v>
      </c>
      <c r="BD15" s="81">
        <f>ROUND('第３表歳入の状況'!R16/'第３表歳入の状況'!CO16*100,2)</f>
        <v>35.77</v>
      </c>
      <c r="BE15" s="78"/>
      <c r="BF15" s="79"/>
      <c r="BG15" s="79">
        <v>32.8691946591002</v>
      </c>
      <c r="BH15" s="79">
        <v>34.59</v>
      </c>
      <c r="BI15" s="81">
        <f>ROUND('第３表歳入の状況'!S16/'第３表歳入の状況'!CO16*100,2)</f>
        <v>32.34</v>
      </c>
      <c r="BJ15" s="78"/>
      <c r="BK15" s="79"/>
      <c r="BL15" s="79">
        <v>3.423033560367699</v>
      </c>
      <c r="BM15" s="79">
        <v>4.01</v>
      </c>
      <c r="BN15" s="81">
        <f>ROUND('第３表歳入の状況'!T16/'第３表歳入の状況'!CO16*100,2)</f>
        <v>3.43</v>
      </c>
      <c r="BO15" s="78"/>
      <c r="BP15" s="79"/>
      <c r="BQ15" s="79">
        <v>65.49531486943553</v>
      </c>
      <c r="BR15" s="79">
        <v>68.02</v>
      </c>
      <c r="BS15" s="83">
        <f>'第３表歳入の状況'!DE16</f>
        <v>63.77</v>
      </c>
      <c r="BT15" s="80"/>
      <c r="BU15" s="79"/>
      <c r="BV15" s="79">
        <v>0.04261668071051858</v>
      </c>
      <c r="BW15" s="79">
        <v>0.04</v>
      </c>
      <c r="BX15" s="82">
        <f>ROUND('第３表歳入の状況'!U16/'第３表歳入の状況'!CO16*100,2)</f>
        <v>0.04</v>
      </c>
      <c r="BY15" s="78"/>
      <c r="BZ15" s="79"/>
      <c r="CA15" s="79">
        <v>0.6475902314904901</v>
      </c>
      <c r="CB15" s="79">
        <v>0.63</v>
      </c>
      <c r="CC15" s="81">
        <f>ROUND('第３表歳入の状況'!V16/'第３表歳入の状況'!CO16*100,2)</f>
        <v>0.55</v>
      </c>
      <c r="CD15" s="80"/>
      <c r="CE15" s="79"/>
      <c r="CF15" s="79">
        <v>1.450862228099322</v>
      </c>
      <c r="CG15" s="79">
        <v>1.42</v>
      </c>
      <c r="CH15" s="82">
        <f>ROUND('第３表歳入の状況'!X16/'第３表歳入の状況'!CO16*100,2)</f>
        <v>1.37</v>
      </c>
      <c r="CI15" s="78"/>
      <c r="CJ15" s="79"/>
      <c r="CK15" s="79">
        <v>0.1940293460560764</v>
      </c>
      <c r="CL15" s="79">
        <v>0.18</v>
      </c>
      <c r="CM15" s="81">
        <f>ROUND('第３表歳入の状況'!AE16/'第３表歳入の状況'!CO16*100,2)</f>
        <v>0.17</v>
      </c>
      <c r="CN15" s="78"/>
      <c r="CO15" s="79"/>
      <c r="CP15" s="79">
        <v>4.429013479166442</v>
      </c>
      <c r="CQ15" s="79">
        <v>6.22</v>
      </c>
      <c r="CR15" s="81">
        <f>ROUND('第３表歳入の状況'!AH16/'第３表歳入の状況'!CO16*100,2)</f>
        <v>5.84</v>
      </c>
      <c r="CS15" s="78"/>
      <c r="CT15" s="79"/>
      <c r="CU15" s="79">
        <v>0</v>
      </c>
      <c r="CV15" s="79">
        <v>0</v>
      </c>
      <c r="CW15" s="81">
        <f>ROUND('第３表歳入の状況'!AT16/'第３表歳入の状況'!CO16*100,2)</f>
        <v>0</v>
      </c>
      <c r="CX15" s="80"/>
      <c r="CY15" s="79"/>
      <c r="CZ15" s="79">
        <v>4.19832932867828</v>
      </c>
      <c r="DA15" s="79">
        <v>4.05</v>
      </c>
      <c r="DB15" s="82">
        <f>ROUND('第３表歳入の状況'!AU16/'第３表歳入の状況'!CO16*100,2)</f>
        <v>5.39</v>
      </c>
      <c r="DC15" s="78"/>
      <c r="DD15" s="79"/>
      <c r="DE15" s="79">
        <v>0.16864595591770515</v>
      </c>
      <c r="DF15" s="79">
        <v>0.14</v>
      </c>
      <c r="DG15" s="81">
        <v>0.38</v>
      </c>
      <c r="DH15" s="80"/>
      <c r="DI15" s="79"/>
      <c r="DJ15" s="79">
        <v>0.03137416747909617</v>
      </c>
      <c r="DK15" s="79">
        <v>0.01</v>
      </c>
      <c r="DL15" s="82">
        <f>ROUND('第３表歳入の状況'!BT16/'第３表歳入の状況'!CO16*100,2)</f>
        <v>0.03</v>
      </c>
      <c r="DM15" s="78"/>
      <c r="DN15" s="79"/>
      <c r="DO15" s="79">
        <v>9.809520117265649</v>
      </c>
      <c r="DP15" s="79">
        <v>2.83</v>
      </c>
      <c r="DQ15" s="81">
        <f>ROUND('第３表歳入の状況'!BU16/'第３表歳入の状況'!CO16*100,2)</f>
        <v>4.27</v>
      </c>
      <c r="DR15" s="78"/>
      <c r="DS15" s="79"/>
      <c r="DT15" s="79">
        <v>2.5218654083309295</v>
      </c>
      <c r="DU15" s="79">
        <v>1.13</v>
      </c>
      <c r="DV15" s="81">
        <f>ROUND('第３表歳入の状況'!BV16/'第３表歳入の状況'!CO16*100,2)</f>
        <v>1.56</v>
      </c>
      <c r="DW15" s="78"/>
      <c r="DX15" s="79"/>
      <c r="DY15" s="79">
        <v>3.4928461406945823</v>
      </c>
      <c r="DZ15" s="79">
        <v>2.92</v>
      </c>
      <c r="EA15" s="81">
        <f>ROUND('第３表歳入の状況'!BY16/'第３表歳入の状況'!CO16*100,2)</f>
        <v>2.86</v>
      </c>
      <c r="EB15" s="80"/>
      <c r="EC15" s="79"/>
      <c r="ED15" s="79">
        <v>7.517992046675381</v>
      </c>
      <c r="EE15" s="79">
        <v>12.41</v>
      </c>
      <c r="EF15" s="81">
        <f>ROUND('第３表歳入の状況'!CK16/'第３表歳入の状況'!CO16*100,2)</f>
        <v>13.95</v>
      </c>
      <c r="EG15" s="63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</row>
    <row r="16" spans="1:162" s="65" customFormat="1" ht="32.25" customHeight="1" thickBot="1">
      <c r="A16" s="114" t="s">
        <v>157</v>
      </c>
      <c r="B16" s="113"/>
      <c r="C16" s="111"/>
      <c r="D16" s="111"/>
      <c r="E16" s="111">
        <v>35.53</v>
      </c>
      <c r="F16" s="81">
        <f>ROUND('第３表歳入の状況'!B17/'第３表歳入の状況'!CO17*100,2)</f>
        <v>32.46</v>
      </c>
      <c r="G16" s="112"/>
      <c r="H16" s="111"/>
      <c r="I16" s="111"/>
      <c r="J16" s="111">
        <v>4.46</v>
      </c>
      <c r="K16" s="82">
        <f>ROUND('第３表歳入の状況'!C17/'第３表歳入の状況'!CO17*100,2)</f>
        <v>1.76</v>
      </c>
      <c r="L16" s="113"/>
      <c r="M16" s="111"/>
      <c r="N16" s="111"/>
      <c r="O16" s="111">
        <v>0.08</v>
      </c>
      <c r="P16" s="81">
        <f>ROUND('第３表歳入の状況'!H17/'第３表歳入の状況'!CO17*100,2)</f>
        <v>0.09</v>
      </c>
      <c r="Q16" s="112"/>
      <c r="R16" s="111"/>
      <c r="S16" s="111"/>
      <c r="T16" s="111">
        <v>0.07</v>
      </c>
      <c r="U16" s="82">
        <f>ROUND('第３表歳入の状況'!I17/'第３表歳入の状況'!CO17*100,2)</f>
        <v>0.07</v>
      </c>
      <c r="V16" s="113"/>
      <c r="W16" s="111"/>
      <c r="X16" s="111"/>
      <c r="Y16" s="111">
        <v>0.05</v>
      </c>
      <c r="Z16" s="81">
        <f>ROUND('第３表歳入の状況'!J17/'第３表歳入の状況'!CO17*100,2)</f>
        <v>0.03</v>
      </c>
      <c r="AA16" s="112"/>
      <c r="AB16" s="111"/>
      <c r="AC16" s="111"/>
      <c r="AD16" s="111">
        <v>2.82</v>
      </c>
      <c r="AE16" s="81">
        <f>ROUND('第３表歳入の状況'!K17/'第３表歳入の状況'!CO17*100,2)</f>
        <v>2.26</v>
      </c>
      <c r="AF16" s="113"/>
      <c r="AG16" s="111"/>
      <c r="AH16" s="111"/>
      <c r="AI16" s="111">
        <v>0.01</v>
      </c>
      <c r="AJ16" s="81">
        <f>ROUND('第３表歳入の状況'!L17/'第３表歳入の状況'!CO17*100,2)</f>
        <v>0.01</v>
      </c>
      <c r="AK16" s="112"/>
      <c r="AL16" s="111"/>
      <c r="AM16" s="111"/>
      <c r="AN16" s="111">
        <v>0</v>
      </c>
      <c r="AO16" s="82">
        <f>ROUND('第３表歳入の状況'!M17/'第３表歳入の状況'!CO17*100,2)</f>
        <v>0</v>
      </c>
      <c r="AP16" s="113"/>
      <c r="AQ16" s="111"/>
      <c r="AR16" s="111"/>
      <c r="AS16" s="111">
        <v>0.9</v>
      </c>
      <c r="AT16" s="81">
        <f>ROUND('第３表歳入の状況'!N17/'第３表歳入の状況'!CO17*100,2)</f>
        <v>0.6</v>
      </c>
      <c r="AU16" s="112"/>
      <c r="AV16" s="111"/>
      <c r="AW16" s="111"/>
      <c r="AX16" s="111">
        <v>0.77</v>
      </c>
      <c r="AY16" s="82">
        <f>ROUND('第３表歳入の状況'!O17/'第３表歳入の状況'!CO17*100,2)</f>
        <v>0.21</v>
      </c>
      <c r="AZ16" s="113"/>
      <c r="BA16" s="111"/>
      <c r="BB16" s="111"/>
      <c r="BC16" s="111">
        <v>22.7</v>
      </c>
      <c r="BD16" s="81">
        <f>ROUND('第３表歳入の状況'!R17/'第３表歳入の状況'!CO17*100,2)</f>
        <v>18.19</v>
      </c>
      <c r="BE16" s="112"/>
      <c r="BF16" s="111"/>
      <c r="BG16" s="111"/>
      <c r="BH16" s="111">
        <v>18.75</v>
      </c>
      <c r="BI16" s="81">
        <f>ROUND('第３表歳入の状況'!S17/'第３表歳入の状況'!CO17*100,2)</f>
        <v>15.56</v>
      </c>
      <c r="BJ16" s="113"/>
      <c r="BK16" s="111"/>
      <c r="BL16" s="111"/>
      <c r="BM16" s="111">
        <v>3.96</v>
      </c>
      <c r="BN16" s="81">
        <f>ROUND('第３表歳入の状況'!T17/'第３表歳入の状況'!CO17*100,2)</f>
        <v>2.63</v>
      </c>
      <c r="BO16" s="112"/>
      <c r="BP16" s="111"/>
      <c r="BQ16" s="111"/>
      <c r="BR16" s="111">
        <v>67.38</v>
      </c>
      <c r="BS16" s="83">
        <f>'第３表歳入の状況'!DE17</f>
        <v>55.68</v>
      </c>
      <c r="BT16" s="112"/>
      <c r="BU16" s="111"/>
      <c r="BV16" s="111"/>
      <c r="BW16" s="111">
        <v>0.07</v>
      </c>
      <c r="BX16" s="186">
        <f>ROUND('第３表歳入の状況'!U17/'第３表歳入の状況'!CO17*100,2)</f>
        <v>0.05</v>
      </c>
      <c r="BY16" s="112"/>
      <c r="BZ16" s="111"/>
      <c r="CA16" s="111"/>
      <c r="CB16" s="111">
        <v>0.3</v>
      </c>
      <c r="CC16" s="81">
        <f>ROUND('第３表歳入の状況'!V17/'第３表歳入の状況'!CO17*100,2)</f>
        <v>0.31</v>
      </c>
      <c r="CD16" s="112"/>
      <c r="CE16" s="111"/>
      <c r="CF16" s="111"/>
      <c r="CG16" s="111">
        <v>2.45</v>
      </c>
      <c r="CH16" s="82">
        <f>ROUND('第３表歳入の状況'!X17/'第３表歳入の状況'!CO17*100,2)</f>
        <v>1.91</v>
      </c>
      <c r="CI16" s="113"/>
      <c r="CJ16" s="111"/>
      <c r="CK16" s="111"/>
      <c r="CL16" s="111">
        <v>0.2</v>
      </c>
      <c r="CM16" s="81">
        <f>ROUND('第３表歳入の状況'!AE17/'第３表歳入の状況'!CO17*100,2)</f>
        <v>0.16</v>
      </c>
      <c r="CN16" s="113"/>
      <c r="CO16" s="111"/>
      <c r="CP16" s="111"/>
      <c r="CQ16" s="111">
        <v>4.38</v>
      </c>
      <c r="CR16" s="81">
        <f>ROUND('第３表歳入の状況'!AH17/'第３表歳入の状況'!CO17*100,2)</f>
        <v>5.58</v>
      </c>
      <c r="CS16" s="113"/>
      <c r="CT16" s="111"/>
      <c r="CU16" s="111"/>
      <c r="CV16" s="111">
        <v>0</v>
      </c>
      <c r="CW16" s="81">
        <f>ROUND('第３表歳入の状況'!AT17/'第３表歳入の状況'!CO17*100,2)</f>
        <v>0</v>
      </c>
      <c r="CX16" s="112"/>
      <c r="CY16" s="111"/>
      <c r="CZ16" s="111"/>
      <c r="DA16" s="111">
        <v>3.68</v>
      </c>
      <c r="DB16" s="186">
        <f>ROUND('第３表歳入の状況'!AU17/'第３表歳入の状況'!CO17*100,2)</f>
        <v>3.93</v>
      </c>
      <c r="DC16" s="112"/>
      <c r="DD16" s="111"/>
      <c r="DE16" s="111"/>
      <c r="DF16" s="111">
        <v>0.7</v>
      </c>
      <c r="DG16" s="81">
        <v>0.38</v>
      </c>
      <c r="DH16" s="112"/>
      <c r="DI16" s="111"/>
      <c r="DJ16" s="111"/>
      <c r="DK16" s="111">
        <v>0.05</v>
      </c>
      <c r="DL16" s="82">
        <f>ROUND('第３表歳入の状況'!BT17/'第３表歳入の状況'!CO17*100,2)</f>
        <v>0.02</v>
      </c>
      <c r="DM16" s="113"/>
      <c r="DN16" s="111"/>
      <c r="DO16" s="111"/>
      <c r="DP16" s="111">
        <v>9.07</v>
      </c>
      <c r="DQ16" s="81">
        <f>ROUND('第３表歳入の状況'!BU17/'第３表歳入の状況'!CO17*100,2)</f>
        <v>2.5</v>
      </c>
      <c r="DR16" s="113"/>
      <c r="DS16" s="111"/>
      <c r="DT16" s="111"/>
      <c r="DU16" s="111">
        <v>2.51</v>
      </c>
      <c r="DV16" s="81">
        <f>ROUND('第３表歳入の状況'!BV17/'第３表歳入の状況'!CO17*100,2)</f>
        <v>1.4</v>
      </c>
      <c r="DW16" s="112"/>
      <c r="DX16" s="111"/>
      <c r="DY16" s="111"/>
      <c r="DZ16" s="111">
        <v>2.86</v>
      </c>
      <c r="EA16" s="81">
        <f>ROUND('第３表歳入の状況'!BY17/'第３表歳入の状況'!CO17*100,2)</f>
        <v>1.37</v>
      </c>
      <c r="EB16" s="112"/>
      <c r="EC16" s="111"/>
      <c r="ED16" s="111"/>
      <c r="EE16" s="111">
        <v>6.36</v>
      </c>
      <c r="EF16" s="81">
        <f>ROUND('第３表歳入の状況'!CK17/'第３表歳入の状況'!CO17*100,2)</f>
        <v>26.81</v>
      </c>
      <c r="EG16" s="63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</row>
    <row r="17" spans="1:162" s="65" customFormat="1" ht="32.25" customHeight="1" thickBot="1" thickTop="1">
      <c r="A17" s="120" t="s">
        <v>25</v>
      </c>
      <c r="B17" s="84">
        <v>37.81</v>
      </c>
      <c r="C17" s="85">
        <v>37.25688487050285</v>
      </c>
      <c r="D17" s="85">
        <v>34.81225109964773</v>
      </c>
      <c r="E17" s="85">
        <v>35.81</v>
      </c>
      <c r="F17" s="86">
        <f>ROUND('第３表歳入の状況'!B18/'第３表歳入の状況'!CO18*100,2)</f>
        <v>38.06</v>
      </c>
      <c r="G17" s="87">
        <v>1.36</v>
      </c>
      <c r="H17" s="85">
        <v>2.0186336745655655</v>
      </c>
      <c r="I17" s="85">
        <v>2.6101981546055675</v>
      </c>
      <c r="J17" s="85">
        <v>3.68</v>
      </c>
      <c r="K17" s="86">
        <f>ROUND('第３表歳入の状況'!C18/'第３表歳入の状況'!CO18*100,2)</f>
        <v>1.58</v>
      </c>
      <c r="L17" s="84">
        <v>0.29</v>
      </c>
      <c r="M17" s="85">
        <v>0.285997564915314</v>
      </c>
      <c r="N17" s="85">
        <v>0.15235267532269783</v>
      </c>
      <c r="O17" s="85">
        <v>0.1</v>
      </c>
      <c r="P17" s="86">
        <f>ROUND('第３表歳入の状況'!H18/'第３表歳入の状況'!CO18*100,2)</f>
        <v>0.13</v>
      </c>
      <c r="Q17" s="87"/>
      <c r="R17" s="85">
        <v>0.03119770093735781</v>
      </c>
      <c r="S17" s="85">
        <v>0.049425046399351594</v>
      </c>
      <c r="T17" s="85">
        <v>0.08</v>
      </c>
      <c r="U17" s="88">
        <f>ROUND('第３表歳入の状況'!I18/'第３表歳入の状況'!CO18*100,2)</f>
        <v>0.1</v>
      </c>
      <c r="V17" s="84"/>
      <c r="W17" s="85">
        <v>0.03281447929849281</v>
      </c>
      <c r="X17" s="85">
        <v>0.06433213475385414</v>
      </c>
      <c r="Y17" s="85">
        <v>0.06</v>
      </c>
      <c r="Z17" s="86">
        <f>ROUND('第３表歳入の状況'!J18/'第３表歳入の状況'!CO18*100,2)</f>
        <v>0.05</v>
      </c>
      <c r="AA17" s="84">
        <v>2.93</v>
      </c>
      <c r="AB17" s="85">
        <v>3.243481915568322</v>
      </c>
      <c r="AC17" s="85">
        <v>2.8016944915155664</v>
      </c>
      <c r="AD17" s="85">
        <v>2.86</v>
      </c>
      <c r="AE17" s="86">
        <f>ROUND('第３表歳入の状況'!K18/'第３表歳入の状況'!CO18*100,2)</f>
        <v>2.77</v>
      </c>
      <c r="AF17" s="84">
        <v>0.06</v>
      </c>
      <c r="AG17" s="85">
        <v>0.06347586649153072</v>
      </c>
      <c r="AH17" s="85">
        <v>0.07709686222316305</v>
      </c>
      <c r="AI17" s="85">
        <v>0.08</v>
      </c>
      <c r="AJ17" s="86">
        <f>ROUND('第３表歳入の状況'!L18/'第３表歳入の状況'!CO18*100,2)</f>
        <v>0.07</v>
      </c>
      <c r="AK17" s="87">
        <v>3.944798942021488E-05</v>
      </c>
      <c r="AL17" s="85">
        <v>0</v>
      </c>
      <c r="AM17" s="85">
        <v>0</v>
      </c>
      <c r="AN17" s="85">
        <v>0</v>
      </c>
      <c r="AO17" s="88">
        <f>ROUND('第３表歳入の状況'!M18/'第３表歳入の状況'!CO18*100,2)</f>
        <v>0</v>
      </c>
      <c r="AP17" s="84">
        <v>0.5102939604672693</v>
      </c>
      <c r="AQ17" s="85">
        <v>0.5341574750003236</v>
      </c>
      <c r="AR17" s="85">
        <v>0.5531009245692801</v>
      </c>
      <c r="AS17" s="85">
        <v>0.59</v>
      </c>
      <c r="AT17" s="86">
        <f>ROUND('第３表歳入の状況'!N18/'第３表歳入の状況'!CO18*100,2)</f>
        <v>0.53</v>
      </c>
      <c r="AU17" s="84">
        <v>1.1950498143434862</v>
      </c>
      <c r="AV17" s="85">
        <v>1.1380522582756853</v>
      </c>
      <c r="AW17" s="85">
        <v>1.0278000238881984</v>
      </c>
      <c r="AX17" s="85">
        <v>0.85</v>
      </c>
      <c r="AY17" s="86">
        <f>ROUND('第３表歳入の状況'!O18/'第３表歳入の状況'!CO18*100,2)</f>
        <v>0.24</v>
      </c>
      <c r="AZ17" s="84">
        <v>17.736739692937242</v>
      </c>
      <c r="BA17" s="85">
        <v>17.902661563286955</v>
      </c>
      <c r="BB17" s="85">
        <v>21.055082568718074</v>
      </c>
      <c r="BC17" s="85">
        <v>20.72</v>
      </c>
      <c r="BD17" s="86">
        <f>ROUND('第３表歳入の状況'!R18/'第３表歳入の状況'!CO18*100,2)</f>
        <v>19.39</v>
      </c>
      <c r="BE17" s="87">
        <v>15.733790478429205</v>
      </c>
      <c r="BF17" s="85">
        <v>15.915236180372498</v>
      </c>
      <c r="BG17" s="85">
        <v>18.851389142519</v>
      </c>
      <c r="BH17" s="85">
        <v>18.49</v>
      </c>
      <c r="BI17" s="86">
        <f>ROUND('第３表歳入の状況'!S18/'第３表歳入の状況'!CO18*100,2)</f>
        <v>17.35</v>
      </c>
      <c r="BJ17" s="84">
        <v>2.0029492145080385</v>
      </c>
      <c r="BK17" s="85">
        <v>1.9874253829144575</v>
      </c>
      <c r="BL17" s="85">
        <v>2.2036934261990737</v>
      </c>
      <c r="BM17" s="85">
        <v>2.22</v>
      </c>
      <c r="BN17" s="86">
        <f>ROUND('第３表歳入の状況'!T18/'第３表歳入の状況'!CO18*100,2)</f>
        <v>2.04</v>
      </c>
      <c r="BO17" s="87">
        <v>61.8877382447972</v>
      </c>
      <c r="BP17" s="85">
        <v>62.50735736884239</v>
      </c>
      <c r="BQ17" s="85">
        <v>63.20333398164348</v>
      </c>
      <c r="BR17" s="85">
        <v>64.82</v>
      </c>
      <c r="BS17" s="89">
        <f>'第３表歳入の状況'!DE18</f>
        <v>62.93</v>
      </c>
      <c r="BT17" s="84">
        <v>0.07999747131849476</v>
      </c>
      <c r="BU17" s="85">
        <v>0.07624636094602966</v>
      </c>
      <c r="BV17" s="85">
        <v>0.07029706178711785</v>
      </c>
      <c r="BW17" s="85">
        <v>0.08</v>
      </c>
      <c r="BX17" s="86">
        <f>ROUND('第３表歳入の状況'!U18/'第３表歳入の状況'!CO18*100,2)</f>
        <v>0.07</v>
      </c>
      <c r="BY17" s="87">
        <v>0.5837016560503518</v>
      </c>
      <c r="BZ17" s="85">
        <v>0.603956844857939</v>
      </c>
      <c r="CA17" s="85">
        <v>0.6252767219900005</v>
      </c>
      <c r="CB17" s="85">
        <v>0.61</v>
      </c>
      <c r="CC17" s="88">
        <f>ROUND('第３表歳入の状況'!V18/'第３表歳入の状況'!CO18*100,2)</f>
        <v>0.61</v>
      </c>
      <c r="CD17" s="84">
        <v>2.0404893160863495</v>
      </c>
      <c r="CE17" s="85">
        <v>2.11629022242939</v>
      </c>
      <c r="CF17" s="85">
        <v>2.00392282669006</v>
      </c>
      <c r="CG17" s="85">
        <v>1.93</v>
      </c>
      <c r="CH17" s="86">
        <f>ROUND('第３表歳入の状況'!X18/'第３表歳入の状況'!CO18*100,2)</f>
        <v>1.86</v>
      </c>
      <c r="CI17" s="84">
        <v>0.6133933512915838</v>
      </c>
      <c r="CJ17" s="85">
        <v>0.6618937680580141</v>
      </c>
      <c r="CK17" s="85">
        <v>0.6938937588324714</v>
      </c>
      <c r="CL17" s="85">
        <v>0.65</v>
      </c>
      <c r="CM17" s="86">
        <f>ROUND('第３表歳入の状況'!AE18/'第３表歳入の状況'!CO18*100,2)</f>
        <v>0.69</v>
      </c>
      <c r="CN17" s="84">
        <v>9.762508000123086</v>
      </c>
      <c r="CO17" s="85">
        <v>9.56913858557273</v>
      </c>
      <c r="CP17" s="85">
        <v>9.00355138375948</v>
      </c>
      <c r="CQ17" s="85">
        <v>8.7</v>
      </c>
      <c r="CR17" s="86">
        <f>ROUND('第３表歳入の状況'!AH18/'第３表歳入の状況'!CO18*100,2)</f>
        <v>9.1</v>
      </c>
      <c r="CS17" s="84">
        <v>0.0011699271116448256</v>
      </c>
      <c r="CT17" s="85">
        <v>0.0011618012984181167</v>
      </c>
      <c r="CU17" s="85">
        <v>0.0014124326920058846</v>
      </c>
      <c r="CV17" s="85">
        <v>0.0014124326920058846</v>
      </c>
      <c r="CW17" s="86">
        <f>ROUND('第３表歳入の状況'!AT18/'第３表歳入の状況'!CT18*100,2)</f>
        <v>0.01</v>
      </c>
      <c r="CX17" s="84">
        <v>3.191471803242983</v>
      </c>
      <c r="CY17" s="85">
        <v>3.4039303816296766</v>
      </c>
      <c r="CZ17" s="85">
        <v>3.664221678297893</v>
      </c>
      <c r="DA17" s="85">
        <v>3.92</v>
      </c>
      <c r="DB17" s="86">
        <f>ROUND('第３表歳入の状況'!AU18/'第３表歳入の状況'!CO18*100,2)</f>
        <v>4.5</v>
      </c>
      <c r="DC17" s="87">
        <v>0.36335630232837096</v>
      </c>
      <c r="DD17" s="85">
        <v>0.4982894811133175</v>
      </c>
      <c r="DE17" s="85">
        <v>0.5234737378643104</v>
      </c>
      <c r="DF17" s="85">
        <v>0.43</v>
      </c>
      <c r="DG17" s="88">
        <v>0.38</v>
      </c>
      <c r="DH17" s="84">
        <v>0.1610650510792727</v>
      </c>
      <c r="DI17" s="85">
        <v>0.12039862294286824</v>
      </c>
      <c r="DJ17" s="85">
        <v>0.12804127002463916</v>
      </c>
      <c r="DK17" s="85">
        <v>0.11</v>
      </c>
      <c r="DL17" s="86">
        <f>ROUND('第３表歳入の状況'!BT18/'第３表歳入の状況'!CO18*100,2)</f>
        <v>0.12</v>
      </c>
      <c r="DM17" s="84">
        <v>4.730591558148135</v>
      </c>
      <c r="DN17" s="85">
        <v>4.553821786992652</v>
      </c>
      <c r="DO17" s="85">
        <v>4.579832388038757</v>
      </c>
      <c r="DP17" s="85">
        <v>3.22</v>
      </c>
      <c r="DQ17" s="86">
        <f>ROUND('第３表歳入の状況'!BU18/'第３表歳入の状況'!CO18*100,2)</f>
        <v>3.86</v>
      </c>
      <c r="DR17" s="84">
        <v>2.8791202256220996</v>
      </c>
      <c r="DS17" s="85">
        <v>3.0412640981039676</v>
      </c>
      <c r="DT17" s="85">
        <v>3.3096179459005968</v>
      </c>
      <c r="DU17" s="85">
        <v>3.15</v>
      </c>
      <c r="DV17" s="86">
        <f>ROUND('第３表歳入の状況'!BV18/'第３表歳入の状況'!CO18*100,2)</f>
        <v>2.77</v>
      </c>
      <c r="DW17" s="87">
        <v>3.22761880234409</v>
      </c>
      <c r="DX17" s="85">
        <v>3.228505799068166</v>
      </c>
      <c r="DY17" s="85">
        <v>4.020056803884734</v>
      </c>
      <c r="DZ17" s="85">
        <v>3.42</v>
      </c>
      <c r="EA17" s="86">
        <f>ROUND('第３表歳入の状況'!BY18/'第３表歳入の状況'!CO18*100,2)</f>
        <v>3.18</v>
      </c>
      <c r="EB17" s="84">
        <v>10.477778290456344</v>
      </c>
      <c r="EC17" s="85">
        <v>9.617744878144434</v>
      </c>
      <c r="ED17" s="85">
        <v>8.17306800859445</v>
      </c>
      <c r="EE17" s="85">
        <v>8.97</v>
      </c>
      <c r="EF17" s="86">
        <f>ROUND('第３表歳入の状況'!CK18/'第３表歳入の状況'!CO18*100,2)</f>
        <v>9.84</v>
      </c>
      <c r="EG17" s="63"/>
      <c r="EH17" s="64">
        <f t="shared" si="0"/>
        <v>38.1</v>
      </c>
      <c r="EI17" s="64">
        <f t="shared" si="1"/>
        <v>1.6</v>
      </c>
      <c r="EJ17" s="64">
        <f t="shared" si="2"/>
        <v>0.1</v>
      </c>
      <c r="EK17" s="64">
        <f t="shared" si="3"/>
        <v>0.1</v>
      </c>
      <c r="EL17" s="64">
        <f t="shared" si="4"/>
        <v>0.1</v>
      </c>
      <c r="EM17" s="64">
        <f t="shared" si="5"/>
        <v>2.8</v>
      </c>
      <c r="EN17" s="64">
        <f t="shared" si="6"/>
        <v>0.1</v>
      </c>
      <c r="EO17" s="64">
        <f t="shared" si="7"/>
        <v>0</v>
      </c>
      <c r="EP17" s="64">
        <f t="shared" si="8"/>
        <v>0.5</v>
      </c>
      <c r="EQ17" s="64">
        <f t="shared" si="9"/>
        <v>0.2</v>
      </c>
      <c r="ER17" s="64">
        <f t="shared" si="10"/>
        <v>19.4</v>
      </c>
      <c r="ES17" s="64">
        <f t="shared" si="11"/>
        <v>0.1</v>
      </c>
      <c r="ET17" s="64">
        <f t="shared" si="12"/>
        <v>0.6</v>
      </c>
      <c r="EU17" s="64">
        <f t="shared" si="13"/>
        <v>1.9</v>
      </c>
      <c r="EV17" s="64">
        <f t="shared" si="14"/>
        <v>0.7</v>
      </c>
      <c r="EW17" s="64">
        <f t="shared" si="15"/>
        <v>9.1</v>
      </c>
      <c r="EX17" s="64">
        <f t="shared" si="16"/>
        <v>0</v>
      </c>
      <c r="EY17" s="64">
        <f t="shared" si="17"/>
        <v>4.5</v>
      </c>
      <c r="EZ17" s="64">
        <f t="shared" si="18"/>
        <v>0.4</v>
      </c>
      <c r="FA17" s="64">
        <f t="shared" si="19"/>
        <v>0.1</v>
      </c>
      <c r="FB17" s="64">
        <f t="shared" si="20"/>
        <v>3.9</v>
      </c>
      <c r="FC17" s="64">
        <f t="shared" si="21"/>
        <v>2.8</v>
      </c>
      <c r="FD17" s="64">
        <f t="shared" si="22"/>
        <v>3.2</v>
      </c>
      <c r="FE17" s="64">
        <f t="shared" si="23"/>
        <v>9.8</v>
      </c>
      <c r="FF17" s="64">
        <f>SUM(EH17:FE17)</f>
        <v>100.10000000000001</v>
      </c>
    </row>
    <row r="18" spans="1:162" s="65" customFormat="1" ht="32.25" customHeight="1" thickTop="1">
      <c r="A18" s="121" t="s">
        <v>26</v>
      </c>
      <c r="B18" s="90">
        <v>23.86</v>
      </c>
      <c r="C18" s="91">
        <v>24.86378913833772</v>
      </c>
      <c r="D18" s="91">
        <v>30.1781144881346</v>
      </c>
      <c r="E18" s="91">
        <v>30.81</v>
      </c>
      <c r="F18" s="92">
        <f>ROUND('第３表歳入の状況'!B19/'第３表歳入の状況'!CO19*100,2)</f>
        <v>35.96</v>
      </c>
      <c r="G18" s="93">
        <v>1.82</v>
      </c>
      <c r="H18" s="91">
        <v>2.584621492351736</v>
      </c>
      <c r="I18" s="91">
        <v>3.6954292324865032</v>
      </c>
      <c r="J18" s="91">
        <v>5.04</v>
      </c>
      <c r="K18" s="92">
        <f>ROUND('第３表歳入の状況'!C19/'第３表歳入の状況'!CO19*100,2)</f>
        <v>2.57</v>
      </c>
      <c r="L18" s="90">
        <v>0.19</v>
      </c>
      <c r="M18" s="91">
        <v>0.2224935335618835</v>
      </c>
      <c r="N18" s="91">
        <v>0.1543491990611034</v>
      </c>
      <c r="O18" s="91">
        <v>0.1</v>
      </c>
      <c r="P18" s="92">
        <f>ROUND('第３表歳入の状況'!H19/'第３表歳入の状況'!CO19*100,2)</f>
        <v>0.13</v>
      </c>
      <c r="Q18" s="93"/>
      <c r="R18" s="91">
        <v>0.023874876889060558</v>
      </c>
      <c r="S18" s="91">
        <v>0.04985939697291343</v>
      </c>
      <c r="T18" s="91">
        <v>0.08</v>
      </c>
      <c r="U18" s="94">
        <f>ROUND('第３表歳入の状況'!I19/'第３表歳入の状況'!CO19*100,2)</f>
        <v>0.1</v>
      </c>
      <c r="V18" s="90"/>
      <c r="W18" s="91">
        <v>0.025828631135301195</v>
      </c>
      <c r="X18" s="91">
        <v>0.06436137221752207</v>
      </c>
      <c r="Y18" s="91">
        <v>0.06</v>
      </c>
      <c r="Z18" s="92">
        <f>ROUND('第３表歳入の状況'!J19/'第３表歳入の状況'!CO19*100,2)</f>
        <v>0.04</v>
      </c>
      <c r="AA18" s="93">
        <v>2.03</v>
      </c>
      <c r="AB18" s="91">
        <v>2.4989689061965468</v>
      </c>
      <c r="AC18" s="91">
        <v>2.7583512718515717</v>
      </c>
      <c r="AD18" s="91">
        <v>2.8</v>
      </c>
      <c r="AE18" s="92">
        <f>ROUND('第３表歳入の状況'!K19/'第３表歳入の状況'!CO19*100,2)</f>
        <v>2.8</v>
      </c>
      <c r="AF18" s="90">
        <v>0</v>
      </c>
      <c r="AG18" s="91">
        <v>0</v>
      </c>
      <c r="AH18" s="91">
        <v>0</v>
      </c>
      <c r="AI18" s="91">
        <v>0</v>
      </c>
      <c r="AJ18" s="92">
        <f>ROUND('第３表歳入の状況'!L19/'第３表歳入の状況'!CO19*100,2)</f>
        <v>0</v>
      </c>
      <c r="AK18" s="93">
        <v>0</v>
      </c>
      <c r="AL18" s="91">
        <v>0</v>
      </c>
      <c r="AM18" s="91">
        <v>0</v>
      </c>
      <c r="AN18" s="91">
        <v>0</v>
      </c>
      <c r="AO18" s="94">
        <f>ROUND('第３表歳入の状況'!M19/'第３表歳入の状況'!CO19*100,2)</f>
        <v>0</v>
      </c>
      <c r="AP18" s="90">
        <v>0.6863602942983729</v>
      </c>
      <c r="AQ18" s="91">
        <v>0.7683529324190544</v>
      </c>
      <c r="AR18" s="91">
        <v>0.9121836904267596</v>
      </c>
      <c r="AS18" s="91">
        <v>0.93</v>
      </c>
      <c r="AT18" s="92">
        <f>ROUND('第３表歳入の状況'!N19/'第３表歳入の状況'!CO19*100,2)</f>
        <v>0.87</v>
      </c>
      <c r="AU18" s="90">
        <v>0.6853069212926712</v>
      </c>
      <c r="AV18" s="91">
        <v>0.9253566236469519</v>
      </c>
      <c r="AW18" s="91">
        <v>0.857600523015863</v>
      </c>
      <c r="AX18" s="91">
        <v>0.67</v>
      </c>
      <c r="AY18" s="92">
        <f>ROUND('第３表歳入の状況'!O19/'第３表歳入の状況'!CO19*100,2)</f>
        <v>0.19</v>
      </c>
      <c r="AZ18" s="90">
        <v>26.354672797765726</v>
      </c>
      <c r="BA18" s="91">
        <v>26.64254561674258</v>
      </c>
      <c r="BB18" s="91">
        <v>34.50138004953346</v>
      </c>
      <c r="BC18" s="91">
        <v>33.04</v>
      </c>
      <c r="BD18" s="92">
        <f>ROUND('第３表歳入の状況'!R19/'第３表歳入の状況'!CO19*100,2)</f>
        <v>34.74</v>
      </c>
      <c r="BE18" s="93">
        <v>22.996572324239448</v>
      </c>
      <c r="BF18" s="91">
        <v>23.297268983701976</v>
      </c>
      <c r="BG18" s="91">
        <v>31.014717851553623</v>
      </c>
      <c r="BH18" s="91">
        <v>29.85</v>
      </c>
      <c r="BI18" s="92">
        <f>ROUND('第３表歳入の状況'!S19/'第３表歳入の状況'!CO19*100,2)</f>
        <v>31.47</v>
      </c>
      <c r="BJ18" s="90">
        <v>3.3581004735262785</v>
      </c>
      <c r="BK18" s="91">
        <v>3.345276633040605</v>
      </c>
      <c r="BL18" s="91">
        <v>3.486662197979836</v>
      </c>
      <c r="BM18" s="91">
        <v>3.19</v>
      </c>
      <c r="BN18" s="92">
        <f>ROUND('第３表歳入の状況'!T19/'第３表歳入の状況'!CO19*100,2)</f>
        <v>3.27</v>
      </c>
      <c r="BO18" s="93">
        <v>55.6291902300356</v>
      </c>
      <c r="BP18" s="91">
        <v>58.55583175128083</v>
      </c>
      <c r="BQ18" s="91">
        <v>73.17162922370028</v>
      </c>
      <c r="BR18" s="91">
        <v>73.52</v>
      </c>
      <c r="BS18" s="95">
        <f>'第３表歳入の状況'!DE19</f>
        <v>77.4</v>
      </c>
      <c r="BT18" s="90">
        <v>0.039641937447901926</v>
      </c>
      <c r="BU18" s="91">
        <v>0.043646869861015784</v>
      </c>
      <c r="BV18" s="91">
        <v>0.049646827303204175</v>
      </c>
      <c r="BW18" s="91">
        <v>0.05</v>
      </c>
      <c r="BX18" s="92">
        <f>ROUND('第３表歳入の状況'!U19/'第３表歳入の状況'!CO19*100,2)</f>
        <v>0.06</v>
      </c>
      <c r="BY18" s="93">
        <v>0.07326209254654328</v>
      </c>
      <c r="BZ18" s="91">
        <v>0.08248750427627961</v>
      </c>
      <c r="CA18" s="91">
        <v>0.10274200702613615</v>
      </c>
      <c r="CB18" s="91">
        <v>0.11</v>
      </c>
      <c r="CC18" s="94">
        <f>ROUND('第３表歳入の状況'!V19/'第３表歳入の状況'!CO19*100,2)</f>
        <v>1.65</v>
      </c>
      <c r="CD18" s="90">
        <v>1.284851723704474</v>
      </c>
      <c r="CE18" s="91">
        <v>1.4906363397117548</v>
      </c>
      <c r="CF18" s="91">
        <v>1.8922715808995287</v>
      </c>
      <c r="CG18" s="91">
        <v>1.99</v>
      </c>
      <c r="CH18" s="92">
        <f>ROUND('第３表歳入の状況'!X19/'第３表歳入の状況'!CO19*100,2)</f>
        <v>2.07</v>
      </c>
      <c r="CI18" s="90">
        <v>0.16706495870426694</v>
      </c>
      <c r="CJ18" s="91">
        <v>0.18754087009663856</v>
      </c>
      <c r="CK18" s="91">
        <v>0.21781305489540864</v>
      </c>
      <c r="CL18" s="91">
        <v>0.2</v>
      </c>
      <c r="CM18" s="92">
        <f>ROUND('第３表歳入の状況'!AE19/'第３表歳入の状況'!CO19*100,2)</f>
        <v>0.21</v>
      </c>
      <c r="CN18" s="90">
        <v>9.092259323580036</v>
      </c>
      <c r="CO18" s="91">
        <v>7.453806899917572</v>
      </c>
      <c r="CP18" s="91">
        <v>4.1343147438795285</v>
      </c>
      <c r="CQ18" s="91">
        <v>2.32</v>
      </c>
      <c r="CR18" s="92">
        <f>ROUND('第３表歳入の状況'!AH19/'第３表歳入の状況'!CO19*100,2)</f>
        <v>2.32</v>
      </c>
      <c r="CS18" s="90">
        <v>0</v>
      </c>
      <c r="CT18" s="91">
        <v>0</v>
      </c>
      <c r="CU18" s="91">
        <v>0</v>
      </c>
      <c r="CV18" s="91">
        <v>0</v>
      </c>
      <c r="CW18" s="92">
        <f>ROUND('第３表歳入の状況'!AT19/'第３表歳入の状況'!CO19*100,2)</f>
        <v>0</v>
      </c>
      <c r="CX18" s="90">
        <v>3.1628226744859718</v>
      </c>
      <c r="CY18" s="91">
        <v>3.3339643959548693</v>
      </c>
      <c r="CZ18" s="91">
        <v>3.880412082837928</v>
      </c>
      <c r="DA18" s="91">
        <v>7.27</v>
      </c>
      <c r="DB18" s="92">
        <f>ROUND('第３表歳入の状況'!AU19/'第３表歳入の状況'!CO19*100,2)</f>
        <v>4.54</v>
      </c>
      <c r="DC18" s="93">
        <v>0.11945249884655657</v>
      </c>
      <c r="DD18" s="91">
        <v>0.5304442778543323</v>
      </c>
      <c r="DE18" s="91">
        <v>0.4022290527942755</v>
      </c>
      <c r="DF18" s="91">
        <v>0.74</v>
      </c>
      <c r="DG18" s="94">
        <v>0.38</v>
      </c>
      <c r="DH18" s="90">
        <v>0.005337089895554556</v>
      </c>
      <c r="DI18" s="91">
        <v>0.04100930162859093</v>
      </c>
      <c r="DJ18" s="91">
        <v>0.011927520355907759</v>
      </c>
      <c r="DK18" s="91">
        <v>0.03</v>
      </c>
      <c r="DL18" s="92">
        <f>ROUND('第３表歳入の状況'!BT19/'第３表歳入の状況'!CO19*100,2)</f>
        <v>0.01</v>
      </c>
      <c r="DM18" s="90">
        <v>5.885897231525066</v>
      </c>
      <c r="DN18" s="91">
        <v>5.441615864171879</v>
      </c>
      <c r="DO18" s="91">
        <v>4.073425342933924</v>
      </c>
      <c r="DP18" s="91">
        <v>4.17</v>
      </c>
      <c r="DQ18" s="92">
        <f>ROUND('第３表歳入の状況'!BU19/'第３表歳入の状況'!CO19*100,2)</f>
        <v>1.79</v>
      </c>
      <c r="DR18" s="90">
        <v>2.162381662320918</v>
      </c>
      <c r="DS18" s="91">
        <v>4.011467755923734</v>
      </c>
      <c r="DT18" s="91">
        <v>1.347172091208449</v>
      </c>
      <c r="DU18" s="91">
        <v>1.18</v>
      </c>
      <c r="DV18" s="92">
        <f>ROUND('第３表歳入の状況'!BV19/'第３表歳入の状況'!CO19*100,2)</f>
        <v>1.4</v>
      </c>
      <c r="DW18" s="93">
        <v>2.6639627752024757</v>
      </c>
      <c r="DX18" s="91">
        <v>2.9904162492959157</v>
      </c>
      <c r="DY18" s="91">
        <v>3.455981308985131</v>
      </c>
      <c r="DZ18" s="91">
        <v>3.54</v>
      </c>
      <c r="EA18" s="92">
        <f>ROUND('第３表歳入の状況'!BY19/'第３表歳入の状況'!CO19*100,2)</f>
        <v>2.17</v>
      </c>
      <c r="EB18" s="90">
        <v>19.71387580170464</v>
      </c>
      <c r="EC18" s="91">
        <v>15.837131920026588</v>
      </c>
      <c r="ED18" s="91">
        <v>7.260435163180288</v>
      </c>
      <c r="EE18" s="91">
        <v>4.88</v>
      </c>
      <c r="EF18" s="92">
        <f>ROUND('第３表歳入の状況'!CK19/'第３表歳入の状況'!CO19*100,2)</f>
        <v>4.41</v>
      </c>
      <c r="EG18" s="63"/>
      <c r="EH18" s="64">
        <f t="shared" si="0"/>
        <v>36</v>
      </c>
      <c r="EI18" s="64">
        <f t="shared" si="1"/>
        <v>2.6</v>
      </c>
      <c r="EJ18" s="64">
        <f t="shared" si="2"/>
        <v>0.1</v>
      </c>
      <c r="EK18" s="64">
        <f t="shared" si="3"/>
        <v>0.1</v>
      </c>
      <c r="EL18" s="64">
        <f t="shared" si="4"/>
        <v>0</v>
      </c>
      <c r="EM18" s="64">
        <f t="shared" si="5"/>
        <v>2.8</v>
      </c>
      <c r="EN18" s="64">
        <f t="shared" si="6"/>
        <v>0</v>
      </c>
      <c r="EO18" s="64">
        <f t="shared" si="7"/>
        <v>0</v>
      </c>
      <c r="EP18" s="64">
        <f t="shared" si="8"/>
        <v>0.9</v>
      </c>
      <c r="EQ18" s="64">
        <f t="shared" si="9"/>
        <v>0.2</v>
      </c>
      <c r="ER18" s="64">
        <f t="shared" si="10"/>
        <v>34.7</v>
      </c>
      <c r="ES18" s="64">
        <f t="shared" si="11"/>
        <v>0.1</v>
      </c>
      <c r="ET18" s="64">
        <f t="shared" si="12"/>
        <v>1.7</v>
      </c>
      <c r="EU18" s="64">
        <f t="shared" si="13"/>
        <v>2.1</v>
      </c>
      <c r="EV18" s="64">
        <f t="shared" si="14"/>
        <v>0.2</v>
      </c>
      <c r="EW18" s="64">
        <f t="shared" si="15"/>
        <v>2.3</v>
      </c>
      <c r="EX18" s="64">
        <f t="shared" si="16"/>
        <v>0</v>
      </c>
      <c r="EY18" s="64">
        <f t="shared" si="17"/>
        <v>4.5</v>
      </c>
      <c r="EZ18" s="64">
        <f t="shared" si="18"/>
        <v>0.4</v>
      </c>
      <c r="FA18" s="64">
        <f t="shared" si="19"/>
        <v>0</v>
      </c>
      <c r="FB18" s="64">
        <f t="shared" si="20"/>
        <v>1.8</v>
      </c>
      <c r="FC18" s="64">
        <f t="shared" si="21"/>
        <v>1.4</v>
      </c>
      <c r="FD18" s="64">
        <f t="shared" si="22"/>
        <v>2.2</v>
      </c>
      <c r="FE18" s="64">
        <f t="shared" si="23"/>
        <v>4.4</v>
      </c>
      <c r="FF18" s="64">
        <f>SUM(EH18:FE18)</f>
        <v>98.50000000000001</v>
      </c>
    </row>
    <row r="19" spans="1:162" s="65" customFormat="1" ht="32.25" customHeight="1">
      <c r="A19" s="118" t="s">
        <v>27</v>
      </c>
      <c r="B19" s="72">
        <v>18.13</v>
      </c>
      <c r="C19" s="73">
        <v>16.330662149928994</v>
      </c>
      <c r="D19" s="73">
        <v>20.9800407202935</v>
      </c>
      <c r="E19" s="73">
        <v>22.32</v>
      </c>
      <c r="F19" s="74">
        <f>ROUND('第３表歳入の状況'!B20/'第３表歳入の状況'!CO20*100,2)</f>
        <v>21.52</v>
      </c>
      <c r="G19" s="75">
        <v>1.93</v>
      </c>
      <c r="H19" s="73">
        <v>2.221912568348255</v>
      </c>
      <c r="I19" s="73">
        <v>3.309285372251959</v>
      </c>
      <c r="J19" s="73">
        <v>4.03</v>
      </c>
      <c r="K19" s="74">
        <f>ROUND('第３表歳入の状況'!C20/'第３表歳入の状況'!CO20*100,2)</f>
        <v>1.65</v>
      </c>
      <c r="L19" s="72">
        <v>0.18</v>
      </c>
      <c r="M19" s="73">
        <v>0.15905729850745115</v>
      </c>
      <c r="N19" s="73">
        <v>0.11251082889313177</v>
      </c>
      <c r="O19" s="73">
        <v>0.08</v>
      </c>
      <c r="P19" s="74">
        <f>ROUND('第３表歳入の状況'!H20/'第３表歳入の状況'!CO20*100,2)</f>
        <v>0.08</v>
      </c>
      <c r="Q19" s="75"/>
      <c r="R19" s="73">
        <v>0.017490504878401373</v>
      </c>
      <c r="S19" s="73">
        <v>0.036309537589509715</v>
      </c>
      <c r="T19" s="73">
        <v>0.06</v>
      </c>
      <c r="U19" s="76">
        <f>ROUND('第３表歳入の状況'!I20/'第３表歳入の状況'!CO20*100,2)</f>
        <v>0.06</v>
      </c>
      <c r="V19" s="72"/>
      <c r="W19" s="73">
        <v>0.018070300620226833</v>
      </c>
      <c r="X19" s="73">
        <v>0.04686123542592428</v>
      </c>
      <c r="Y19" s="73">
        <v>0.04</v>
      </c>
      <c r="Z19" s="74">
        <f>ROUND('第３表歳入の状況'!J20/'第３表歳入の状況'!CO20*100,2)</f>
        <v>0.03</v>
      </c>
      <c r="AA19" s="75">
        <v>1.94</v>
      </c>
      <c r="AB19" s="73">
        <v>1.9408469192359994</v>
      </c>
      <c r="AC19" s="73">
        <v>2.2344743219681233</v>
      </c>
      <c r="AD19" s="73">
        <v>2.32</v>
      </c>
      <c r="AE19" s="74">
        <f>ROUND('第３表歳入の状況'!K20/'第３表歳入の状況'!CO20*100,2)</f>
        <v>1.91</v>
      </c>
      <c r="AF19" s="72">
        <v>0.13</v>
      </c>
      <c r="AG19" s="73">
        <v>0.07324752871728309</v>
      </c>
      <c r="AH19" s="73">
        <v>0.04227989779718077</v>
      </c>
      <c r="AI19" s="73">
        <v>0.05</v>
      </c>
      <c r="AJ19" s="74">
        <f>ROUND('第３表歳入の状況'!L20/'第３表歳入の状況'!CO20*100,2)</f>
        <v>0.11</v>
      </c>
      <c r="AK19" s="75">
        <v>0</v>
      </c>
      <c r="AL19" s="73">
        <v>0</v>
      </c>
      <c r="AM19" s="73">
        <v>0</v>
      </c>
      <c r="AN19" s="73">
        <v>0</v>
      </c>
      <c r="AO19" s="76">
        <f>ROUND('第３表歳入の状況'!M20/'第３表歳入の状況'!CO20*100,2)</f>
        <v>0</v>
      </c>
      <c r="AP19" s="72">
        <v>0.7297652558951306</v>
      </c>
      <c r="AQ19" s="73">
        <v>0.6692582247891283</v>
      </c>
      <c r="AR19" s="73">
        <v>0.8387746871348485</v>
      </c>
      <c r="AS19" s="73">
        <v>0.72</v>
      </c>
      <c r="AT19" s="74">
        <f>ROUND('第３表歳入の状況'!N20/'第３表歳入の状況'!CO20*100,2)</f>
        <v>0.56</v>
      </c>
      <c r="AU19" s="72">
        <v>0.5464130404442387</v>
      </c>
      <c r="AV19" s="73">
        <v>0.4451864970983156</v>
      </c>
      <c r="AW19" s="73">
        <v>0.5459102423357024</v>
      </c>
      <c r="AX19" s="73">
        <v>0.43</v>
      </c>
      <c r="AY19" s="74">
        <f>ROUND('第３表歳入の状況'!O20/'第３表歳入の状況'!CO20*100,2)</f>
        <v>0.11</v>
      </c>
      <c r="AZ19" s="72">
        <v>38.71384546806805</v>
      </c>
      <c r="BA19" s="73">
        <v>34.303692371202246</v>
      </c>
      <c r="BB19" s="73">
        <v>45.02855416152383</v>
      </c>
      <c r="BC19" s="73">
        <v>46.58</v>
      </c>
      <c r="BD19" s="74">
        <f>ROUND('第３表歳入の状況'!R20/'第３表歳入の状況'!CO20*100,2)</f>
        <v>38.96</v>
      </c>
      <c r="BE19" s="75">
        <v>34.96129361220484</v>
      </c>
      <c r="BF19" s="73">
        <v>31.080491883246147</v>
      </c>
      <c r="BG19" s="73">
        <v>41.423577561680524</v>
      </c>
      <c r="BH19" s="73">
        <v>43.16</v>
      </c>
      <c r="BI19" s="74">
        <f>ROUND('第３表歳入の状況'!S20/'第３表歳入の状況'!CO20*100,2)</f>
        <v>35.45</v>
      </c>
      <c r="BJ19" s="72">
        <v>3.752551855863212</v>
      </c>
      <c r="BK19" s="73">
        <v>3.223200487956099</v>
      </c>
      <c r="BL19" s="73">
        <v>3.6049765998433045</v>
      </c>
      <c r="BM19" s="73">
        <v>3.42</v>
      </c>
      <c r="BN19" s="74">
        <f>ROUND('第３表歳入の状況'!T20/'第３表歳入の状況'!CO20*100,2)</f>
        <v>3.51</v>
      </c>
      <c r="BO19" s="75">
        <v>62.300866815976384</v>
      </c>
      <c r="BP19" s="73">
        <v>56.17942436332629</v>
      </c>
      <c r="BQ19" s="73">
        <v>73.17500100521372</v>
      </c>
      <c r="BR19" s="73">
        <v>76.63</v>
      </c>
      <c r="BS19" s="77">
        <f>'第３表歳入の状況'!DE20</f>
        <v>65</v>
      </c>
      <c r="BT19" s="72">
        <v>0.041400738480079385</v>
      </c>
      <c r="BU19" s="73">
        <v>0.03550282592444566</v>
      </c>
      <c r="BV19" s="73">
        <v>0.04483862360046837</v>
      </c>
      <c r="BW19" s="73">
        <v>0.05</v>
      </c>
      <c r="BX19" s="74">
        <f>ROUND('第３表歳入の状況'!U20/'第３表歳入の状況'!CO20*100,2)</f>
        <v>0.04</v>
      </c>
      <c r="BY19" s="75">
        <v>1.1488438582760887</v>
      </c>
      <c r="BZ19" s="73">
        <v>1.0856868530929011</v>
      </c>
      <c r="CA19" s="73">
        <v>1.331341588676298</v>
      </c>
      <c r="CB19" s="73">
        <v>1.42</v>
      </c>
      <c r="CC19" s="76">
        <f>ROUND('第３表歳入の状況'!V20/'第３表歳入の状況'!CO20*100,2)</f>
        <v>1.23</v>
      </c>
      <c r="CD19" s="72">
        <v>1.4400340240345884</v>
      </c>
      <c r="CE19" s="73">
        <v>1.3625972993887407</v>
      </c>
      <c r="CF19" s="73">
        <v>1.7723440730772089</v>
      </c>
      <c r="CG19" s="73">
        <v>1.95</v>
      </c>
      <c r="CH19" s="74">
        <f>ROUND('第３表歳入の状況'!X20/'第３表歳入の状況'!CO20*100,2)</f>
        <v>1.61</v>
      </c>
      <c r="CI19" s="72">
        <v>0.15599320968227545</v>
      </c>
      <c r="CJ19" s="73">
        <v>0.13917030456283785</v>
      </c>
      <c r="CK19" s="73">
        <v>0.1813527374101552</v>
      </c>
      <c r="CL19" s="73">
        <v>0.18</v>
      </c>
      <c r="CM19" s="74">
        <f>ROUND('第３表歳入の状況'!AE20/'第３表歳入の状況'!CO20*100,2)</f>
        <v>0.16</v>
      </c>
      <c r="CN19" s="72">
        <v>3.6430519098780714</v>
      </c>
      <c r="CO19" s="73">
        <v>3.9505928991255908</v>
      </c>
      <c r="CP19" s="73">
        <v>4.014811367078459</v>
      </c>
      <c r="CQ19" s="73">
        <v>3.29</v>
      </c>
      <c r="CR19" s="74">
        <f>ROUND('第３表歳入の状況'!AH20/'第３表歳入の状況'!CO20*100,2)</f>
        <v>2.74</v>
      </c>
      <c r="CS19" s="72">
        <v>0</v>
      </c>
      <c r="CT19" s="73">
        <v>0</v>
      </c>
      <c r="CU19" s="73">
        <v>0</v>
      </c>
      <c r="CV19" s="73">
        <v>0</v>
      </c>
      <c r="CW19" s="74">
        <f>ROUND('第３表歳入の状況'!AT20/'第３表歳入の状況'!CO20*100,2)</f>
        <v>0</v>
      </c>
      <c r="CX19" s="72">
        <v>6.826753783650352</v>
      </c>
      <c r="CY19" s="73">
        <v>5.298869243691243</v>
      </c>
      <c r="CZ19" s="73">
        <v>3.5973247912506197</v>
      </c>
      <c r="DA19" s="73">
        <v>3.59</v>
      </c>
      <c r="DB19" s="74">
        <f>ROUND('第３表歳入の状況'!AU20/'第３表歳入の状況'!CO20*100,2)</f>
        <v>11.91</v>
      </c>
      <c r="DC19" s="75">
        <v>0.23434139053212202</v>
      </c>
      <c r="DD19" s="73">
        <v>0.18277094434811245</v>
      </c>
      <c r="DE19" s="73">
        <v>0.35456628988413846</v>
      </c>
      <c r="DF19" s="73">
        <v>0.22</v>
      </c>
      <c r="DG19" s="76">
        <v>0.38</v>
      </c>
      <c r="DH19" s="72">
        <v>0.022373018736018196</v>
      </c>
      <c r="DI19" s="73">
        <v>0.000773060989100613</v>
      </c>
      <c r="DJ19" s="73">
        <v>0.009918108589886211</v>
      </c>
      <c r="DK19" s="73">
        <v>0.02</v>
      </c>
      <c r="DL19" s="74">
        <f>ROUND('第３表歳入の状況'!BT20/'第３表歳入の状況'!CO20*100,2)</f>
        <v>0.01</v>
      </c>
      <c r="DM19" s="72">
        <v>1.3844210917479143</v>
      </c>
      <c r="DN19" s="73">
        <v>9.698784516206837</v>
      </c>
      <c r="DO19" s="73">
        <v>1.2643517102645112</v>
      </c>
      <c r="DP19" s="73">
        <v>1.39</v>
      </c>
      <c r="DQ19" s="74">
        <f>ROUND('第３表歳入の状況'!BU20/'第３表歳入の状況'!CO20*100,2)</f>
        <v>6.13</v>
      </c>
      <c r="DR19" s="72">
        <v>4.406440616787903</v>
      </c>
      <c r="DS19" s="73">
        <v>0.7179030875282844</v>
      </c>
      <c r="DT19" s="73">
        <v>3.3205681346035987</v>
      </c>
      <c r="DU19" s="73">
        <v>3.4</v>
      </c>
      <c r="DV19" s="74">
        <f>ROUND('第３表歳入の状況'!BV20/'第３表歳入の状況'!CO20*100,2)</f>
        <v>2.26</v>
      </c>
      <c r="DW19" s="75">
        <v>1.6647230550548853</v>
      </c>
      <c r="DX19" s="73">
        <v>1.578822458040182</v>
      </c>
      <c r="DY19" s="73">
        <v>1.0374049159214886</v>
      </c>
      <c r="DZ19" s="73">
        <v>1.17</v>
      </c>
      <c r="EA19" s="74">
        <f>ROUND('第３表歳入の状況'!BY20/'第３表歳入の状況'!CO20*100,2)</f>
        <v>1.19</v>
      </c>
      <c r="EB19" s="72">
        <v>16.73075648716332</v>
      </c>
      <c r="EC19" s="73">
        <v>19.76910214377543</v>
      </c>
      <c r="ED19" s="73">
        <v>9.896176654429459</v>
      </c>
      <c r="EE19" s="73">
        <v>6.7</v>
      </c>
      <c r="EF19" s="74">
        <f>ROUND('第３表歳入の状況'!CK20/'第３表歳入の状況'!CO20*100,2)</f>
        <v>7.33</v>
      </c>
      <c r="EG19" s="63"/>
      <c r="EH19" s="64">
        <f t="shared" si="0"/>
        <v>21.5</v>
      </c>
      <c r="EI19" s="64">
        <f t="shared" si="1"/>
        <v>1.7</v>
      </c>
      <c r="EJ19" s="64">
        <f t="shared" si="2"/>
        <v>0.1</v>
      </c>
      <c r="EK19" s="64">
        <f t="shared" si="3"/>
        <v>0.1</v>
      </c>
      <c r="EL19" s="64">
        <f t="shared" si="4"/>
        <v>0</v>
      </c>
      <c r="EM19" s="64">
        <f t="shared" si="5"/>
        <v>1.9</v>
      </c>
      <c r="EN19" s="64">
        <f t="shared" si="6"/>
        <v>0.1</v>
      </c>
      <c r="EO19" s="64">
        <f t="shared" si="7"/>
        <v>0</v>
      </c>
      <c r="EP19" s="64">
        <f t="shared" si="8"/>
        <v>0.6</v>
      </c>
      <c r="EQ19" s="64">
        <f t="shared" si="9"/>
        <v>0.1</v>
      </c>
      <c r="ER19" s="64">
        <f t="shared" si="10"/>
        <v>39</v>
      </c>
      <c r="ES19" s="64">
        <f t="shared" si="11"/>
        <v>0</v>
      </c>
      <c r="ET19" s="64">
        <f t="shared" si="12"/>
        <v>1.2</v>
      </c>
      <c r="EU19" s="64">
        <f t="shared" si="13"/>
        <v>1.6</v>
      </c>
      <c r="EV19" s="64">
        <f t="shared" si="14"/>
        <v>0.2</v>
      </c>
      <c r="EW19" s="64">
        <f t="shared" si="15"/>
        <v>2.7</v>
      </c>
      <c r="EX19" s="64">
        <f t="shared" si="16"/>
        <v>0</v>
      </c>
      <c r="EY19" s="64">
        <f t="shared" si="17"/>
        <v>11.9</v>
      </c>
      <c r="EZ19" s="64">
        <f t="shared" si="18"/>
        <v>0.4</v>
      </c>
      <c r="FA19" s="64">
        <f t="shared" si="19"/>
        <v>0</v>
      </c>
      <c r="FB19" s="64">
        <f t="shared" si="20"/>
        <v>6.1</v>
      </c>
      <c r="FC19" s="64">
        <f t="shared" si="21"/>
        <v>2.3</v>
      </c>
      <c r="FD19" s="64">
        <f t="shared" si="22"/>
        <v>1.2</v>
      </c>
      <c r="FE19" s="64">
        <f t="shared" si="23"/>
        <v>7.3</v>
      </c>
      <c r="FF19" s="64">
        <f>SUM(EH19:FE19)</f>
        <v>100.00000000000001</v>
      </c>
    </row>
    <row r="20" spans="1:162" s="65" customFormat="1" ht="32.25" customHeight="1">
      <c r="A20" s="118" t="s">
        <v>28</v>
      </c>
      <c r="B20" s="72">
        <v>18.88</v>
      </c>
      <c r="C20" s="73">
        <v>19.720502159861955</v>
      </c>
      <c r="D20" s="73">
        <v>22.43346200216812</v>
      </c>
      <c r="E20" s="73">
        <v>20.59</v>
      </c>
      <c r="F20" s="74">
        <f>ROUND('第３表歳入の状況'!B21/'第３表歳入の状況'!CO21*100,2)</f>
        <v>25.35</v>
      </c>
      <c r="G20" s="75">
        <v>1.84</v>
      </c>
      <c r="H20" s="73">
        <v>2.688693821287139</v>
      </c>
      <c r="I20" s="73">
        <v>3.609936257880089</v>
      </c>
      <c r="J20" s="73">
        <v>4.26</v>
      </c>
      <c r="K20" s="74">
        <f>ROUND('第３表歳入の状況'!C21/'第３表歳入の状況'!CO21*100,2)</f>
        <v>2.31</v>
      </c>
      <c r="L20" s="72">
        <v>0.18</v>
      </c>
      <c r="M20" s="73">
        <v>0.18351131769055712</v>
      </c>
      <c r="N20" s="73">
        <v>0.11614096368359156</v>
      </c>
      <c r="O20" s="73">
        <v>0.07</v>
      </c>
      <c r="P20" s="74">
        <f>ROUND('第３表歳入の状況'!H21/'第３表歳入の状況'!CO21*100,2)</f>
        <v>0.1</v>
      </c>
      <c r="Q20" s="75"/>
      <c r="R20" s="73">
        <v>0.0201196431884748</v>
      </c>
      <c r="S20" s="73">
        <v>0.037544646371125805</v>
      </c>
      <c r="T20" s="73">
        <v>0.05</v>
      </c>
      <c r="U20" s="76">
        <f>ROUND('第３表歳入の状況'!I21/'第３表歳入の状況'!CO21*100,2)</f>
        <v>0.08</v>
      </c>
      <c r="V20" s="72"/>
      <c r="W20" s="73">
        <v>0.02093694935084154</v>
      </c>
      <c r="X20" s="73">
        <v>0.04857229029746582</v>
      </c>
      <c r="Y20" s="73">
        <v>0.04</v>
      </c>
      <c r="Z20" s="74">
        <f>ROUND('第３表歳入の状況'!J21/'第３表歳入の状況'!CO21*100,2)</f>
        <v>0.03</v>
      </c>
      <c r="AA20" s="75">
        <v>2.56</v>
      </c>
      <c r="AB20" s="73">
        <v>2.9685603186728895</v>
      </c>
      <c r="AC20" s="73">
        <v>3.036888443107099</v>
      </c>
      <c r="AD20" s="73">
        <v>2.76</v>
      </c>
      <c r="AE20" s="74">
        <f>ROUND('第３表歳入の状況'!K21/'第３表歳入の状況'!CO21*100,2)</f>
        <v>2.95</v>
      </c>
      <c r="AF20" s="72">
        <v>0</v>
      </c>
      <c r="AG20" s="73">
        <v>0</v>
      </c>
      <c r="AH20" s="73">
        <v>0</v>
      </c>
      <c r="AI20" s="73">
        <v>0</v>
      </c>
      <c r="AJ20" s="74">
        <f>ROUND('第３表歳入の状況'!L21/'第３表歳入の状況'!CO21*100,2)</f>
        <v>0</v>
      </c>
      <c r="AK20" s="75">
        <v>0</v>
      </c>
      <c r="AL20" s="73">
        <v>0</v>
      </c>
      <c r="AM20" s="73">
        <v>0</v>
      </c>
      <c r="AN20" s="73">
        <v>0</v>
      </c>
      <c r="AO20" s="76">
        <f>ROUND('第３表歳入の状況'!M21/'第３表歳入の状況'!CO21*100,2)</f>
        <v>0</v>
      </c>
      <c r="AP20" s="72">
        <v>0.6957162011228771</v>
      </c>
      <c r="AQ20" s="73">
        <v>0.7816750915861114</v>
      </c>
      <c r="AR20" s="73">
        <v>0.854486536532675</v>
      </c>
      <c r="AS20" s="73">
        <v>0.79</v>
      </c>
      <c r="AT20" s="74">
        <f>ROUND('第３表歳入の状況'!N21/'第３表歳入の状況'!CO21*100,2)</f>
        <v>0.78</v>
      </c>
      <c r="AU20" s="72">
        <v>0.574340655832585</v>
      </c>
      <c r="AV20" s="73">
        <v>0.5624805346364787</v>
      </c>
      <c r="AW20" s="73">
        <v>0.6291991748360856</v>
      </c>
      <c r="AX20" s="73">
        <v>0.45</v>
      </c>
      <c r="AY20" s="74">
        <f>ROUND('第３表歳入の状況'!O21/'第３表歳入の状況'!CO21*100,2)</f>
        <v>0.14</v>
      </c>
      <c r="AZ20" s="72">
        <v>40.48376090062346</v>
      </c>
      <c r="BA20" s="73">
        <v>39.90269535399704</v>
      </c>
      <c r="BB20" s="73">
        <v>45.07418915643589</v>
      </c>
      <c r="BC20" s="73">
        <v>39.84</v>
      </c>
      <c r="BD20" s="74">
        <f>ROUND('第３表歳入の状況'!R21/'第３表歳入の状況'!CO21*100,2)</f>
        <v>43.72</v>
      </c>
      <c r="BE20" s="75">
        <v>37.039756751400695</v>
      </c>
      <c r="BF20" s="73">
        <v>36.53626343968689</v>
      </c>
      <c r="BG20" s="73">
        <v>41.6109829098796</v>
      </c>
      <c r="BH20" s="73">
        <v>36.98</v>
      </c>
      <c r="BI20" s="74">
        <f>ROUND('第３表歳入の状況'!S21/'第３表歳入の状況'!CO21*100,2)</f>
        <v>40.31</v>
      </c>
      <c r="BJ20" s="72">
        <v>3.444004149222767</v>
      </c>
      <c r="BK20" s="73">
        <v>3.366431914310148</v>
      </c>
      <c r="BL20" s="73">
        <v>3.4632062465562896</v>
      </c>
      <c r="BM20" s="73">
        <v>2.86</v>
      </c>
      <c r="BN20" s="74">
        <f>ROUND('第３表歳入の状況'!T21/'第３表歳入の状況'!CO21*100,2)</f>
        <v>3.41</v>
      </c>
      <c r="BO20" s="75">
        <v>65.218601187885</v>
      </c>
      <c r="BP20" s="73">
        <v>66.84917519027148</v>
      </c>
      <c r="BQ20" s="73">
        <v>75.84041947131215</v>
      </c>
      <c r="BR20" s="73">
        <v>68.85</v>
      </c>
      <c r="BS20" s="77">
        <f>'第３表歳入の状況'!DE21</f>
        <v>75.46</v>
      </c>
      <c r="BT20" s="72">
        <v>0.034328102029089334</v>
      </c>
      <c r="BU20" s="73">
        <v>0.03512677548895341</v>
      </c>
      <c r="BV20" s="73">
        <v>0.03834346863434125</v>
      </c>
      <c r="BW20" s="73">
        <v>0.03</v>
      </c>
      <c r="BX20" s="74">
        <f>ROUND('第３表歳入の状況'!U21/'第３表歳入の状況'!CO21*100,2)</f>
        <v>0.03</v>
      </c>
      <c r="BY20" s="75">
        <v>0.1708279125611832</v>
      </c>
      <c r="BZ20" s="73">
        <v>0.16226135746902193</v>
      </c>
      <c r="CA20" s="73">
        <v>0.20880434621658295</v>
      </c>
      <c r="CB20" s="73">
        <v>0.99</v>
      </c>
      <c r="CC20" s="76">
        <f>ROUND('第３表歳入の状況'!V21/'第３表歳入の状況'!CO21*100,2)</f>
        <v>0.44</v>
      </c>
      <c r="CD20" s="72">
        <v>1.5639352608479702</v>
      </c>
      <c r="CE20" s="73">
        <v>1.7967693452455995</v>
      </c>
      <c r="CF20" s="73">
        <v>2.074580384510174</v>
      </c>
      <c r="CG20" s="73">
        <v>1.86</v>
      </c>
      <c r="CH20" s="74">
        <f>ROUND('第３表歳入の状況'!X21/'第３表歳入の状況'!CO21*100,2)</f>
        <v>2.01</v>
      </c>
      <c r="CI20" s="72">
        <v>0.22946760762150198</v>
      </c>
      <c r="CJ20" s="73">
        <v>0.23947070557345418</v>
      </c>
      <c r="CK20" s="73">
        <v>0.2784772343448371</v>
      </c>
      <c r="CL20" s="73">
        <v>0.24</v>
      </c>
      <c r="CM20" s="74">
        <f>ROUND('第３表歳入の状況'!AE21/'第３表歳入の状況'!CO21*100,2)</f>
        <v>0.28</v>
      </c>
      <c r="CN20" s="72">
        <v>6.43897350683121</v>
      </c>
      <c r="CO20" s="73">
        <v>5.239541133019361</v>
      </c>
      <c r="CP20" s="73">
        <v>2.588047748529193</v>
      </c>
      <c r="CQ20" s="73">
        <v>3.82</v>
      </c>
      <c r="CR20" s="74">
        <f>ROUND('第３表歳入の状況'!AH21/'第３表歳入の状況'!CO21*100,2)</f>
        <v>2.8</v>
      </c>
      <c r="CS20" s="72">
        <v>0</v>
      </c>
      <c r="CT20" s="73">
        <v>0</v>
      </c>
      <c r="CU20" s="73">
        <v>0</v>
      </c>
      <c r="CV20" s="73">
        <v>0</v>
      </c>
      <c r="CW20" s="74">
        <f>ROUND('第３表歳入の状況'!AT21/'第３表歳入の状況'!CO21*100,2)</f>
        <v>0</v>
      </c>
      <c r="CX20" s="72">
        <v>5.529859229906244</v>
      </c>
      <c r="CY20" s="73">
        <v>6.311864207537337</v>
      </c>
      <c r="CZ20" s="73">
        <v>4.908022435605184</v>
      </c>
      <c r="DA20" s="73">
        <v>4.63</v>
      </c>
      <c r="DB20" s="74">
        <f>ROUND('第３表歳入の状況'!AU21/'第３表歳入の状況'!CO21*100,2)</f>
        <v>5.5</v>
      </c>
      <c r="DC20" s="75">
        <v>0.7430458645001821</v>
      </c>
      <c r="DD20" s="73">
        <v>0.3319306388777934</v>
      </c>
      <c r="DE20" s="73">
        <v>0.31814557892792594</v>
      </c>
      <c r="DF20" s="73">
        <v>0.24</v>
      </c>
      <c r="DG20" s="76">
        <v>0.38</v>
      </c>
      <c r="DH20" s="72">
        <v>1.1494607420010963</v>
      </c>
      <c r="DI20" s="73">
        <v>0.03001426460095722</v>
      </c>
      <c r="DJ20" s="73">
        <v>0.06906890056338402</v>
      </c>
      <c r="DK20" s="73">
        <v>0.02</v>
      </c>
      <c r="DL20" s="74">
        <f>ROUND('第３表歳入の状況'!BT21/'第３表歳入の状況'!CO21*100,2)</f>
        <v>0.22</v>
      </c>
      <c r="DM20" s="72">
        <v>0.8310551579631662</v>
      </c>
      <c r="DN20" s="73">
        <v>2.8104898289725995</v>
      </c>
      <c r="DO20" s="73">
        <v>1.762435714291281</v>
      </c>
      <c r="DP20" s="73">
        <v>3.8</v>
      </c>
      <c r="DQ20" s="74">
        <f>ROUND('第３表歳入の状況'!BU21/'第３表歳入の状況'!CO21*100,2)</f>
        <v>2.35</v>
      </c>
      <c r="DR20" s="72">
        <v>1.1220977621228365</v>
      </c>
      <c r="DS20" s="73">
        <v>1.4457624327483103</v>
      </c>
      <c r="DT20" s="73">
        <v>1.1136751357413344</v>
      </c>
      <c r="DU20" s="73">
        <v>1.23</v>
      </c>
      <c r="DV20" s="74">
        <f>ROUND('第３表歳入の状況'!BV21/'第３表歳入の状況'!CO21*100,2)</f>
        <v>1.05</v>
      </c>
      <c r="DW20" s="75">
        <v>1.6284953097364945</v>
      </c>
      <c r="DX20" s="73">
        <v>1.9924011394291272</v>
      </c>
      <c r="DY20" s="73">
        <v>2.1259388109939765</v>
      </c>
      <c r="DZ20" s="73">
        <v>2.88</v>
      </c>
      <c r="EA20" s="74">
        <f>ROUND('第３表歳入の状況'!BY21/'第３表歳入の状況'!CO21*100,2)</f>
        <v>3.48</v>
      </c>
      <c r="EB20" s="72">
        <v>15.339852355994028</v>
      </c>
      <c r="EC20" s="73">
        <v>12.755192980766003</v>
      </c>
      <c r="ED20" s="73">
        <v>8.674040770329636</v>
      </c>
      <c r="EE20" s="73">
        <v>11.39</v>
      </c>
      <c r="EF20" s="74">
        <f>ROUND('第３表歳入の状況'!CK21/'第３表歳入の状況'!CO21*100,2)</f>
        <v>6.1</v>
      </c>
      <c r="EG20" s="63"/>
      <c r="EH20" s="64">
        <f t="shared" si="0"/>
        <v>25.4</v>
      </c>
      <c r="EI20" s="64">
        <f t="shared" si="1"/>
        <v>2.3</v>
      </c>
      <c r="EJ20" s="64">
        <f t="shared" si="2"/>
        <v>0.1</v>
      </c>
      <c r="EK20" s="64">
        <f t="shared" si="3"/>
        <v>0.1</v>
      </c>
      <c r="EL20" s="64">
        <f t="shared" si="4"/>
        <v>0</v>
      </c>
      <c r="EM20" s="64">
        <f t="shared" si="5"/>
        <v>3</v>
      </c>
      <c r="EN20" s="64">
        <f t="shared" si="6"/>
        <v>0</v>
      </c>
      <c r="EO20" s="64">
        <f t="shared" si="7"/>
        <v>0</v>
      </c>
      <c r="EP20" s="64">
        <f t="shared" si="8"/>
        <v>0.8</v>
      </c>
      <c r="EQ20" s="64">
        <f t="shared" si="9"/>
        <v>0.1</v>
      </c>
      <c r="ER20" s="64">
        <f t="shared" si="10"/>
        <v>43.7</v>
      </c>
      <c r="ES20" s="64">
        <f t="shared" si="11"/>
        <v>0</v>
      </c>
      <c r="ET20" s="64">
        <f t="shared" si="12"/>
        <v>0.4</v>
      </c>
      <c r="EU20" s="64">
        <f t="shared" si="13"/>
        <v>2</v>
      </c>
      <c r="EV20" s="64">
        <f t="shared" si="14"/>
        <v>0.3</v>
      </c>
      <c r="EW20" s="64">
        <f t="shared" si="15"/>
        <v>2.8</v>
      </c>
      <c r="EX20" s="64">
        <f t="shared" si="16"/>
        <v>0</v>
      </c>
      <c r="EY20" s="64">
        <f t="shared" si="17"/>
        <v>5.5</v>
      </c>
      <c r="EZ20" s="64">
        <f t="shared" si="18"/>
        <v>0.4</v>
      </c>
      <c r="FA20" s="64">
        <f t="shared" si="19"/>
        <v>0.2</v>
      </c>
      <c r="FB20" s="64">
        <f t="shared" si="20"/>
        <v>2.4</v>
      </c>
      <c r="FC20" s="64">
        <f t="shared" si="21"/>
        <v>1.1</v>
      </c>
      <c r="FD20" s="64">
        <f t="shared" si="22"/>
        <v>3.5</v>
      </c>
      <c r="FE20" s="64">
        <f t="shared" si="23"/>
        <v>6.1</v>
      </c>
      <c r="FF20" s="64">
        <f>SUM(EH20:FE20)</f>
        <v>100.2</v>
      </c>
    </row>
    <row r="21" spans="1:162" s="65" customFormat="1" ht="32.25" customHeight="1">
      <c r="A21" s="118" t="s">
        <v>29</v>
      </c>
      <c r="B21" s="72">
        <v>17.47</v>
      </c>
      <c r="C21" s="73">
        <v>19.27910867403075</v>
      </c>
      <c r="D21" s="73">
        <v>19.52709876371155</v>
      </c>
      <c r="E21" s="73">
        <v>19.85</v>
      </c>
      <c r="F21" s="74">
        <f>ROUND('第３表歳入の状況'!B22/'第３表歳入の状況'!CO22*100,2)</f>
        <v>20.22</v>
      </c>
      <c r="G21" s="75">
        <v>2.23</v>
      </c>
      <c r="H21" s="73">
        <v>3.075374588891834</v>
      </c>
      <c r="I21" s="73">
        <v>3.0633550319397744</v>
      </c>
      <c r="J21" s="73">
        <v>3.83</v>
      </c>
      <c r="K21" s="74">
        <f>ROUND('第３表歳入の状況'!C22/'第３表歳入の状況'!CO22*100,2)</f>
        <v>1.83</v>
      </c>
      <c r="L21" s="72">
        <v>0.18</v>
      </c>
      <c r="M21" s="73">
        <v>0.19226950457364492</v>
      </c>
      <c r="N21" s="73">
        <v>0.10836633734449261</v>
      </c>
      <c r="O21" s="73">
        <v>0.07</v>
      </c>
      <c r="P21" s="74">
        <f>ROUND('第３表歳入の状況'!H22/'第３表歳入の状況'!CO22*100,2)</f>
        <v>0.09</v>
      </c>
      <c r="Q21" s="75"/>
      <c r="R21" s="73">
        <v>0.021008170601685937</v>
      </c>
      <c r="S21" s="73">
        <v>0.03505224473730665</v>
      </c>
      <c r="T21" s="73">
        <v>0.05</v>
      </c>
      <c r="U21" s="76">
        <f>ROUND('第３表歳入の状況'!I22/'第３表歳入の状況'!CO22*100,2)</f>
        <v>0.07</v>
      </c>
      <c r="V21" s="72"/>
      <c r="W21" s="73">
        <v>0.021860429043945005</v>
      </c>
      <c r="X21" s="73">
        <v>0.04561014977866408</v>
      </c>
      <c r="Y21" s="73">
        <v>0.04</v>
      </c>
      <c r="Z21" s="74">
        <f>ROUND('第３表歳入の状況'!J22/'第３表歳入の状況'!CO22*100,2)</f>
        <v>0.03</v>
      </c>
      <c r="AA21" s="75">
        <v>2.25</v>
      </c>
      <c r="AB21" s="73">
        <v>2.713335202620183</v>
      </c>
      <c r="AC21" s="73">
        <v>2.4553041647979175</v>
      </c>
      <c r="AD21" s="73">
        <v>2.32</v>
      </c>
      <c r="AE21" s="74">
        <f>ROUND('第３表歳入の状況'!K22/'第３表歳入の状況'!CO22*100,2)</f>
        <v>2.14</v>
      </c>
      <c r="AF21" s="72">
        <v>0</v>
      </c>
      <c r="AG21" s="73">
        <v>0</v>
      </c>
      <c r="AH21" s="73">
        <v>0</v>
      </c>
      <c r="AI21" s="73">
        <v>0</v>
      </c>
      <c r="AJ21" s="74">
        <f>ROUND('第３表歳入の状況'!L22/'第３表歳入の状況'!CO22*100,2)</f>
        <v>0</v>
      </c>
      <c r="AK21" s="75">
        <v>0</v>
      </c>
      <c r="AL21" s="73">
        <v>0</v>
      </c>
      <c r="AM21" s="73">
        <v>0</v>
      </c>
      <c r="AN21" s="73">
        <v>0</v>
      </c>
      <c r="AO21" s="76">
        <f>ROUND('第３表歳入の状況'!M22/'第３表歳入の状況'!CO22*100,2)</f>
        <v>0</v>
      </c>
      <c r="AP21" s="72">
        <v>0.8432865205407534</v>
      </c>
      <c r="AQ21" s="73">
        <v>0.9325411875198684</v>
      </c>
      <c r="AR21" s="73">
        <v>0.7344923379171534</v>
      </c>
      <c r="AS21" s="73">
        <v>0.7</v>
      </c>
      <c r="AT21" s="74">
        <f>ROUND('第３表歳入の状況'!N22/'第３表歳入の状況'!CO22*100,2)</f>
        <v>0.62</v>
      </c>
      <c r="AU21" s="72">
        <v>0.603949087181795</v>
      </c>
      <c r="AV21" s="73">
        <v>0.5274627499141349</v>
      </c>
      <c r="AW21" s="73">
        <v>0.5158592403207238</v>
      </c>
      <c r="AX21" s="73">
        <v>0.4</v>
      </c>
      <c r="AY21" s="74">
        <f>ROUND('第３表歳入の状況'!O22/'第３表歳入の状況'!CO22*100,2)</f>
        <v>0.14</v>
      </c>
      <c r="AZ21" s="72">
        <v>43.423318270739195</v>
      </c>
      <c r="BA21" s="73">
        <v>48.04768897339505</v>
      </c>
      <c r="BB21" s="73">
        <v>49.53291828097034</v>
      </c>
      <c r="BC21" s="73">
        <v>47.89</v>
      </c>
      <c r="BD21" s="74">
        <f>ROUND('第３表歳入の状況'!R22/'第３表歳入の状況'!CO22*100,2)</f>
        <v>46.15</v>
      </c>
      <c r="BE21" s="75">
        <v>38.697155919724494</v>
      </c>
      <c r="BF21" s="73">
        <v>42.9155164728773</v>
      </c>
      <c r="BG21" s="73">
        <v>44.784690530910595</v>
      </c>
      <c r="BH21" s="73">
        <v>43.77</v>
      </c>
      <c r="BI21" s="74">
        <f>ROUND('第３表歳入の状況'!S22/'第３表歳入の状況'!CO22*100,2)</f>
        <v>40.91</v>
      </c>
      <c r="BJ21" s="72">
        <v>4.726162351014694</v>
      </c>
      <c r="BK21" s="73">
        <v>5.132172500517747</v>
      </c>
      <c r="BL21" s="73">
        <v>4.748227750059748</v>
      </c>
      <c r="BM21" s="73">
        <v>4.13</v>
      </c>
      <c r="BN21" s="74">
        <f>ROUND('第３表歳入の状況'!T22/'第３表歳入の状況'!CO22*100,2)</f>
        <v>5.24</v>
      </c>
      <c r="BO21" s="75">
        <v>67.00510628191427</v>
      </c>
      <c r="BP21" s="73">
        <v>74.8106494805911</v>
      </c>
      <c r="BQ21" s="73">
        <v>76.01805655151793</v>
      </c>
      <c r="BR21" s="73">
        <v>75.15</v>
      </c>
      <c r="BS21" s="77">
        <f>'第３表歳入の状況'!DE22</f>
        <v>71.28</v>
      </c>
      <c r="BT21" s="72">
        <v>0.032265826661416634</v>
      </c>
      <c r="BU21" s="73">
        <v>0.03396249892402371</v>
      </c>
      <c r="BV21" s="73">
        <v>0.036361424962434975</v>
      </c>
      <c r="BW21" s="73">
        <v>0.03</v>
      </c>
      <c r="BX21" s="74">
        <f>ROUND('第３表歳入の状況'!U22/'第３表歳入の状況'!CO22*100,2)</f>
        <v>0.03</v>
      </c>
      <c r="BY21" s="75">
        <v>0.21418102613141332</v>
      </c>
      <c r="BZ21" s="73">
        <v>0.2150674179040749</v>
      </c>
      <c r="CA21" s="73">
        <v>0.21964665648039988</v>
      </c>
      <c r="CB21" s="73">
        <v>0.2</v>
      </c>
      <c r="CC21" s="76">
        <f>ROUND('第３表歳入の状況'!V22/'第３表歳入の状況'!CO22*100,2)</f>
        <v>0.19</v>
      </c>
      <c r="CD21" s="72">
        <v>2.041028381427384</v>
      </c>
      <c r="CE21" s="73">
        <v>2.248556061134203</v>
      </c>
      <c r="CF21" s="73">
        <v>2.4566555766432114</v>
      </c>
      <c r="CG21" s="73">
        <v>2.32</v>
      </c>
      <c r="CH21" s="74">
        <f>ROUND('第３表歳入の状況'!X22/'第３表歳入の状況'!CO22*100,2)</f>
        <v>1.84</v>
      </c>
      <c r="CI21" s="72">
        <v>0.21422008887555546</v>
      </c>
      <c r="CJ21" s="73">
        <v>0.21847645167311114</v>
      </c>
      <c r="CK21" s="73">
        <v>0.2293176974982833</v>
      </c>
      <c r="CL21" s="73">
        <v>0.19</v>
      </c>
      <c r="CM21" s="74">
        <f>ROUND('第３表歳入の状況'!AE22/'第３表歳入の状況'!CO22*100,2)</f>
        <v>0.19</v>
      </c>
      <c r="CN21" s="72">
        <v>5.624488278051738</v>
      </c>
      <c r="CO21" s="73">
        <v>3.040602444447664</v>
      </c>
      <c r="CP21" s="73">
        <v>2.1235325567783017</v>
      </c>
      <c r="CQ21" s="73">
        <v>4.44</v>
      </c>
      <c r="CR21" s="74">
        <f>ROUND('第３表歳入の状況'!AH22/'第３表歳入の状況'!CO22*100,2)</f>
        <v>3.14</v>
      </c>
      <c r="CS21" s="72">
        <v>0</v>
      </c>
      <c r="CT21" s="73">
        <v>0</v>
      </c>
      <c r="CU21" s="73">
        <v>0</v>
      </c>
      <c r="CV21" s="73">
        <v>0</v>
      </c>
      <c r="CW21" s="74">
        <f>ROUND('第３表歳入の状況'!AT22/'第３表歳入の状況'!CO22*100,2)</f>
        <v>0</v>
      </c>
      <c r="CX21" s="72">
        <v>4.817217607610048</v>
      </c>
      <c r="CY21" s="73">
        <v>4.986521532735673</v>
      </c>
      <c r="CZ21" s="73">
        <v>4.059430025161599</v>
      </c>
      <c r="DA21" s="73">
        <v>3.89</v>
      </c>
      <c r="DB21" s="74">
        <f>ROUND('第３表歳入の状況'!AU22/'第３表歳入の状況'!CO22*100,2)</f>
        <v>3.84</v>
      </c>
      <c r="DC21" s="75">
        <v>0.48062800392502447</v>
      </c>
      <c r="DD21" s="73">
        <v>0.3409886027478517</v>
      </c>
      <c r="DE21" s="73">
        <v>0.12775065100042485</v>
      </c>
      <c r="DF21" s="73">
        <v>0.43</v>
      </c>
      <c r="DG21" s="76">
        <v>0.38</v>
      </c>
      <c r="DH21" s="72">
        <v>0.09355527222045137</v>
      </c>
      <c r="DI21" s="73">
        <v>0.03123527190879471</v>
      </c>
      <c r="DJ21" s="73">
        <v>0.30706611022283936</v>
      </c>
      <c r="DK21" s="73">
        <v>0.29</v>
      </c>
      <c r="DL21" s="74">
        <f>ROUND('第３表歳入の状況'!BT22/'第３表歳入の状況'!CO22*100,2)</f>
        <v>0.06</v>
      </c>
      <c r="DM21" s="72">
        <v>2.170912005700036</v>
      </c>
      <c r="DN21" s="73">
        <v>1.2157040549604423</v>
      </c>
      <c r="DO21" s="73">
        <v>1.321891942798115</v>
      </c>
      <c r="DP21" s="73">
        <v>2.93</v>
      </c>
      <c r="DQ21" s="74">
        <f>ROUND('第３表歳入の状況'!BU22/'第３表歳入の状況'!CO22*100,2)</f>
        <v>10.27</v>
      </c>
      <c r="DR21" s="72">
        <v>1.8306755042219014</v>
      </c>
      <c r="DS21" s="73">
        <v>1.9178797855376857</v>
      </c>
      <c r="DT21" s="73">
        <v>1.9924456077848078</v>
      </c>
      <c r="DU21" s="73">
        <v>2.34</v>
      </c>
      <c r="DV21" s="74">
        <f>ROUND('第３表歳入の状況'!BV22/'第３表歳入の状況'!CO22*100,2)</f>
        <v>1.48</v>
      </c>
      <c r="DW21" s="75">
        <v>1.213913836961481</v>
      </c>
      <c r="DX21" s="73">
        <v>0.9518874541591491</v>
      </c>
      <c r="DY21" s="73">
        <v>0.9722563594485226</v>
      </c>
      <c r="DZ21" s="73">
        <v>0.94</v>
      </c>
      <c r="EA21" s="74">
        <f>ROUND('第３表歳入の状況'!BY22/'第３表歳入の状況'!CO22*100,2)</f>
        <v>2.09</v>
      </c>
      <c r="EB21" s="72">
        <v>14.261807886299287</v>
      </c>
      <c r="EC21" s="73">
        <v>9.988468943276235</v>
      </c>
      <c r="ED21" s="73">
        <v>10.135588839703129</v>
      </c>
      <c r="EE21" s="73">
        <v>6.85</v>
      </c>
      <c r="EF21" s="74">
        <f>ROUND('第３表歳入の状況'!CK22/'第３表歳入の状況'!CO22*100,2)</f>
        <v>5.25</v>
      </c>
      <c r="EG21" s="63"/>
      <c r="EH21" s="64">
        <f t="shared" si="0"/>
        <v>20.2</v>
      </c>
      <c r="EI21" s="64">
        <f t="shared" si="1"/>
        <v>1.8</v>
      </c>
      <c r="EJ21" s="64">
        <f t="shared" si="2"/>
        <v>0.1</v>
      </c>
      <c r="EK21" s="64">
        <f t="shared" si="3"/>
        <v>0.1</v>
      </c>
      <c r="EL21" s="64">
        <f t="shared" si="4"/>
        <v>0</v>
      </c>
      <c r="EM21" s="64">
        <f t="shared" si="5"/>
        <v>2.1</v>
      </c>
      <c r="EN21" s="64">
        <f t="shared" si="6"/>
        <v>0</v>
      </c>
      <c r="EO21" s="64">
        <f t="shared" si="7"/>
        <v>0</v>
      </c>
      <c r="EP21" s="64">
        <f t="shared" si="8"/>
        <v>0.6</v>
      </c>
      <c r="EQ21" s="64">
        <f t="shared" si="9"/>
        <v>0.1</v>
      </c>
      <c r="ER21" s="64">
        <f t="shared" si="10"/>
        <v>46.2</v>
      </c>
      <c r="ES21" s="64">
        <f t="shared" si="11"/>
        <v>0</v>
      </c>
      <c r="ET21" s="64">
        <f t="shared" si="12"/>
        <v>0.2</v>
      </c>
      <c r="EU21" s="64">
        <f t="shared" si="13"/>
        <v>1.8</v>
      </c>
      <c r="EV21" s="64">
        <f t="shared" si="14"/>
        <v>0.2</v>
      </c>
      <c r="EW21" s="64">
        <f t="shared" si="15"/>
        <v>3.1</v>
      </c>
      <c r="EX21" s="64">
        <f t="shared" si="16"/>
        <v>0</v>
      </c>
      <c r="EY21" s="64">
        <f t="shared" si="17"/>
        <v>3.8</v>
      </c>
      <c r="EZ21" s="64">
        <f t="shared" si="18"/>
        <v>0.4</v>
      </c>
      <c r="FA21" s="64">
        <f t="shared" si="19"/>
        <v>0.1</v>
      </c>
      <c r="FB21" s="64">
        <f t="shared" si="20"/>
        <v>10.3</v>
      </c>
      <c r="FC21" s="64">
        <f t="shared" si="21"/>
        <v>1.5</v>
      </c>
      <c r="FD21" s="64">
        <f t="shared" si="22"/>
        <v>2.1</v>
      </c>
      <c r="FE21" s="64">
        <f t="shared" si="23"/>
        <v>5.3</v>
      </c>
      <c r="FF21" s="64">
        <f>SUM(EH21:FE21)</f>
        <v>100</v>
      </c>
    </row>
    <row r="22" spans="1:162" s="65" customFormat="1" ht="32.25" customHeight="1">
      <c r="A22" s="118" t="s">
        <v>30</v>
      </c>
      <c r="B22" s="72">
        <v>15.27</v>
      </c>
      <c r="C22" s="73">
        <v>20.343617277287777</v>
      </c>
      <c r="D22" s="73">
        <v>19.330842441229564</v>
      </c>
      <c r="E22" s="73">
        <v>19.77</v>
      </c>
      <c r="F22" s="74">
        <f>ROUND('第３表歳入の状況'!B23/'第３表歳入の状況'!CO23*100,2)</f>
        <v>23.14</v>
      </c>
      <c r="G22" s="75">
        <v>2.19</v>
      </c>
      <c r="H22" s="73">
        <v>2.887478697518681</v>
      </c>
      <c r="I22" s="73">
        <v>3.3236853555677763</v>
      </c>
      <c r="J22" s="73">
        <v>4.27</v>
      </c>
      <c r="K22" s="74">
        <f>ROUND('第３表歳入の状況'!C23/'第３表歳入の状況'!CO23*100,2)</f>
        <v>2.45</v>
      </c>
      <c r="L22" s="72">
        <v>0.14</v>
      </c>
      <c r="M22" s="73">
        <v>0.1461638071456285</v>
      </c>
      <c r="N22" s="73">
        <v>0.08452726711531566</v>
      </c>
      <c r="O22" s="73">
        <v>0.06</v>
      </c>
      <c r="P22" s="74">
        <f>ROUND('第３表歳入の状況'!H23/'第３表歳入の状況'!CO23*100,2)</f>
        <v>0.07</v>
      </c>
      <c r="Q22" s="75"/>
      <c r="R22" s="73">
        <v>0.01596151338065945</v>
      </c>
      <c r="S22" s="73">
        <v>0.02734379441460014</v>
      </c>
      <c r="T22" s="73">
        <v>0.04</v>
      </c>
      <c r="U22" s="76">
        <f>ROUND('第３表歳入の状況'!I23/'第３表歳入の状況'!CO23*100,2)</f>
        <v>0.06</v>
      </c>
      <c r="V22" s="72"/>
      <c r="W22" s="73">
        <v>0.01669819861361296</v>
      </c>
      <c r="X22" s="73">
        <v>0.03552474710456672</v>
      </c>
      <c r="Y22" s="73">
        <v>0.03</v>
      </c>
      <c r="Z22" s="74">
        <f>ROUND('第３表歳入の状況'!J23/'第３表歳入の状況'!CO23*100,2)</f>
        <v>0.03</v>
      </c>
      <c r="AA22" s="75">
        <v>1.81</v>
      </c>
      <c r="AB22" s="73">
        <v>2.1520758425632716</v>
      </c>
      <c r="AC22" s="73">
        <v>1.9972062739864838</v>
      </c>
      <c r="AD22" s="73">
        <v>2</v>
      </c>
      <c r="AE22" s="74">
        <f>ROUND('第３表歳入の状況'!K23/'第３表歳入の状況'!CO23*100,2)</f>
        <v>1.95</v>
      </c>
      <c r="AF22" s="72">
        <v>0.4</v>
      </c>
      <c r="AG22" s="73">
        <v>0.4824196890315209</v>
      </c>
      <c r="AH22" s="73">
        <v>0.5688673984043536</v>
      </c>
      <c r="AI22" s="73">
        <v>0.59</v>
      </c>
      <c r="AJ22" s="74">
        <f>ROUND('第３表歳入の状況'!L23/'第３表歳入の状況'!CO23*100,2)</f>
        <v>0.45</v>
      </c>
      <c r="AK22" s="75">
        <v>0</v>
      </c>
      <c r="AL22" s="73">
        <v>0</v>
      </c>
      <c r="AM22" s="73">
        <v>0</v>
      </c>
      <c r="AN22" s="73">
        <v>0</v>
      </c>
      <c r="AO22" s="76">
        <f>ROUND('第３表歳入の状況'!M23/'第３表歳入の状況'!CO23*100,2)</f>
        <v>0</v>
      </c>
      <c r="AP22" s="72">
        <v>0.8305709416708813</v>
      </c>
      <c r="AQ22" s="73">
        <v>0.9003930624987382</v>
      </c>
      <c r="AR22" s="73">
        <v>0.8931381774002153</v>
      </c>
      <c r="AS22" s="73">
        <v>0.91</v>
      </c>
      <c r="AT22" s="74">
        <f>ROUND('第３表歳入の状況'!N23/'第３表歳入の状況'!CO23*100,2)</f>
        <v>0.83</v>
      </c>
      <c r="AU22" s="72">
        <v>0.43329941278865464</v>
      </c>
      <c r="AV22" s="73">
        <v>0.4489414378895223</v>
      </c>
      <c r="AW22" s="73">
        <v>0.4483439394531851</v>
      </c>
      <c r="AX22" s="73">
        <v>0.36</v>
      </c>
      <c r="AY22" s="74">
        <f>ROUND('第３表歳入の状況'!O23/'第３表歳入の状況'!CO23*100,2)</f>
        <v>0.15</v>
      </c>
      <c r="AZ22" s="72">
        <v>37.264841253882075</v>
      </c>
      <c r="BA22" s="73">
        <v>38.08357066421178</v>
      </c>
      <c r="BB22" s="73">
        <v>38.57832236115051</v>
      </c>
      <c r="BC22" s="73">
        <v>38.44</v>
      </c>
      <c r="BD22" s="74">
        <f>ROUND('第３表歳入の状況'!R23/'第３表歳入の状況'!CO23*100,2)</f>
        <v>35.99</v>
      </c>
      <c r="BE22" s="75">
        <v>34.3042327558716</v>
      </c>
      <c r="BF22" s="73">
        <v>35.070855477091</v>
      </c>
      <c r="BG22" s="73">
        <v>35.824558221621736</v>
      </c>
      <c r="BH22" s="73">
        <v>35.98</v>
      </c>
      <c r="BI22" s="74">
        <f>ROUND('第３表歳入の状況'!S23/'第３表歳入の状況'!CO23*100,2)</f>
        <v>33.15</v>
      </c>
      <c r="BJ22" s="72">
        <v>2.9606084980104685</v>
      </c>
      <c r="BK22" s="73">
        <v>3.012715187120776</v>
      </c>
      <c r="BL22" s="73">
        <v>2.7537641395287764</v>
      </c>
      <c r="BM22" s="73">
        <v>2.46</v>
      </c>
      <c r="BN22" s="74">
        <f>ROUND('第３表歳入の状況'!T23/'第３表歳入の状況'!CO23*100,2)</f>
        <v>2.85</v>
      </c>
      <c r="BO22" s="75">
        <v>58.3473484086796</v>
      </c>
      <c r="BP22" s="73">
        <v>65.47732019014119</v>
      </c>
      <c r="BQ22" s="73">
        <v>65.28780175582656</v>
      </c>
      <c r="BR22" s="73">
        <v>66.46</v>
      </c>
      <c r="BS22" s="77">
        <f>'第３表歳入の状況'!DE23</f>
        <v>65.13</v>
      </c>
      <c r="BT22" s="72">
        <v>0.06834888194228632</v>
      </c>
      <c r="BU22" s="73">
        <v>0.0682115956438438</v>
      </c>
      <c r="BV22" s="73">
        <v>0.06733340044487743</v>
      </c>
      <c r="BW22" s="73">
        <v>0.07</v>
      </c>
      <c r="BX22" s="74">
        <f>ROUND('第３表歳入の状況'!U23/'第３表歳入の状況'!CO23*100,2)</f>
        <v>0.07</v>
      </c>
      <c r="BY22" s="75">
        <v>0.0353931431751661</v>
      </c>
      <c r="BZ22" s="73">
        <v>0.03265971199427241</v>
      </c>
      <c r="CA22" s="73">
        <v>0.04481498151520673</v>
      </c>
      <c r="CB22" s="73">
        <v>0.04</v>
      </c>
      <c r="CC22" s="76">
        <f>ROUND('第３表歳入の状況'!V23/'第３表歳入の状況'!CO23*100,2)</f>
        <v>0.02</v>
      </c>
      <c r="CD22" s="72">
        <v>2.8950778649149855</v>
      </c>
      <c r="CE22" s="73">
        <v>3.0166168903916053</v>
      </c>
      <c r="CF22" s="73">
        <v>3.2538283392083667</v>
      </c>
      <c r="CG22" s="73">
        <v>3.21</v>
      </c>
      <c r="CH22" s="74">
        <f>ROUND('第３表歳入の状況'!X23/'第３表歳入の状況'!CO23*100,2)</f>
        <v>3.44</v>
      </c>
      <c r="CI22" s="72">
        <v>0.1655911619716164</v>
      </c>
      <c r="CJ22" s="73">
        <v>0.16714569396567486</v>
      </c>
      <c r="CK22" s="73">
        <v>0.16833350111219358</v>
      </c>
      <c r="CL22" s="73">
        <v>0.17</v>
      </c>
      <c r="CM22" s="74">
        <f>ROUND('第３表歳入の状況'!AE23/'第３表歳入の状況'!CO23*100,2)</f>
        <v>0.16</v>
      </c>
      <c r="CN22" s="72">
        <v>7.8208182772831885</v>
      </c>
      <c r="CO22" s="73">
        <v>5.927396668982223</v>
      </c>
      <c r="CP22" s="73">
        <v>4.7381582096414885</v>
      </c>
      <c r="CQ22" s="73">
        <v>4.05</v>
      </c>
      <c r="CR22" s="74">
        <f>ROUND('第３表歳入の状況'!AH23/'第３表歳入の状況'!CO23*100,2)</f>
        <v>4.43</v>
      </c>
      <c r="CS22" s="72">
        <v>0</v>
      </c>
      <c r="CT22" s="73">
        <v>0</v>
      </c>
      <c r="CU22" s="73">
        <v>0</v>
      </c>
      <c r="CV22" s="73">
        <v>0</v>
      </c>
      <c r="CW22" s="74">
        <f>ROUND('第３表歳入の状況'!AT23/'第３表歳入の状況'!CO23*100,2)</f>
        <v>0</v>
      </c>
      <c r="CX22" s="72">
        <v>4.9304882730380415</v>
      </c>
      <c r="CY22" s="73">
        <v>4.55648001973225</v>
      </c>
      <c r="CZ22" s="73">
        <v>4.061662752288795</v>
      </c>
      <c r="DA22" s="73">
        <v>3.95</v>
      </c>
      <c r="DB22" s="74">
        <f>ROUND('第３表歳入の状況'!AU23/'第３表歳入の状況'!CO23*100,2)</f>
        <v>4.47</v>
      </c>
      <c r="DC22" s="75">
        <v>0.26610870417425814</v>
      </c>
      <c r="DD22" s="73">
        <v>0.46405712748419814</v>
      </c>
      <c r="DE22" s="73">
        <v>0.11927551701541098</v>
      </c>
      <c r="DF22" s="73">
        <v>0.29</v>
      </c>
      <c r="DG22" s="76">
        <v>0.38</v>
      </c>
      <c r="DH22" s="72">
        <v>0.002869028105303995</v>
      </c>
      <c r="DI22" s="73">
        <v>0</v>
      </c>
      <c r="DJ22" s="73">
        <v>0.016639225810101507</v>
      </c>
      <c r="DK22" s="73">
        <v>0.02</v>
      </c>
      <c r="DL22" s="74">
        <f>ROUND('第３表歳入の状況'!BT23/'第３表歳入の状況'!CO23*100,2)</f>
        <v>0.02</v>
      </c>
      <c r="DM22" s="72">
        <v>4.51861770733679</v>
      </c>
      <c r="DN22" s="73">
        <v>2.0027197327415114</v>
      </c>
      <c r="DO22" s="73">
        <v>5.390720913870653</v>
      </c>
      <c r="DP22" s="73">
        <v>6.67</v>
      </c>
      <c r="DQ22" s="74">
        <f>ROUND('第３表歳入の状況'!BU23/'第３表歳入の状況'!CO23*100,2)</f>
        <v>7.66</v>
      </c>
      <c r="DR22" s="72">
        <v>5.210485104412312</v>
      </c>
      <c r="DS22" s="73">
        <v>5.643745569656863</v>
      </c>
      <c r="DT22" s="73">
        <v>5.0841431783195326</v>
      </c>
      <c r="DU22" s="73">
        <v>4.69</v>
      </c>
      <c r="DV22" s="74">
        <f>ROUND('第３表歳入の状況'!BV23/'第３表歳入の状況'!CO23*100,2)</f>
        <v>4.21</v>
      </c>
      <c r="DW22" s="75">
        <v>3.158292151354689</v>
      </c>
      <c r="DX22" s="73">
        <v>3.525120693597332</v>
      </c>
      <c r="DY22" s="73">
        <v>3.4310360940859477</v>
      </c>
      <c r="DZ22" s="73">
        <v>3.26</v>
      </c>
      <c r="EA22" s="74">
        <f>ROUND('第３表歳入の状況'!BY23/'第３表歳入の状況'!CO23*100,2)</f>
        <v>3.09</v>
      </c>
      <c r="EB22" s="72">
        <v>12.580561293611767</v>
      </c>
      <c r="EC22" s="73">
        <v>9.118526105669037</v>
      </c>
      <c r="ED22" s="73">
        <v>8.336252130860855</v>
      </c>
      <c r="EE22" s="73">
        <v>7.12</v>
      </c>
      <c r="EF22" s="74">
        <f>ROUND('第３表歳入の状況'!CK23/'第３表歳入の状況'!CO23*100,2)</f>
        <v>6.89</v>
      </c>
      <c r="EG22" s="63"/>
      <c r="EH22" s="64">
        <f t="shared" si="0"/>
        <v>23.1</v>
      </c>
      <c r="EI22" s="64">
        <f t="shared" si="1"/>
        <v>2.5</v>
      </c>
      <c r="EJ22" s="64">
        <f t="shared" si="2"/>
        <v>0.1</v>
      </c>
      <c r="EK22" s="64">
        <f t="shared" si="3"/>
        <v>0.1</v>
      </c>
      <c r="EL22" s="64">
        <f t="shared" si="4"/>
        <v>0</v>
      </c>
      <c r="EM22" s="64">
        <f t="shared" si="5"/>
        <v>2</v>
      </c>
      <c r="EN22" s="64">
        <f t="shared" si="6"/>
        <v>0.5</v>
      </c>
      <c r="EO22" s="64">
        <f t="shared" si="7"/>
        <v>0</v>
      </c>
      <c r="EP22" s="64">
        <f t="shared" si="8"/>
        <v>0.8</v>
      </c>
      <c r="EQ22" s="64">
        <f t="shared" si="9"/>
        <v>0.2</v>
      </c>
      <c r="ER22" s="64">
        <f t="shared" si="10"/>
        <v>36</v>
      </c>
      <c r="ES22" s="64">
        <f t="shared" si="11"/>
        <v>0.1</v>
      </c>
      <c r="ET22" s="64">
        <f t="shared" si="12"/>
        <v>0</v>
      </c>
      <c r="EU22" s="64">
        <f t="shared" si="13"/>
        <v>3.4</v>
      </c>
      <c r="EV22" s="64">
        <f t="shared" si="14"/>
        <v>0.2</v>
      </c>
      <c r="EW22" s="64">
        <f t="shared" si="15"/>
        <v>4.4</v>
      </c>
      <c r="EX22" s="64">
        <f t="shared" si="16"/>
        <v>0</v>
      </c>
      <c r="EY22" s="64">
        <f t="shared" si="17"/>
        <v>4.5</v>
      </c>
      <c r="EZ22" s="64">
        <f t="shared" si="18"/>
        <v>0.4</v>
      </c>
      <c r="FA22" s="64">
        <f t="shared" si="19"/>
        <v>0</v>
      </c>
      <c r="FB22" s="64">
        <f t="shared" si="20"/>
        <v>7.7</v>
      </c>
      <c r="FC22" s="64">
        <f t="shared" si="21"/>
        <v>4.2</v>
      </c>
      <c r="FD22" s="64">
        <f t="shared" si="22"/>
        <v>3.1</v>
      </c>
      <c r="FE22" s="64">
        <f t="shared" si="23"/>
        <v>6.9</v>
      </c>
      <c r="FF22" s="64">
        <f>SUM(EH22:FE22)</f>
        <v>100.20000000000003</v>
      </c>
    </row>
    <row r="23" spans="1:162" s="65" customFormat="1" ht="32.25" customHeight="1">
      <c r="A23" s="118" t="s">
        <v>31</v>
      </c>
      <c r="B23" s="72">
        <v>32.12</v>
      </c>
      <c r="C23" s="73">
        <v>29.84333416911904</v>
      </c>
      <c r="D23" s="73">
        <v>33.19471736485299</v>
      </c>
      <c r="E23" s="73">
        <v>32.45</v>
      </c>
      <c r="F23" s="74">
        <f>ROUND('第３表歳入の状況'!B24/'第３表歳入の状況'!CO24*100,2)</f>
        <v>37.61</v>
      </c>
      <c r="G23" s="75">
        <v>2.3</v>
      </c>
      <c r="H23" s="73">
        <v>2.7966049504906945</v>
      </c>
      <c r="I23" s="73">
        <v>3.5394729867625117</v>
      </c>
      <c r="J23" s="73">
        <v>4.29</v>
      </c>
      <c r="K23" s="74">
        <f>ROUND('第３表歳入の状況'!C24/'第３表歳入の状況'!CO24*100,2)</f>
        <v>2.52</v>
      </c>
      <c r="L23" s="72">
        <v>0.25</v>
      </c>
      <c r="M23" s="73">
        <v>0.22388059701492538</v>
      </c>
      <c r="N23" s="73">
        <v>0.13810096202413702</v>
      </c>
      <c r="O23" s="73">
        <v>0.09</v>
      </c>
      <c r="P23" s="74">
        <f>ROUND('第３表歳入の状況'!H24/'第３表歳入の状況'!CO24*100,2)</f>
        <v>0.12</v>
      </c>
      <c r="Q23" s="75"/>
      <c r="R23" s="73">
        <v>0.024501717759566444</v>
      </c>
      <c r="S23" s="73">
        <v>0.044805561689414505</v>
      </c>
      <c r="T23" s="73">
        <v>0.07</v>
      </c>
      <c r="U23" s="76">
        <f>ROUND('第３表歳入の状況'!I24/'第３表歳入の状況'!CO24*100,2)</f>
        <v>0.09</v>
      </c>
      <c r="V23" s="72"/>
      <c r="W23" s="73">
        <v>0.025579441431217036</v>
      </c>
      <c r="X23" s="73">
        <v>0.058377962604351206</v>
      </c>
      <c r="Y23" s="73">
        <v>0.05</v>
      </c>
      <c r="Z23" s="74">
        <f>ROUND('第３表歳入の状況'!J24/'第３表歳入の状況'!CO24*100,2)</f>
        <v>0.04</v>
      </c>
      <c r="AA23" s="75">
        <v>2.6</v>
      </c>
      <c r="AB23" s="73">
        <v>2.646911331934492</v>
      </c>
      <c r="AC23" s="73">
        <v>2.6118671273835194</v>
      </c>
      <c r="AD23" s="73">
        <v>2.44</v>
      </c>
      <c r="AE23" s="74">
        <f>ROUND('第３表歳入の状況'!K24/'第３表歳入の状況'!CO24*100,2)</f>
        <v>2.7</v>
      </c>
      <c r="AF23" s="72">
        <v>0</v>
      </c>
      <c r="AG23" s="73">
        <v>0</v>
      </c>
      <c r="AH23" s="73">
        <v>0</v>
      </c>
      <c r="AI23" s="73">
        <v>0</v>
      </c>
      <c r="AJ23" s="74">
        <f>ROUND('第３表歳入の状況'!L24/'第３表歳入の状況'!CO24*100,2)</f>
        <v>0</v>
      </c>
      <c r="AK23" s="75">
        <v>0</v>
      </c>
      <c r="AL23" s="73">
        <v>0</v>
      </c>
      <c r="AM23" s="73">
        <v>0</v>
      </c>
      <c r="AN23" s="73">
        <v>0</v>
      </c>
      <c r="AO23" s="76">
        <f>ROUND('第３表歳入の状況'!M24/'第３表歳入の状況'!CO24*100,2)</f>
        <v>0</v>
      </c>
      <c r="AP23" s="72">
        <v>0.8713538137125559</v>
      </c>
      <c r="AQ23" s="73">
        <v>0.8382490729376987</v>
      </c>
      <c r="AR23" s="73">
        <v>0.8840125436557107</v>
      </c>
      <c r="AS23" s="73">
        <v>0.83</v>
      </c>
      <c r="AT23" s="74">
        <f>ROUND('第３表歳入の状況'!N24/'第３表歳入の状況'!CO24*100,2)</f>
        <v>0.86</v>
      </c>
      <c r="AU23" s="72">
        <v>0.8501810427076514</v>
      </c>
      <c r="AV23" s="73">
        <v>0.7728158500160559</v>
      </c>
      <c r="AW23" s="73">
        <v>0.8567013551246035</v>
      </c>
      <c r="AX23" s="73">
        <v>0.68</v>
      </c>
      <c r="AY23" s="74">
        <f>ROUND('第３表歳入の状況'!O24/'第３表歳入の状況'!CO24*100,2)</f>
        <v>0.24</v>
      </c>
      <c r="AZ23" s="72">
        <v>29.76903538335247</v>
      </c>
      <c r="BA23" s="73">
        <v>27.084273592250945</v>
      </c>
      <c r="BB23" s="73">
        <v>27.94193674595627</v>
      </c>
      <c r="BC23" s="73">
        <v>24.63</v>
      </c>
      <c r="BD23" s="74">
        <f>ROUND('第３表歳入の状況'!R24/'第３表歳入の状況'!CO24*100,2)</f>
        <v>25.57</v>
      </c>
      <c r="BE23" s="75">
        <v>26.914984044037453</v>
      </c>
      <c r="BF23" s="73">
        <v>24.593918119394186</v>
      </c>
      <c r="BG23" s="73">
        <v>25.564936332128774</v>
      </c>
      <c r="BH23" s="73">
        <v>22.61</v>
      </c>
      <c r="BI23" s="74">
        <f>ROUND('第３表歳入の状況'!S24/'第３表歳入の状況'!CO24*100,2)</f>
        <v>22.99</v>
      </c>
      <c r="BJ23" s="72">
        <v>2.854051339315019</v>
      </c>
      <c r="BK23" s="73">
        <v>2.490355472856759</v>
      </c>
      <c r="BL23" s="73">
        <v>2.3770004138274956</v>
      </c>
      <c r="BM23" s="73">
        <v>2.02</v>
      </c>
      <c r="BN23" s="74">
        <f>ROUND('第３表歳入の状況'!T24/'第３表歳入の状況'!CO24*100,2)</f>
        <v>2.59</v>
      </c>
      <c r="BO23" s="75">
        <v>68.75975540794822</v>
      </c>
      <c r="BP23" s="73">
        <v>64.25615072295463</v>
      </c>
      <c r="BQ23" s="73">
        <v>69.2699926100535</v>
      </c>
      <c r="BR23" s="73">
        <v>65.52</v>
      </c>
      <c r="BS23" s="77">
        <f>'第３表歳入の状況'!DE24</f>
        <v>69.77</v>
      </c>
      <c r="BT23" s="72">
        <v>0.07041676940751808</v>
      </c>
      <c r="BU23" s="73">
        <v>0.06079241282535158</v>
      </c>
      <c r="BV23" s="73">
        <v>0.0675530007009634</v>
      </c>
      <c r="BW23" s="73">
        <v>0.07</v>
      </c>
      <c r="BX23" s="74">
        <f>ROUND('第３表歳入の状況'!U24/'第３表歳入の状況'!CO24*100,2)</f>
        <v>0.07</v>
      </c>
      <c r="BY23" s="75">
        <v>1.2246550354077002</v>
      </c>
      <c r="BZ23" s="73">
        <v>1.5416727151158442</v>
      </c>
      <c r="CA23" s="73">
        <v>1.7930068620252542</v>
      </c>
      <c r="CB23" s="73">
        <v>0.99</v>
      </c>
      <c r="CC23" s="76">
        <f>ROUND('第３表歳入の状況'!V24/'第３表歳入の状況'!CO24*100,2)</f>
        <v>0.85</v>
      </c>
      <c r="CD23" s="72">
        <v>2.128472173321688</v>
      </c>
      <c r="CE23" s="73">
        <v>2.047982897185162</v>
      </c>
      <c r="CF23" s="73">
        <v>2.3176716700732363</v>
      </c>
      <c r="CG23" s="73">
        <v>2.06</v>
      </c>
      <c r="CH23" s="74">
        <f>ROUND('第３表歳入の状況'!X24/'第３表歳入の状況'!CO24*100,2)</f>
        <v>1.73</v>
      </c>
      <c r="CI23" s="72">
        <v>0.19425480319945157</v>
      </c>
      <c r="CJ23" s="73">
        <v>0.1728536803163669</v>
      </c>
      <c r="CK23" s="73">
        <v>0.1942208193974567</v>
      </c>
      <c r="CL23" s="73">
        <v>0.17</v>
      </c>
      <c r="CM23" s="74">
        <f>ROUND('第３表歳入の状況'!AE24/'第３表歳入の状況'!CO24*100,2)</f>
        <v>0.17</v>
      </c>
      <c r="CN23" s="72">
        <v>4.849614844141432</v>
      </c>
      <c r="CO23" s="73">
        <v>3.896059050459462</v>
      </c>
      <c r="CP23" s="73">
        <v>3.993328368671096</v>
      </c>
      <c r="CQ23" s="73">
        <v>5.71</v>
      </c>
      <c r="CR23" s="74">
        <f>ROUND('第３表歳入の状況'!AH24/'第３表歳入の状況'!CO24*100,2)</f>
        <v>5.99</v>
      </c>
      <c r="CS23" s="72">
        <v>0</v>
      </c>
      <c r="CT23" s="73">
        <v>0</v>
      </c>
      <c r="CU23" s="73">
        <v>0</v>
      </c>
      <c r="CV23" s="73">
        <v>0</v>
      </c>
      <c r="CW23" s="74">
        <f>ROUND('第３表歳入の状況'!AT24/'第３表歳入の状況'!CO24*100,2)</f>
        <v>0</v>
      </c>
      <c r="CX23" s="72">
        <v>3.3576147858984093</v>
      </c>
      <c r="CY23" s="73">
        <v>4.75652242764955</v>
      </c>
      <c r="CZ23" s="73">
        <v>3.777215813297007</v>
      </c>
      <c r="DA23" s="73">
        <v>4.1</v>
      </c>
      <c r="DB23" s="74">
        <f>ROUND('第３表歳入の状況'!AU24/'第３表歳入の状況'!CO24*100,2)</f>
        <v>4.73</v>
      </c>
      <c r="DC23" s="75">
        <v>0.09089730776400978</v>
      </c>
      <c r="DD23" s="73">
        <v>0.08342460993001395</v>
      </c>
      <c r="DE23" s="73">
        <v>0.08942096714884741</v>
      </c>
      <c r="DF23" s="73">
        <v>0.1</v>
      </c>
      <c r="DG23" s="76">
        <v>0.38</v>
      </c>
      <c r="DH23" s="72">
        <v>0.0527529018273271</v>
      </c>
      <c r="DI23" s="73">
        <v>0.025513458349279247</v>
      </c>
      <c r="DJ23" s="73">
        <v>0.048252143357831</v>
      </c>
      <c r="DK23" s="73">
        <v>0.02</v>
      </c>
      <c r="DL23" s="74">
        <f>ROUND('第３表歳入の状況'!BT24/'第３表歳入の状況'!CO24*100,2)</f>
        <v>0.01</v>
      </c>
      <c r="DM23" s="72">
        <v>2.7441056986739922</v>
      </c>
      <c r="DN23" s="73">
        <v>9.542077411351729</v>
      </c>
      <c r="DO23" s="73">
        <v>4.104332067922854</v>
      </c>
      <c r="DP23" s="73">
        <v>5.97</v>
      </c>
      <c r="DQ23" s="74">
        <f>ROUND('第３表歳入の状況'!BU24/'第３表歳入の状況'!CO24*100,2)</f>
        <v>3.65</v>
      </c>
      <c r="DR23" s="72">
        <v>2.256057811451581</v>
      </c>
      <c r="DS23" s="73">
        <v>2.326497486044578</v>
      </c>
      <c r="DT23" s="73">
        <v>2.0761494884678564</v>
      </c>
      <c r="DU23" s="73">
        <v>2.42</v>
      </c>
      <c r="DV23" s="74">
        <f>ROUND('第３表歳入の状況'!BV24/'第３表歳入の状況'!CO24*100,2)</f>
        <v>2.44</v>
      </c>
      <c r="DW23" s="75">
        <v>2.2719075520911036</v>
      </c>
      <c r="DX23" s="73">
        <v>2.5674896956420374</v>
      </c>
      <c r="DY23" s="73">
        <v>3.3695446257452044</v>
      </c>
      <c r="DZ23" s="73">
        <v>2.06</v>
      </c>
      <c r="EA23" s="74">
        <f>ROUND('第３表歳入の状況'!BY24/'第３表歳入の状況'!CO24*100,2)</f>
        <v>2.49</v>
      </c>
      <c r="EB23" s="72">
        <v>11.999494908867572</v>
      </c>
      <c r="EC23" s="73">
        <v>8.72296343217599</v>
      </c>
      <c r="ED23" s="73">
        <v>8.89931156313888</v>
      </c>
      <c r="EE23" s="73">
        <v>10.81</v>
      </c>
      <c r="EF23" s="74">
        <f>ROUND('第３表歳入の状況'!CK24/'第３表歳入の状況'!CO24*100,2)</f>
        <v>6.92</v>
      </c>
      <c r="EG23" s="63"/>
      <c r="EH23" s="64">
        <f t="shared" si="0"/>
        <v>37.6</v>
      </c>
      <c r="EI23" s="64">
        <f t="shared" si="1"/>
        <v>2.5</v>
      </c>
      <c r="EJ23" s="64">
        <f t="shared" si="2"/>
        <v>0.1</v>
      </c>
      <c r="EK23" s="64">
        <f t="shared" si="3"/>
        <v>0.1</v>
      </c>
      <c r="EL23" s="64">
        <f t="shared" si="4"/>
        <v>0</v>
      </c>
      <c r="EM23" s="64">
        <f t="shared" si="5"/>
        <v>2.7</v>
      </c>
      <c r="EN23" s="64">
        <f t="shared" si="6"/>
        <v>0</v>
      </c>
      <c r="EO23" s="64">
        <f t="shared" si="7"/>
        <v>0</v>
      </c>
      <c r="EP23" s="64">
        <f t="shared" si="8"/>
        <v>0.9</v>
      </c>
      <c r="EQ23" s="64">
        <f t="shared" si="9"/>
        <v>0.2</v>
      </c>
      <c r="ER23" s="64">
        <f t="shared" si="10"/>
        <v>25.6</v>
      </c>
      <c r="ES23" s="64">
        <f t="shared" si="11"/>
        <v>0.1</v>
      </c>
      <c r="ET23" s="64">
        <f t="shared" si="12"/>
        <v>0.9</v>
      </c>
      <c r="EU23" s="64">
        <f t="shared" si="13"/>
        <v>1.7</v>
      </c>
      <c r="EV23" s="64">
        <f t="shared" si="14"/>
        <v>0.2</v>
      </c>
      <c r="EW23" s="64">
        <f t="shared" si="15"/>
        <v>6</v>
      </c>
      <c r="EX23" s="64">
        <f t="shared" si="16"/>
        <v>0</v>
      </c>
      <c r="EY23" s="64">
        <f t="shared" si="17"/>
        <v>4.7</v>
      </c>
      <c r="EZ23" s="64">
        <f t="shared" si="18"/>
        <v>0.4</v>
      </c>
      <c r="FA23" s="64">
        <f t="shared" si="19"/>
        <v>0</v>
      </c>
      <c r="FB23" s="64">
        <f t="shared" si="20"/>
        <v>3.7</v>
      </c>
      <c r="FC23" s="64">
        <f t="shared" si="21"/>
        <v>2.4</v>
      </c>
      <c r="FD23" s="64">
        <f t="shared" si="22"/>
        <v>2.5</v>
      </c>
      <c r="FE23" s="64">
        <f t="shared" si="23"/>
        <v>6.9</v>
      </c>
      <c r="FF23" s="64">
        <f>SUM(EH23:FE23)</f>
        <v>99.20000000000005</v>
      </c>
    </row>
    <row r="24" spans="1:162" s="65" customFormat="1" ht="32.25" customHeight="1">
      <c r="A24" s="118" t="s">
        <v>32</v>
      </c>
      <c r="B24" s="72">
        <v>14.06</v>
      </c>
      <c r="C24" s="73">
        <v>17.69699081754448</v>
      </c>
      <c r="D24" s="73">
        <v>16.88955133052271</v>
      </c>
      <c r="E24" s="73">
        <v>16.59</v>
      </c>
      <c r="F24" s="74">
        <f>ROUND('第３表歳入の状況'!B25/'第３表歳入の状況'!CO25*100,2)</f>
        <v>17.12</v>
      </c>
      <c r="G24" s="75">
        <v>2.34</v>
      </c>
      <c r="H24" s="73">
        <v>3.3138010453607274</v>
      </c>
      <c r="I24" s="73">
        <v>3.7887606974297836</v>
      </c>
      <c r="J24" s="73">
        <v>4.31</v>
      </c>
      <c r="K24" s="74">
        <f>ROUND('第３表歳入の状況'!C25/'第３表歳入の状況'!CO25*100,2)</f>
        <v>2.74</v>
      </c>
      <c r="L24" s="72">
        <v>0.09</v>
      </c>
      <c r="M24" s="73">
        <v>0.10842493525744054</v>
      </c>
      <c r="N24" s="73">
        <v>0.06385806397875403</v>
      </c>
      <c r="O24" s="73">
        <v>0.04</v>
      </c>
      <c r="P24" s="74">
        <f>ROUND('第３表歳入の状況'!H25/'第３表歳入の状況'!CO25*100,2)</f>
        <v>0.05</v>
      </c>
      <c r="Q24" s="75"/>
      <c r="R24" s="73">
        <v>0.011930513243677636</v>
      </c>
      <c r="S24" s="73">
        <v>0.020596633767770264</v>
      </c>
      <c r="T24" s="73">
        <v>0.03</v>
      </c>
      <c r="U24" s="76">
        <f>ROUND('第３表歳入の状況'!I25/'第３表歳入の状況'!CO25*100,2)</f>
        <v>0.04</v>
      </c>
      <c r="V24" s="72"/>
      <c r="W24" s="73">
        <v>0.012253687417321274</v>
      </c>
      <c r="X24" s="73">
        <v>0.026574473829667825</v>
      </c>
      <c r="Y24" s="73">
        <v>0.02</v>
      </c>
      <c r="Z24" s="74">
        <f>ROUND('第３表歳入の状況'!J25/'第３表歳入の状況'!CO25*100,2)</f>
        <v>0.02</v>
      </c>
      <c r="AA24" s="75">
        <v>1.17</v>
      </c>
      <c r="AB24" s="73">
        <v>1.5359391226036636</v>
      </c>
      <c r="AC24" s="73">
        <v>1.4752799314843204</v>
      </c>
      <c r="AD24" s="73">
        <v>1.42</v>
      </c>
      <c r="AE24" s="74">
        <f>ROUND('第３表歳入の状況'!K25/'第３表歳入の状況'!CO25*100,2)</f>
        <v>1.29</v>
      </c>
      <c r="AF24" s="72">
        <v>0.32</v>
      </c>
      <c r="AG24" s="73">
        <v>0.3930605886940747</v>
      </c>
      <c r="AH24" s="73">
        <v>0.45210602705100117</v>
      </c>
      <c r="AI24" s="73">
        <v>0.36</v>
      </c>
      <c r="AJ24" s="74">
        <f>ROUND('第３表歳入の状況'!L25/'第３表歳入の状況'!CO25*100,2)</f>
        <v>0.37</v>
      </c>
      <c r="AK24" s="75">
        <v>0</v>
      </c>
      <c r="AL24" s="73">
        <v>0</v>
      </c>
      <c r="AM24" s="73">
        <v>0</v>
      </c>
      <c r="AN24" s="73">
        <v>0</v>
      </c>
      <c r="AO24" s="76">
        <f>ROUND('第３表歳入の状況'!M25/'第３表歳入の状況'!CO25*100,2)</f>
        <v>0</v>
      </c>
      <c r="AP24" s="72">
        <v>0.8987837894999234</v>
      </c>
      <c r="AQ24" s="73">
        <v>1.0813946473738867</v>
      </c>
      <c r="AR24" s="73">
        <v>1.108138560099816</v>
      </c>
      <c r="AS24" s="73">
        <v>1.09</v>
      </c>
      <c r="AT24" s="74">
        <f>ROUND('第３表歳入の状況'!N25/'第３表歳入の状況'!CO25*100,2)</f>
        <v>0.93</v>
      </c>
      <c r="AU24" s="72">
        <v>0.28116682195308923</v>
      </c>
      <c r="AV24" s="73">
        <v>0.30440314039117</v>
      </c>
      <c r="AW24" s="73">
        <v>0.2914409512641715</v>
      </c>
      <c r="AX24" s="73">
        <v>0.22</v>
      </c>
      <c r="AY24" s="74">
        <f>ROUND('第３表歳入の状況'!O25/'第３表歳入の状況'!CO25*100,2)</f>
        <v>0.09</v>
      </c>
      <c r="AZ24" s="72">
        <v>40.588161180294435</v>
      </c>
      <c r="BA24" s="73">
        <v>45.734504875621035</v>
      </c>
      <c r="BB24" s="73">
        <v>48.04602540213723</v>
      </c>
      <c r="BC24" s="73">
        <v>47.6</v>
      </c>
      <c r="BD24" s="74">
        <f>ROUND('第３表歳入の状況'!R25/'第３表歳入の状況'!CO25*100,2)</f>
        <v>41.97</v>
      </c>
      <c r="BE24" s="75">
        <v>36.33141312001752</v>
      </c>
      <c r="BF24" s="73">
        <v>41.02402584531591</v>
      </c>
      <c r="BG24" s="73">
        <v>43.7346428297225</v>
      </c>
      <c r="BH24" s="73">
        <v>43.4</v>
      </c>
      <c r="BI24" s="74">
        <f>ROUND('第３表歳入の状況'!S25/'第３表歳入の状況'!CO25*100,2)</f>
        <v>37.91</v>
      </c>
      <c r="BJ24" s="72">
        <v>4.2567480602769185</v>
      </c>
      <c r="BK24" s="73">
        <v>4.710479030305123</v>
      </c>
      <c r="BL24" s="73">
        <v>4.311382572414729</v>
      </c>
      <c r="BM24" s="73">
        <v>4.19</v>
      </c>
      <c r="BN24" s="74">
        <f>ROUND('第３表歳入の状況'!T25/'第３表歳入の状況'!CO25*100,2)</f>
        <v>4.06</v>
      </c>
      <c r="BO24" s="75">
        <v>59.74962354635282</v>
      </c>
      <c r="BP24" s="73">
        <v>70.19270337350747</v>
      </c>
      <c r="BQ24" s="73">
        <v>72.16233207156523</v>
      </c>
      <c r="BR24" s="73">
        <v>71.69</v>
      </c>
      <c r="BS24" s="77">
        <f>'第３表歳入の状況'!DE25</f>
        <v>64.61</v>
      </c>
      <c r="BT24" s="72">
        <v>0.03383954671293817</v>
      </c>
      <c r="BU24" s="73">
        <v>0.03859238256927777</v>
      </c>
      <c r="BV24" s="73">
        <v>0.043006451250997606</v>
      </c>
      <c r="BW24" s="73">
        <v>0.04</v>
      </c>
      <c r="BX24" s="74">
        <f>ROUND('第３表歳入の状況'!U25/'第３表歳入の状況'!CO25*100,2)</f>
        <v>0.04</v>
      </c>
      <c r="BY24" s="75">
        <v>0.5816963791911217</v>
      </c>
      <c r="BZ24" s="73">
        <v>0.4744196869088606</v>
      </c>
      <c r="CA24" s="73">
        <v>0.4607186496994223</v>
      </c>
      <c r="CB24" s="73">
        <v>0.42</v>
      </c>
      <c r="CC24" s="76">
        <f>ROUND('第３表歳入の状況'!V25/'第３表歳入の状況'!CO25*100,2)</f>
        <v>0.58</v>
      </c>
      <c r="CD24" s="72">
        <v>0.3665800093782594</v>
      </c>
      <c r="CE24" s="73">
        <v>0.5190177228716827</v>
      </c>
      <c r="CF24" s="73">
        <v>0.6662600224438148</v>
      </c>
      <c r="CG24" s="73">
        <v>0.74</v>
      </c>
      <c r="CH24" s="74">
        <f>ROUND('第３表歳入の状況'!X25/'第３表歳入の状況'!CO25*100,2)</f>
        <v>0.73</v>
      </c>
      <c r="CI24" s="72">
        <v>0.09606721583546017</v>
      </c>
      <c r="CJ24" s="73">
        <v>0.11443058865098482</v>
      </c>
      <c r="CK24" s="73">
        <v>0.12272987274000108</v>
      </c>
      <c r="CL24" s="73">
        <v>0.11</v>
      </c>
      <c r="CM24" s="74">
        <f>ROUND('第３表歳入の状況'!AE25/'第３表歳入の状況'!CO25*100,2)</f>
        <v>0.1</v>
      </c>
      <c r="CN24" s="72">
        <v>9.759429324093508</v>
      </c>
      <c r="CO24" s="73">
        <v>6.8191097197864465</v>
      </c>
      <c r="CP24" s="73">
        <v>6.5256198609344755</v>
      </c>
      <c r="CQ24" s="73">
        <v>8.55</v>
      </c>
      <c r="CR24" s="74">
        <f>ROUND('第３表歳入の状況'!AH25/'第３表歳入の状況'!CO25*100,2)</f>
        <v>11.68</v>
      </c>
      <c r="CS24" s="72">
        <v>0.3261127974334423</v>
      </c>
      <c r="CT24" s="73">
        <v>0.3882668384516941</v>
      </c>
      <c r="CU24" s="73">
        <v>0.4084479629022612</v>
      </c>
      <c r="CV24" s="73">
        <v>0.36</v>
      </c>
      <c r="CW24" s="74">
        <f>ROUND('第３表歳入の状況'!AT25/'第３表歳入の状況'!CO25*100,2)</f>
        <v>0.33</v>
      </c>
      <c r="CX24" s="72">
        <v>5.569161496296085</v>
      </c>
      <c r="CY24" s="73">
        <v>6.161450276421643</v>
      </c>
      <c r="CZ24" s="73">
        <v>4.487997998698474</v>
      </c>
      <c r="DA24" s="73">
        <v>4.31</v>
      </c>
      <c r="DB24" s="74">
        <f>ROUND('第３表歳入の状況'!AU25/'第３表歳入の状況'!CO25*100,2)</f>
        <v>5.19</v>
      </c>
      <c r="DC24" s="75">
        <v>0.05605240424776791</v>
      </c>
      <c r="DD24" s="73">
        <v>0.2094168645210774</v>
      </c>
      <c r="DE24" s="73">
        <v>0.11666703969144146</v>
      </c>
      <c r="DF24" s="73">
        <v>0.22</v>
      </c>
      <c r="DG24" s="76">
        <v>0.38</v>
      </c>
      <c r="DH24" s="72">
        <v>0.010179008035308943</v>
      </c>
      <c r="DI24" s="73">
        <v>0.029624299250666817</v>
      </c>
      <c r="DJ24" s="73">
        <v>0.01699859733241012</v>
      </c>
      <c r="DK24" s="73">
        <v>0</v>
      </c>
      <c r="DL24" s="74">
        <f>ROUND('第３表歳入の状況'!BT25/'第３表歳入の状況'!CO25*100,2)</f>
        <v>0.01</v>
      </c>
      <c r="DM24" s="72">
        <v>4.075697437355557</v>
      </c>
      <c r="DN24" s="73">
        <v>1.7458946107474802</v>
      </c>
      <c r="DO24" s="73">
        <v>1.5444925536227836</v>
      </c>
      <c r="DP24" s="73">
        <v>1.31</v>
      </c>
      <c r="DQ24" s="74">
        <f>ROUND('第３表歳入の状況'!BU25/'第３表歳入の状況'!CO25*100,2)</f>
        <v>2.9</v>
      </c>
      <c r="DR24" s="72">
        <v>1.8305249450163916</v>
      </c>
      <c r="DS24" s="73">
        <v>1.257901608545587</v>
      </c>
      <c r="DT24" s="73">
        <v>3.158226060379584</v>
      </c>
      <c r="DU24" s="73">
        <v>1.35</v>
      </c>
      <c r="DV24" s="74">
        <f>ROUND('第３表歳入の状況'!BV25/'第３表歳入の状況'!CO25*100,2)</f>
        <v>1.67</v>
      </c>
      <c r="DW24" s="75">
        <v>0.5958565103691293</v>
      </c>
      <c r="DX24" s="73">
        <v>0.9077423914027052</v>
      </c>
      <c r="DY24" s="73">
        <v>1.0845955027944278</v>
      </c>
      <c r="DZ24" s="73">
        <v>0.66</v>
      </c>
      <c r="EA24" s="74">
        <f>ROUND('第３表歳入の状況'!BY25/'第３表歳入の状況'!CO25*100,2)</f>
        <v>0.76</v>
      </c>
      <c r="EB24" s="72">
        <v>16.949179379682203</v>
      </c>
      <c r="EC24" s="73">
        <v>11.14142963636442</v>
      </c>
      <c r="ED24" s="73">
        <v>9.201907355944678</v>
      </c>
      <c r="EE24" s="73">
        <v>10.24</v>
      </c>
      <c r="EF24" s="74">
        <f>ROUND('第３表歳入の状況'!CK25/'第３表歳入の状況'!CO25*100,2)</f>
        <v>11.05</v>
      </c>
      <c r="EG24" s="63"/>
      <c r="EH24" s="64">
        <f t="shared" si="0"/>
        <v>17.1</v>
      </c>
      <c r="EI24" s="64">
        <f t="shared" si="1"/>
        <v>2.7</v>
      </c>
      <c r="EJ24" s="64">
        <f t="shared" si="2"/>
        <v>0.1</v>
      </c>
      <c r="EK24" s="64">
        <f t="shared" si="3"/>
        <v>0</v>
      </c>
      <c r="EL24" s="64">
        <f t="shared" si="4"/>
        <v>0</v>
      </c>
      <c r="EM24" s="64">
        <f t="shared" si="5"/>
        <v>1.3</v>
      </c>
      <c r="EN24" s="64">
        <f t="shared" si="6"/>
        <v>0.4</v>
      </c>
      <c r="EO24" s="64">
        <f t="shared" si="7"/>
        <v>0</v>
      </c>
      <c r="EP24" s="64">
        <f t="shared" si="8"/>
        <v>0.9</v>
      </c>
      <c r="EQ24" s="64">
        <f t="shared" si="9"/>
        <v>0.1</v>
      </c>
      <c r="ER24" s="64">
        <f t="shared" si="10"/>
        <v>42</v>
      </c>
      <c r="ES24" s="64">
        <f t="shared" si="11"/>
        <v>0</v>
      </c>
      <c r="ET24" s="64">
        <f t="shared" si="12"/>
        <v>0.6</v>
      </c>
      <c r="EU24" s="64">
        <f t="shared" si="13"/>
        <v>0.7</v>
      </c>
      <c r="EV24" s="64">
        <f t="shared" si="14"/>
        <v>0.1</v>
      </c>
      <c r="EW24" s="64">
        <f t="shared" si="15"/>
        <v>11.7</v>
      </c>
      <c r="EX24" s="64">
        <f t="shared" si="16"/>
        <v>0.3</v>
      </c>
      <c r="EY24" s="64">
        <f t="shared" si="17"/>
        <v>5.2</v>
      </c>
      <c r="EZ24" s="64">
        <f t="shared" si="18"/>
        <v>0.4</v>
      </c>
      <c r="FA24" s="64">
        <f t="shared" si="19"/>
        <v>0</v>
      </c>
      <c r="FB24" s="64">
        <f t="shared" si="20"/>
        <v>2.9</v>
      </c>
      <c r="FC24" s="64">
        <f t="shared" si="21"/>
        <v>1.7</v>
      </c>
      <c r="FD24" s="64">
        <f t="shared" si="22"/>
        <v>0.8</v>
      </c>
      <c r="FE24" s="64">
        <f t="shared" si="23"/>
        <v>11.1</v>
      </c>
      <c r="FF24" s="64">
        <f>SUM(EH24:FE24)</f>
        <v>100.1</v>
      </c>
    </row>
    <row r="25" spans="1:162" s="65" customFormat="1" ht="32.25" customHeight="1">
      <c r="A25" s="118" t="s">
        <v>33</v>
      </c>
      <c r="B25" s="72">
        <v>29.76</v>
      </c>
      <c r="C25" s="73">
        <v>30.274093784128702</v>
      </c>
      <c r="D25" s="73">
        <v>31.26676196825674</v>
      </c>
      <c r="E25" s="73">
        <v>31.28</v>
      </c>
      <c r="F25" s="74">
        <f>ROUND('第３表歳入の状況'!B26/'第３表歳入の状況'!CO26*100,2)</f>
        <v>31.47</v>
      </c>
      <c r="G25" s="75">
        <v>1.99</v>
      </c>
      <c r="H25" s="73">
        <v>2.524116587955799</v>
      </c>
      <c r="I25" s="73">
        <v>3.0149735057425735</v>
      </c>
      <c r="J25" s="73">
        <v>3.56</v>
      </c>
      <c r="K25" s="74">
        <f>ROUND('第３表歳入の状況'!C26/'第３表歳入の状況'!CO26*100,2)</f>
        <v>2.46</v>
      </c>
      <c r="L25" s="72">
        <v>0.09</v>
      </c>
      <c r="M25" s="73">
        <v>0.09565280988346628</v>
      </c>
      <c r="N25" s="73">
        <v>0.05792419963131458</v>
      </c>
      <c r="O25" s="73">
        <v>0.04</v>
      </c>
      <c r="P25" s="74">
        <f>ROUND('第３表歳入の状況'!H26/'第３表歳入の状況'!CO26*100,2)</f>
        <v>0.05</v>
      </c>
      <c r="Q25" s="75"/>
      <c r="R25" s="73">
        <v>0.010497978060663932</v>
      </c>
      <c r="S25" s="73">
        <v>0.01864789830620116</v>
      </c>
      <c r="T25" s="73">
        <v>0.03</v>
      </c>
      <c r="U25" s="76">
        <f>ROUND('第３表歳入の状況'!I26/'第３表歳入の状況'!CO26*100,2)</f>
        <v>0.04</v>
      </c>
      <c r="V25" s="72"/>
      <c r="W25" s="73">
        <v>0.010847225863073495</v>
      </c>
      <c r="X25" s="73">
        <v>0.023988585171938963</v>
      </c>
      <c r="Y25" s="73">
        <v>0.02</v>
      </c>
      <c r="Z25" s="74">
        <f>ROUND('第３表歳入の状況'!J26/'第３表歳入の状況'!CO26*100,2)</f>
        <v>0.02</v>
      </c>
      <c r="AA25" s="75">
        <v>1.32</v>
      </c>
      <c r="AB25" s="73">
        <v>1.5324171810196556</v>
      </c>
      <c r="AC25" s="73">
        <v>1.5155979210486261</v>
      </c>
      <c r="AD25" s="73">
        <v>1.55</v>
      </c>
      <c r="AE25" s="74">
        <f>ROUND('第３表歳入の状況'!K26/'第３表歳入の状況'!CO26*100,2)</f>
        <v>1.5</v>
      </c>
      <c r="AF25" s="72">
        <v>0</v>
      </c>
      <c r="AG25" s="73">
        <v>0</v>
      </c>
      <c r="AH25" s="73">
        <v>0</v>
      </c>
      <c r="AI25" s="73">
        <v>0</v>
      </c>
      <c r="AJ25" s="74">
        <f>ROUND('第３表歳入の状況'!L26/'第３表歳入の状況'!CO26*100,2)</f>
        <v>0</v>
      </c>
      <c r="AK25" s="75">
        <v>0</v>
      </c>
      <c r="AL25" s="73">
        <v>0</v>
      </c>
      <c r="AM25" s="73">
        <v>0</v>
      </c>
      <c r="AN25" s="73">
        <v>0</v>
      </c>
      <c r="AO25" s="76">
        <f>ROUND('第３表歳入の状況'!M26/'第３表歳入の状況'!CO26*100,2)</f>
        <v>0</v>
      </c>
      <c r="AP25" s="72">
        <v>0.7531260141797937</v>
      </c>
      <c r="AQ25" s="73">
        <v>0.8139117315212987</v>
      </c>
      <c r="AR25" s="73">
        <v>0.8636558247756243</v>
      </c>
      <c r="AS25" s="73">
        <v>0.9</v>
      </c>
      <c r="AT25" s="74">
        <f>ROUND('第３表歳入の状況'!N26/'第３表歳入の状況'!CO26*100,2)</f>
        <v>0.83</v>
      </c>
      <c r="AU25" s="72">
        <v>0.28350225928052525</v>
      </c>
      <c r="AV25" s="73">
        <v>0.27987075366032244</v>
      </c>
      <c r="AW25" s="73">
        <v>0.27840555573852355</v>
      </c>
      <c r="AX25" s="73">
        <v>0.18</v>
      </c>
      <c r="AY25" s="74">
        <f>ROUND('第３表歳入の状況'!O26/'第３表歳入の状況'!CO26*100,2)</f>
        <v>0.08</v>
      </c>
      <c r="AZ25" s="72">
        <v>34.44509542651721</v>
      </c>
      <c r="BA25" s="73">
        <v>35.26934401401593</v>
      </c>
      <c r="BB25" s="73">
        <v>39.02464370942747</v>
      </c>
      <c r="BC25" s="73">
        <v>40.04</v>
      </c>
      <c r="BD25" s="74">
        <f>ROUND('第３表歳入の状況'!R26/'第３表歳入の状況'!CO26*100,2)</f>
        <v>35.87</v>
      </c>
      <c r="BE25" s="75">
        <v>30.847370621863845</v>
      </c>
      <c r="BF25" s="73">
        <v>31.66079245559006</v>
      </c>
      <c r="BG25" s="73">
        <v>35.1793714189582</v>
      </c>
      <c r="BH25" s="73">
        <v>36.22</v>
      </c>
      <c r="BI25" s="74">
        <f>ROUND('第３表歳入の状況'!S26/'第３表歳入の状況'!CO26*100,2)</f>
        <v>32.28</v>
      </c>
      <c r="BJ25" s="72">
        <v>3.597724804653369</v>
      </c>
      <c r="BK25" s="73">
        <v>3.6085515584258694</v>
      </c>
      <c r="BL25" s="73">
        <v>3.845272290469275</v>
      </c>
      <c r="BM25" s="73">
        <v>3.82</v>
      </c>
      <c r="BN25" s="74">
        <f>ROUND('第３表歳入の状況'!T26/'第３表歳入の状況'!CO26*100,2)</f>
        <v>3.6</v>
      </c>
      <c r="BO25" s="75">
        <v>68.64557848815438</v>
      </c>
      <c r="BP25" s="73">
        <v>70.8107520661089</v>
      </c>
      <c r="BQ25" s="73">
        <v>76.06459916809901</v>
      </c>
      <c r="BR25" s="73">
        <v>77.59</v>
      </c>
      <c r="BS25" s="77">
        <f>'第３表歳入の状況'!DE26</f>
        <v>72.31</v>
      </c>
      <c r="BT25" s="72">
        <v>0.029216179444291883</v>
      </c>
      <c r="BU25" s="73">
        <v>0.0311241423912052</v>
      </c>
      <c r="BV25" s="73">
        <v>0.03166582254143705</v>
      </c>
      <c r="BW25" s="73">
        <v>0.03</v>
      </c>
      <c r="BX25" s="74">
        <f>ROUND('第３表歳入の状況'!U26/'第３表歳入の状況'!CO26*100,2)</f>
        <v>0.03</v>
      </c>
      <c r="BY25" s="75">
        <v>0.08187551489127994</v>
      </c>
      <c r="BZ25" s="73">
        <v>0.06448757951550702</v>
      </c>
      <c r="CA25" s="73">
        <v>0.15982005445720374</v>
      </c>
      <c r="CB25" s="73">
        <v>0.18</v>
      </c>
      <c r="CC25" s="76">
        <f>ROUND('第３表歳入の状況'!V26/'第３表歳入の状況'!CO26*100,2)</f>
        <v>0.2</v>
      </c>
      <c r="CD25" s="72">
        <v>1.7027883703222908</v>
      </c>
      <c r="CE25" s="73">
        <v>1.7030760924676698</v>
      </c>
      <c r="CF25" s="73">
        <v>1.8740470211873947</v>
      </c>
      <c r="CG25" s="73">
        <v>1.66</v>
      </c>
      <c r="CH25" s="74">
        <f>ROUND('第３表歳入の状況'!X26/'第３表歳入の状況'!CO26*100,2)</f>
        <v>1.68</v>
      </c>
      <c r="CI25" s="72">
        <v>0.12880083381181817</v>
      </c>
      <c r="CJ25" s="73">
        <v>0.13037215024065227</v>
      </c>
      <c r="CK25" s="73">
        <v>0.1435754652405846</v>
      </c>
      <c r="CL25" s="73">
        <v>0.13</v>
      </c>
      <c r="CM25" s="74">
        <f>ROUND('第３表歳入の状況'!AE26/'第３表歳入の状況'!CO26*100,2)</f>
        <v>0.12</v>
      </c>
      <c r="CN25" s="72">
        <v>3.8517573395411535</v>
      </c>
      <c r="CO25" s="73">
        <v>3.6512830542500994</v>
      </c>
      <c r="CP25" s="73">
        <v>2.740528959429472</v>
      </c>
      <c r="CQ25" s="73">
        <v>3.1</v>
      </c>
      <c r="CR25" s="74">
        <f>ROUND('第３表歳入の状況'!AH26/'第３表歳入の状況'!CO26*100,2)</f>
        <v>5.95</v>
      </c>
      <c r="CS25" s="72">
        <v>0</v>
      </c>
      <c r="CT25" s="73">
        <v>0</v>
      </c>
      <c r="CU25" s="73">
        <v>0</v>
      </c>
      <c r="CV25" s="73">
        <v>0</v>
      </c>
      <c r="CW25" s="74">
        <f>ROUND('第３表歳入の状況'!AT26/'第３表歳入の状況'!CO26*100,2)</f>
        <v>0</v>
      </c>
      <c r="CX25" s="72">
        <v>7.305527123848515</v>
      </c>
      <c r="CY25" s="73">
        <v>6.560332352426368</v>
      </c>
      <c r="CZ25" s="73">
        <v>6.169383444404785</v>
      </c>
      <c r="DA25" s="73">
        <v>7.22</v>
      </c>
      <c r="DB25" s="74">
        <f>ROUND('第３表歳入の状況'!AU26/'第３表歳入の状況'!CO26*100,2)</f>
        <v>6.93</v>
      </c>
      <c r="DC25" s="75">
        <v>0.5391925880620116</v>
      </c>
      <c r="DD25" s="73">
        <v>0.12225727483172419</v>
      </c>
      <c r="DE25" s="73">
        <v>0.09312822722130293</v>
      </c>
      <c r="DF25" s="73">
        <v>0.11</v>
      </c>
      <c r="DG25" s="76">
        <v>0.38</v>
      </c>
      <c r="DH25" s="72">
        <v>0.02886511720797863</v>
      </c>
      <c r="DI25" s="73">
        <v>0.0011093753723597894</v>
      </c>
      <c r="DJ25" s="73">
        <v>0.002492320537344308</v>
      </c>
      <c r="DK25" s="73">
        <v>0.03</v>
      </c>
      <c r="DL25" s="74">
        <f>ROUND('第３表歳入の状況'!BT26/'第３表歳入の状況'!CO26*100,2)</f>
        <v>0.01</v>
      </c>
      <c r="DM25" s="72">
        <v>5.35997921711561</v>
      </c>
      <c r="DN25" s="73">
        <v>6.238058806755849</v>
      </c>
      <c r="DO25" s="73">
        <v>4.970198967289183</v>
      </c>
      <c r="DP25" s="73">
        <v>1.86</v>
      </c>
      <c r="DQ25" s="74">
        <f>ROUND('第３表歳入の状況'!BU26/'第３表歳入の状況'!CO26*100,2)</f>
        <v>2.96</v>
      </c>
      <c r="DR25" s="72">
        <v>1.2657548930274358</v>
      </c>
      <c r="DS25" s="73">
        <v>3.0755172359953686</v>
      </c>
      <c r="DT25" s="73">
        <v>1.5269691335002595</v>
      </c>
      <c r="DU25" s="73">
        <v>1.93</v>
      </c>
      <c r="DV25" s="74">
        <f>ROUND('第３表歳入の状況'!BV26/'第３表歳入の状況'!CO26*100,2)</f>
        <v>2.43</v>
      </c>
      <c r="DW25" s="75">
        <v>1.0105326472277005</v>
      </c>
      <c r="DX25" s="73">
        <v>0.9204528552445925</v>
      </c>
      <c r="DY25" s="73">
        <v>1.0498010149085273</v>
      </c>
      <c r="DZ25" s="73">
        <v>1.03</v>
      </c>
      <c r="EA25" s="74">
        <f>ROUND('第３表歳入の状況'!BY26/'第３表歳入の状況'!CO26*100,2)</f>
        <v>1.21</v>
      </c>
      <c r="EB25" s="72">
        <v>10.050131687345534</v>
      </c>
      <c r="EC25" s="73">
        <v>6.691177014399692</v>
      </c>
      <c r="ED25" s="73">
        <v>5.1737904011834965</v>
      </c>
      <c r="EE25" s="73">
        <v>5.13</v>
      </c>
      <c r="EF25" s="74">
        <f>ROUND('第３表歳入の状況'!CK26/'第３表歳入の状況'!CO26*100,2)</f>
        <v>6.02</v>
      </c>
      <c r="EG25" s="63"/>
      <c r="EH25" s="64">
        <f t="shared" si="0"/>
        <v>31.5</v>
      </c>
      <c r="EI25" s="64">
        <f t="shared" si="1"/>
        <v>2.5</v>
      </c>
      <c r="EJ25" s="64">
        <f t="shared" si="2"/>
        <v>0.1</v>
      </c>
      <c r="EK25" s="64">
        <f t="shared" si="3"/>
        <v>0</v>
      </c>
      <c r="EL25" s="64">
        <f t="shared" si="4"/>
        <v>0</v>
      </c>
      <c r="EM25" s="64">
        <f t="shared" si="5"/>
        <v>1.5</v>
      </c>
      <c r="EN25" s="64">
        <f t="shared" si="6"/>
        <v>0</v>
      </c>
      <c r="EO25" s="64">
        <f t="shared" si="7"/>
        <v>0</v>
      </c>
      <c r="EP25" s="64">
        <f t="shared" si="8"/>
        <v>0.8</v>
      </c>
      <c r="EQ25" s="64">
        <f t="shared" si="9"/>
        <v>0.1</v>
      </c>
      <c r="ER25" s="64">
        <f t="shared" si="10"/>
        <v>35.9</v>
      </c>
      <c r="ES25" s="64">
        <f t="shared" si="11"/>
        <v>0</v>
      </c>
      <c r="ET25" s="64">
        <f t="shared" si="12"/>
        <v>0.2</v>
      </c>
      <c r="EU25" s="64">
        <f t="shared" si="13"/>
        <v>1.7</v>
      </c>
      <c r="EV25" s="64">
        <f t="shared" si="14"/>
        <v>0.1</v>
      </c>
      <c r="EW25" s="64">
        <f t="shared" si="15"/>
        <v>6</v>
      </c>
      <c r="EX25" s="64">
        <f t="shared" si="16"/>
        <v>0</v>
      </c>
      <c r="EY25" s="64">
        <f t="shared" si="17"/>
        <v>6.9</v>
      </c>
      <c r="EZ25" s="64">
        <f t="shared" si="18"/>
        <v>0.4</v>
      </c>
      <c r="FA25" s="64">
        <f t="shared" si="19"/>
        <v>0</v>
      </c>
      <c r="FB25" s="64">
        <f t="shared" si="20"/>
        <v>3</v>
      </c>
      <c r="FC25" s="64">
        <f t="shared" si="21"/>
        <v>2.4</v>
      </c>
      <c r="FD25" s="64">
        <f t="shared" si="22"/>
        <v>1.2</v>
      </c>
      <c r="FE25" s="64">
        <f t="shared" si="23"/>
        <v>6</v>
      </c>
      <c r="FF25" s="64">
        <f>SUM(EH25:FE25)</f>
        <v>100.30000000000003</v>
      </c>
    </row>
    <row r="26" spans="1:162" s="65" customFormat="1" ht="32.25" customHeight="1">
      <c r="A26" s="118" t="s">
        <v>34</v>
      </c>
      <c r="B26" s="72">
        <v>13.38</v>
      </c>
      <c r="C26" s="73">
        <v>46.22620801148534</v>
      </c>
      <c r="D26" s="73">
        <v>45.1396390261679</v>
      </c>
      <c r="E26" s="73">
        <v>41.91</v>
      </c>
      <c r="F26" s="74">
        <f>ROUND('第３表歳入の状況'!B27/'第３表歳入の状況'!CO27*100,2)</f>
        <v>36.12</v>
      </c>
      <c r="G26" s="75">
        <v>0.82</v>
      </c>
      <c r="H26" s="73">
        <v>0.8412224690411422</v>
      </c>
      <c r="I26" s="73">
        <v>0.9273406926075798</v>
      </c>
      <c r="J26" s="73">
        <v>1.01</v>
      </c>
      <c r="K26" s="74">
        <f>ROUND('第３表歳入の状況'!C27/'第３表歳入の状況'!CO27*100,2)</f>
        <v>0.65</v>
      </c>
      <c r="L26" s="72">
        <v>0.04</v>
      </c>
      <c r="M26" s="73">
        <v>0.0302052551029455</v>
      </c>
      <c r="N26" s="73">
        <v>0.01703938772629271</v>
      </c>
      <c r="O26" s="73">
        <v>0.01</v>
      </c>
      <c r="P26" s="74">
        <f>ROUND('第３表歳入の状況'!H27/'第３表歳入の状況'!CO27*100,2)</f>
        <v>0.01</v>
      </c>
      <c r="Q26" s="75"/>
      <c r="R26" s="73">
        <v>0.0032406447782512377</v>
      </c>
      <c r="S26" s="73">
        <v>0.005410316540830166</v>
      </c>
      <c r="T26" s="73">
        <v>0.01</v>
      </c>
      <c r="U26" s="76">
        <f>ROUND('第３表歳入の状況'!I27/'第３表歳入の状況'!CO27*100,2)</f>
        <v>0.01</v>
      </c>
      <c r="V26" s="72"/>
      <c r="W26" s="73">
        <v>0.0034240775015484774</v>
      </c>
      <c r="X26" s="73">
        <v>0.007027192748434584</v>
      </c>
      <c r="Y26" s="73">
        <v>0.01</v>
      </c>
      <c r="Z26" s="74">
        <f>ROUND('第３表歳入の状況'!J27/'第３表歳入の状況'!CO27*100,2)</f>
        <v>0</v>
      </c>
      <c r="AA26" s="75">
        <v>0.6</v>
      </c>
      <c r="AB26" s="73">
        <v>0.5832549158441238</v>
      </c>
      <c r="AC26" s="73">
        <v>0.5416535295474799</v>
      </c>
      <c r="AD26" s="73">
        <v>0.53</v>
      </c>
      <c r="AE26" s="74">
        <f>ROUND('第３表歳入の状況'!K27/'第３表歳入の状況'!CO27*100,2)</f>
        <v>0.46</v>
      </c>
      <c r="AF26" s="72">
        <v>0</v>
      </c>
      <c r="AG26" s="73">
        <v>0</v>
      </c>
      <c r="AH26" s="73">
        <v>0</v>
      </c>
      <c r="AI26" s="73">
        <v>0</v>
      </c>
      <c r="AJ26" s="74">
        <f>ROUND('第３表歳入の状況'!L27/'第３表歳入の状況'!CO27*100,2)</f>
        <v>0</v>
      </c>
      <c r="AK26" s="75">
        <v>0</v>
      </c>
      <c r="AL26" s="73">
        <v>0</v>
      </c>
      <c r="AM26" s="73">
        <v>0</v>
      </c>
      <c r="AN26" s="73">
        <v>0</v>
      </c>
      <c r="AO26" s="76">
        <f>ROUND('第３表歳入の状況'!M27/'第３表歳入の状況'!CO27*100,2)</f>
        <v>0</v>
      </c>
      <c r="AP26" s="72">
        <v>0.31073011477023316</v>
      </c>
      <c r="AQ26" s="73">
        <v>0.2743542098115718</v>
      </c>
      <c r="AR26" s="73">
        <v>0.27132426514531055</v>
      </c>
      <c r="AS26" s="73">
        <v>0.27</v>
      </c>
      <c r="AT26" s="74">
        <f>ROUND('第３表歳入の状況'!N27/'第３表歳入の状況'!CO27*100,2)</f>
        <v>0.22</v>
      </c>
      <c r="AU26" s="72">
        <v>0.11075115052335144</v>
      </c>
      <c r="AV26" s="73">
        <v>0.08890372655806227</v>
      </c>
      <c r="AW26" s="73">
        <v>0.07872943380104587</v>
      </c>
      <c r="AX26" s="73">
        <v>0.06</v>
      </c>
      <c r="AY26" s="74">
        <f>ROUND('第３表歳入の状況'!O27/'第３表歳入の状況'!CO27*100,2)</f>
        <v>0.01</v>
      </c>
      <c r="AZ26" s="72">
        <v>55.06240722849773</v>
      </c>
      <c r="BA26" s="73">
        <v>23.65695145819843</v>
      </c>
      <c r="BB26" s="73">
        <v>25.772011748471275</v>
      </c>
      <c r="BC26" s="73">
        <v>26.15</v>
      </c>
      <c r="BD26" s="74">
        <f>ROUND('第３表歳入の状況'!R27/'第３表歳入の状況'!CO27*100,2)</f>
        <v>26.48</v>
      </c>
      <c r="BE26" s="75">
        <v>48.72333178467469</v>
      </c>
      <c r="BF26" s="73">
        <v>18.416278553596293</v>
      </c>
      <c r="BG26" s="73">
        <v>20.959566279176066</v>
      </c>
      <c r="BH26" s="73">
        <v>21.66</v>
      </c>
      <c r="BI26" s="74">
        <f>ROUND('第３表歳入の状況'!S27/'第３表歳入の状況'!CO27*100,2)</f>
        <v>22.31</v>
      </c>
      <c r="BJ26" s="72">
        <v>6.339075443823046</v>
      </c>
      <c r="BK26" s="73">
        <v>5.240672904602139</v>
      </c>
      <c r="BL26" s="73">
        <v>4.812445469295209</v>
      </c>
      <c r="BM26" s="73">
        <v>4.49</v>
      </c>
      <c r="BN26" s="74">
        <f>ROUND('第３表歳入の状況'!T27/'第３表歳入の状況'!CO27*100,2)</f>
        <v>4.17</v>
      </c>
      <c r="BO26" s="75">
        <v>70.3284433333728</v>
      </c>
      <c r="BP26" s="73">
        <v>71.70776476832141</v>
      </c>
      <c r="BQ26" s="73">
        <v>72.76017559275616</v>
      </c>
      <c r="BR26" s="73">
        <v>69.95</v>
      </c>
      <c r="BS26" s="77">
        <f>'第３表歳入の状況'!DE27</f>
        <v>63.97</v>
      </c>
      <c r="BT26" s="72">
        <v>0</v>
      </c>
      <c r="BU26" s="73">
        <v>0</v>
      </c>
      <c r="BV26" s="73">
        <v>0</v>
      </c>
      <c r="BW26" s="73">
        <v>0</v>
      </c>
      <c r="BX26" s="74">
        <f>ROUND('第３表歳入の状況'!U27/'第３表歳入の状況'!CO27*100,2)</f>
        <v>0</v>
      </c>
      <c r="BY26" s="75">
        <v>0.02995156900945982</v>
      </c>
      <c r="BZ26" s="73">
        <v>0.027209187289090584</v>
      </c>
      <c r="CA26" s="73">
        <v>0.029850022294235404</v>
      </c>
      <c r="CB26" s="73">
        <v>0.03</v>
      </c>
      <c r="CC26" s="76">
        <f>ROUND('第３表歳入の状況'!V27/'第３表歳入の状況'!CO27*100,2)</f>
        <v>0.02</v>
      </c>
      <c r="CD26" s="72">
        <v>3.7920079462209126</v>
      </c>
      <c r="CE26" s="73">
        <v>3.257887454241178</v>
      </c>
      <c r="CF26" s="73">
        <v>2.9974397387128047</v>
      </c>
      <c r="CG26" s="73">
        <v>2.79</v>
      </c>
      <c r="CH26" s="74">
        <f>ROUND('第３表歳入の状況'!X27/'第３表歳入の状況'!CO27*100,2)</f>
        <v>2.99</v>
      </c>
      <c r="CI26" s="72">
        <v>0.0349667154482531</v>
      </c>
      <c r="CJ26" s="73">
        <v>0.022929090412154986</v>
      </c>
      <c r="CK26" s="73">
        <v>0.028606271365308928</v>
      </c>
      <c r="CL26" s="73">
        <v>0.03</v>
      </c>
      <c r="CM26" s="74">
        <f>ROUND('第３表歳入の状況'!AE27/'第３表歳入の状況'!CO27*100,2)</f>
        <v>0.02</v>
      </c>
      <c r="CN26" s="72">
        <v>2.6631820686225276</v>
      </c>
      <c r="CO26" s="73">
        <v>5.752450202601443</v>
      </c>
      <c r="CP26" s="73">
        <v>2.9780372242215516</v>
      </c>
      <c r="CQ26" s="73">
        <v>8.14</v>
      </c>
      <c r="CR26" s="74">
        <f>ROUND('第３表歳入の状況'!AH27/'第３表歳入の状況'!CO27*100,2)</f>
        <v>6.23</v>
      </c>
      <c r="CS26" s="72">
        <v>0</v>
      </c>
      <c r="CT26" s="73">
        <v>0</v>
      </c>
      <c r="CU26" s="73">
        <v>0</v>
      </c>
      <c r="CV26" s="73">
        <v>0</v>
      </c>
      <c r="CW26" s="74">
        <f>ROUND('第３表歳入の状況'!AT27/'第３表歳入の状況'!CO27*100,2)</f>
        <v>0</v>
      </c>
      <c r="CX26" s="72">
        <v>5.100264618629458</v>
      </c>
      <c r="CY26" s="73">
        <v>4.551821884379908</v>
      </c>
      <c r="CZ26" s="73">
        <v>9.700510995069148</v>
      </c>
      <c r="DA26" s="73">
        <v>4.36</v>
      </c>
      <c r="DB26" s="74">
        <f>ROUND('第３表歳入の状況'!AU27/'第３表歳入の状況'!CO27*100,2)</f>
        <v>4.61</v>
      </c>
      <c r="DC26" s="75">
        <v>0.9188166204739174</v>
      </c>
      <c r="DD26" s="73">
        <v>0.6508193022586071</v>
      </c>
      <c r="DE26" s="73">
        <v>1.0827473711769429</v>
      </c>
      <c r="DF26" s="73">
        <v>1.24</v>
      </c>
      <c r="DG26" s="76">
        <v>0.38</v>
      </c>
      <c r="DH26" s="72">
        <v>0.15324058562979442</v>
      </c>
      <c r="DI26" s="73">
        <v>0</v>
      </c>
      <c r="DJ26" s="73">
        <v>0</v>
      </c>
      <c r="DK26" s="73">
        <v>0.02</v>
      </c>
      <c r="DL26" s="74">
        <f>ROUND('第３表歳入の状況'!BT27/'第３表歳入の状況'!CO27*100,2)</f>
        <v>0.01</v>
      </c>
      <c r="DM26" s="72">
        <v>1.5917517558236647</v>
      </c>
      <c r="DN26" s="73">
        <v>2.3305738937325318</v>
      </c>
      <c r="DO26" s="73">
        <v>0.6065773280374419</v>
      </c>
      <c r="DP26" s="73">
        <v>0.93</v>
      </c>
      <c r="DQ26" s="74">
        <f>ROUND('第３表歳入の状況'!BU27/'第３表歳入の状況'!CO27*100,2)</f>
        <v>2.89</v>
      </c>
      <c r="DR26" s="72">
        <v>2.33329688064857</v>
      </c>
      <c r="DS26" s="73">
        <v>1.5936023557653212</v>
      </c>
      <c r="DT26" s="73">
        <v>2.14105503660048</v>
      </c>
      <c r="DU26" s="73">
        <v>2.78</v>
      </c>
      <c r="DV26" s="74">
        <f>ROUND('第３表歳入の状況'!BV27/'第３表歳入の状況'!CO27*100,2)</f>
        <v>1.97</v>
      </c>
      <c r="DW26" s="75">
        <v>0.6415904701072893</v>
      </c>
      <c r="DX26" s="73">
        <v>0.41357964679417686</v>
      </c>
      <c r="DY26" s="73">
        <v>0.8965578571166496</v>
      </c>
      <c r="DZ26" s="73">
        <v>1.97</v>
      </c>
      <c r="EA26" s="74">
        <f>ROUND('第３表歳入の状況'!BY27/'第３表歳入の状況'!CO27*100,2)</f>
        <v>7.94</v>
      </c>
      <c r="EB26" s="72">
        <v>12.412487436013349</v>
      </c>
      <c r="EC26" s="73">
        <v>9.691362214204174</v>
      </c>
      <c r="ED26" s="73">
        <v>6.778442562649289</v>
      </c>
      <c r="EE26" s="73">
        <v>7.77</v>
      </c>
      <c r="EF26" s="74">
        <f>ROUND('第３表歳入の状況'!CK27/'第３表歳入の状況'!CO27*100,2)</f>
        <v>7.87</v>
      </c>
      <c r="EG26" s="63"/>
      <c r="EH26" s="64">
        <f t="shared" si="0"/>
        <v>36.1</v>
      </c>
      <c r="EI26" s="64">
        <f t="shared" si="1"/>
        <v>0.7</v>
      </c>
      <c r="EJ26" s="64">
        <f t="shared" si="2"/>
        <v>0</v>
      </c>
      <c r="EK26" s="64">
        <f t="shared" si="3"/>
        <v>0</v>
      </c>
      <c r="EL26" s="64">
        <f t="shared" si="4"/>
        <v>0</v>
      </c>
      <c r="EM26" s="64">
        <f t="shared" si="5"/>
        <v>0.5</v>
      </c>
      <c r="EN26" s="64">
        <f t="shared" si="6"/>
        <v>0</v>
      </c>
      <c r="EO26" s="64">
        <f t="shared" si="7"/>
        <v>0</v>
      </c>
      <c r="EP26" s="64">
        <f t="shared" si="8"/>
        <v>0.2</v>
      </c>
      <c r="EQ26" s="64">
        <f t="shared" si="9"/>
        <v>0</v>
      </c>
      <c r="ER26" s="64">
        <f t="shared" si="10"/>
        <v>26.5</v>
      </c>
      <c r="ES26" s="64">
        <f t="shared" si="11"/>
        <v>0</v>
      </c>
      <c r="ET26" s="64">
        <f t="shared" si="12"/>
        <v>0</v>
      </c>
      <c r="EU26" s="64">
        <f t="shared" si="13"/>
        <v>3</v>
      </c>
      <c r="EV26" s="64">
        <f t="shared" si="14"/>
        <v>0</v>
      </c>
      <c r="EW26" s="64">
        <f t="shared" si="15"/>
        <v>6.2</v>
      </c>
      <c r="EX26" s="64">
        <f t="shared" si="16"/>
        <v>0</v>
      </c>
      <c r="EY26" s="64">
        <f t="shared" si="17"/>
        <v>4.6</v>
      </c>
      <c r="EZ26" s="64">
        <f t="shared" si="18"/>
        <v>0.4</v>
      </c>
      <c r="FA26" s="64">
        <f t="shared" si="19"/>
        <v>0</v>
      </c>
      <c r="FB26" s="64">
        <f t="shared" si="20"/>
        <v>2.9</v>
      </c>
      <c r="FC26" s="64">
        <f t="shared" si="21"/>
        <v>2</v>
      </c>
      <c r="FD26" s="64">
        <f t="shared" si="22"/>
        <v>7.9</v>
      </c>
      <c r="FE26" s="64">
        <f t="shared" si="23"/>
        <v>7.9</v>
      </c>
      <c r="FF26" s="64">
        <f>SUM(EH26:FE26)</f>
        <v>98.90000000000002</v>
      </c>
    </row>
    <row r="27" spans="1:162" s="65" customFormat="1" ht="32.25" customHeight="1">
      <c r="A27" s="118" t="s">
        <v>35</v>
      </c>
      <c r="B27" s="72">
        <v>20.14</v>
      </c>
      <c r="C27" s="73">
        <v>25.123405725084513</v>
      </c>
      <c r="D27" s="73">
        <v>23.972496138725322</v>
      </c>
      <c r="E27" s="73">
        <v>20.68</v>
      </c>
      <c r="F27" s="74">
        <f>ROUND('第３表歳入の状況'!B28/'第３表歳入の状況'!CO28*100,2)</f>
        <v>22.05</v>
      </c>
      <c r="G27" s="75">
        <v>1.94</v>
      </c>
      <c r="H27" s="73">
        <v>2.2765474066210407</v>
      </c>
      <c r="I27" s="73">
        <v>2.4555357267071325</v>
      </c>
      <c r="J27" s="73">
        <v>2.51</v>
      </c>
      <c r="K27" s="74">
        <f>ROUND('第３表歳入の状況'!C28/'第３表歳入の状況'!CO28*100,2)</f>
        <v>1.78</v>
      </c>
      <c r="L27" s="72">
        <v>0.08</v>
      </c>
      <c r="M27" s="73">
        <v>0.0797608022948524</v>
      </c>
      <c r="N27" s="73">
        <v>0.044713781778598846</v>
      </c>
      <c r="O27" s="73">
        <v>0.03</v>
      </c>
      <c r="P27" s="74">
        <f>ROUND('第３表歳入の状況'!H28/'第３表歳入の状況'!CO28*100,2)</f>
        <v>0.03</v>
      </c>
      <c r="Q27" s="75"/>
      <c r="R27" s="73">
        <v>0.008634871516876351</v>
      </c>
      <c r="S27" s="73">
        <v>0.014423800573741565</v>
      </c>
      <c r="T27" s="73">
        <v>0.02</v>
      </c>
      <c r="U27" s="76">
        <f>ROUND('第３表歳入の状況'!I28/'第３表歳入の状況'!CO28*100,2)</f>
        <v>0.03</v>
      </c>
      <c r="V27" s="72"/>
      <c r="W27" s="73">
        <v>0.009128964982419684</v>
      </c>
      <c r="X27" s="73">
        <v>0.01863461977349515</v>
      </c>
      <c r="Y27" s="73">
        <v>0.01</v>
      </c>
      <c r="Z27" s="74">
        <f>ROUND('第３表歳入の状況'!J28/'第３表歳入の状況'!CO28*100,2)</f>
        <v>0.01</v>
      </c>
      <c r="AA27" s="75">
        <v>1.21</v>
      </c>
      <c r="AB27" s="73">
        <v>1.3329465287345936</v>
      </c>
      <c r="AC27" s="73">
        <v>1.2033869875450482</v>
      </c>
      <c r="AD27" s="73">
        <v>1.08</v>
      </c>
      <c r="AE27" s="74">
        <f>ROUND('第３表歳入の状況'!K28/'第３表歳入の状況'!CO28*100,2)</f>
        <v>1.07</v>
      </c>
      <c r="AF27" s="72">
        <v>0</v>
      </c>
      <c r="AG27" s="73">
        <v>0</v>
      </c>
      <c r="AH27" s="73">
        <v>0</v>
      </c>
      <c r="AI27" s="73">
        <v>0</v>
      </c>
      <c r="AJ27" s="74">
        <f>ROUND('第３表歳入の状況'!L28/'第３表歳入の状況'!CO28*100,2)</f>
        <v>0</v>
      </c>
      <c r="AK27" s="75">
        <v>0</v>
      </c>
      <c r="AL27" s="73">
        <v>0</v>
      </c>
      <c r="AM27" s="73">
        <v>0</v>
      </c>
      <c r="AN27" s="73">
        <v>0</v>
      </c>
      <c r="AO27" s="76">
        <f>ROUND('第３表歳入の状況'!M28/'第３表歳入の状況'!CO28*100,2)</f>
        <v>0</v>
      </c>
      <c r="AP27" s="72">
        <v>0.735138401416345</v>
      </c>
      <c r="AQ27" s="73">
        <v>0.7405755200686649</v>
      </c>
      <c r="AR27" s="73">
        <v>0.7143038271228402</v>
      </c>
      <c r="AS27" s="73">
        <v>0.65</v>
      </c>
      <c r="AT27" s="74">
        <f>ROUND('第３表歳入の状況'!N28/'第３表歳入の状況'!CO28*100,2)</f>
        <v>0.6</v>
      </c>
      <c r="AU27" s="72">
        <v>0.2977072868164521</v>
      </c>
      <c r="AV27" s="73">
        <v>0.326172272039392</v>
      </c>
      <c r="AW27" s="73">
        <v>0.26383922952710176</v>
      </c>
      <c r="AX27" s="73">
        <v>0.11</v>
      </c>
      <c r="AY27" s="74">
        <f>ROUND('第３表歳入の状況'!O28/'第３表歳入の状況'!CO28*100,2)</f>
        <v>0.05</v>
      </c>
      <c r="AZ27" s="72">
        <v>48.3474092501033</v>
      </c>
      <c r="BA27" s="73">
        <v>43.782045490479526</v>
      </c>
      <c r="BB27" s="73">
        <v>45.46537810946315</v>
      </c>
      <c r="BC27" s="73">
        <v>42.59</v>
      </c>
      <c r="BD27" s="74">
        <f>ROUND('第３表歳入の状況'!R28/'第３表歳入の状況'!CO28*100,2)</f>
        <v>44.58</v>
      </c>
      <c r="BE27" s="75">
        <v>43.90255380708605</v>
      </c>
      <c r="BF27" s="73">
        <v>39.34205102432634</v>
      </c>
      <c r="BG27" s="73">
        <v>41.07961216726677</v>
      </c>
      <c r="BH27" s="73">
        <v>39.41</v>
      </c>
      <c r="BI27" s="74">
        <f>ROUND('第３表歳入の状況'!S28/'第３表歳入の状況'!CO28*100,2)</f>
        <v>41.35</v>
      </c>
      <c r="BJ27" s="72">
        <v>4.444855443017244</v>
      </c>
      <c r="BK27" s="73">
        <v>4.439994466153188</v>
      </c>
      <c r="BL27" s="73">
        <v>4.385765942196386</v>
      </c>
      <c r="BM27" s="73">
        <v>3.18</v>
      </c>
      <c r="BN27" s="74">
        <f>ROUND('第３表歳入の状況'!T28/'第３表歳入の状況'!CO28*100,2)</f>
        <v>3.23</v>
      </c>
      <c r="BO27" s="75">
        <v>72.74886512626911</v>
      </c>
      <c r="BP27" s="73">
        <v>73.67921758182187</v>
      </c>
      <c r="BQ27" s="73">
        <v>74.15271222121643</v>
      </c>
      <c r="BR27" s="73">
        <v>67.68</v>
      </c>
      <c r="BS27" s="77">
        <f>'第３表歳入の状況'!DE28</f>
        <v>70.2</v>
      </c>
      <c r="BT27" s="72">
        <v>0.03729576743630071</v>
      </c>
      <c r="BU27" s="73">
        <v>0.03592765342307953</v>
      </c>
      <c r="BV27" s="73">
        <v>0.032825778402498944</v>
      </c>
      <c r="BW27" s="73">
        <v>0.03</v>
      </c>
      <c r="BX27" s="74">
        <f>ROUND('第３表歳入の状況'!U28/'第３表歳入の状況'!CO28*100,2)</f>
        <v>0.03</v>
      </c>
      <c r="BY27" s="75">
        <v>0.019765580218607318</v>
      </c>
      <c r="BZ27" s="73">
        <v>0.034798296930409055</v>
      </c>
      <c r="CA27" s="73">
        <v>0.04187555005279809</v>
      </c>
      <c r="CB27" s="73">
        <v>0.24</v>
      </c>
      <c r="CC27" s="76">
        <f>ROUND('第３表歳入の状況'!V28/'第３表歳入の状況'!CO28*100,2)</f>
        <v>0.15</v>
      </c>
      <c r="CD27" s="72">
        <v>1.3655662885793536</v>
      </c>
      <c r="CE27" s="73">
        <v>1.2805726213870003</v>
      </c>
      <c r="CF27" s="73">
        <v>1.2675496359037244</v>
      </c>
      <c r="CG27" s="73">
        <v>0.9</v>
      </c>
      <c r="CH27" s="74">
        <f>ROUND('第３表歳入の状況'!X28/'第３表歳入の状況'!CO28*100,2)</f>
        <v>0.95</v>
      </c>
      <c r="CI27" s="72">
        <v>0.09369826241725515</v>
      </c>
      <c r="CJ27" s="73">
        <v>0.10641832117392844</v>
      </c>
      <c r="CK27" s="73">
        <v>0.11313377772597619</v>
      </c>
      <c r="CL27" s="73">
        <v>0.08</v>
      </c>
      <c r="CM27" s="74">
        <f>ROUND('第３表歳入の状況'!AE28/'第３表歳入の状況'!CO28*100,2)</f>
        <v>0.09</v>
      </c>
      <c r="CN27" s="72">
        <v>1.878059547104672</v>
      </c>
      <c r="CO27" s="73">
        <v>3.767980296493725</v>
      </c>
      <c r="CP27" s="73">
        <v>4.72791245032222</v>
      </c>
      <c r="CQ27" s="73">
        <v>7.56</v>
      </c>
      <c r="CR27" s="74">
        <f>ROUND('第３表歳入の状況'!AH28/'第３表歳入の状況'!CO28*100,2)</f>
        <v>4.62</v>
      </c>
      <c r="CS27" s="72">
        <v>0</v>
      </c>
      <c r="CT27" s="73">
        <v>0</v>
      </c>
      <c r="CU27" s="73">
        <v>0</v>
      </c>
      <c r="CV27" s="73">
        <v>0</v>
      </c>
      <c r="CW27" s="74">
        <f>ROUND('第３表歳入の状況'!AT28/'第３表歳入の状況'!CO28*100,2)</f>
        <v>0</v>
      </c>
      <c r="CX27" s="72">
        <v>6.505440711259698</v>
      </c>
      <c r="CY27" s="73">
        <v>6.888627568344891</v>
      </c>
      <c r="CZ27" s="73">
        <v>4.9157940848924415</v>
      </c>
      <c r="DA27" s="73">
        <v>5.79</v>
      </c>
      <c r="DB27" s="74">
        <f>ROUND('第３表歳入の状況'!AU28/'第３表歳入の状況'!CO28*100,2)</f>
        <v>5.16</v>
      </c>
      <c r="DC27" s="75">
        <v>0.5347295362712515</v>
      </c>
      <c r="DD27" s="73">
        <v>0.4004980462132677</v>
      </c>
      <c r="DE27" s="73">
        <v>0.34503126824058244</v>
      </c>
      <c r="DF27" s="73">
        <v>0.4</v>
      </c>
      <c r="DG27" s="76">
        <v>0.38</v>
      </c>
      <c r="DH27" s="72">
        <v>0.1273938705994524</v>
      </c>
      <c r="DI27" s="73">
        <v>0.07599628065261747</v>
      </c>
      <c r="DJ27" s="73">
        <v>0.10689897360700402</v>
      </c>
      <c r="DK27" s="73">
        <v>0.07</v>
      </c>
      <c r="DL27" s="74">
        <f>ROUND('第３表歳入の状況'!BT28/'第３表歳入の状況'!CO28*100,2)</f>
        <v>0.08</v>
      </c>
      <c r="DM27" s="72">
        <v>0.86592065719613</v>
      </c>
      <c r="DN27" s="73">
        <v>1.5984158892929474</v>
      </c>
      <c r="DO27" s="73">
        <v>2.8516784302066025</v>
      </c>
      <c r="DP27" s="73">
        <v>0.72</v>
      </c>
      <c r="DQ27" s="74">
        <f>ROUND('第３表歳入の状況'!BU28/'第３表歳入の状況'!CO28*100,2)</f>
        <v>6.34</v>
      </c>
      <c r="DR27" s="72">
        <v>0.5344942317448396</v>
      </c>
      <c r="DS27" s="73">
        <v>0.4875996657104782</v>
      </c>
      <c r="DT27" s="73">
        <v>0.7137920148444171</v>
      </c>
      <c r="DU27" s="73">
        <v>1.54</v>
      </c>
      <c r="DV27" s="74">
        <f>ROUND('第３表歳入の状況'!BV28/'第３表歳入の状況'!CO28*100,2)</f>
        <v>0.93</v>
      </c>
      <c r="DW27" s="75">
        <v>0.6810654212468693</v>
      </c>
      <c r="DX27" s="73">
        <v>0.9597647926877931</v>
      </c>
      <c r="DY27" s="73">
        <v>1.6298429364438494</v>
      </c>
      <c r="DZ27" s="73">
        <v>0.93</v>
      </c>
      <c r="EA27" s="74">
        <f>ROUND('第３表歳入の状況'!BY28/'第３表歳入の状況'!CO28*100,2)</f>
        <v>1.57</v>
      </c>
      <c r="EB27" s="72">
        <v>14.607704999656457</v>
      </c>
      <c r="EC27" s="73">
        <v>10.684182985867986</v>
      </c>
      <c r="ED27" s="73">
        <v>9.10095287814145</v>
      </c>
      <c r="EE27" s="73">
        <v>14.06</v>
      </c>
      <c r="EF27" s="74">
        <f>ROUND('第３表歳入の状況'!CK28/'第３表歳入の状況'!CO28*100,2)</f>
        <v>9.21</v>
      </c>
      <c r="EG27" s="63"/>
      <c r="EH27" s="64">
        <f t="shared" si="0"/>
        <v>22.1</v>
      </c>
      <c r="EI27" s="64">
        <f t="shared" si="1"/>
        <v>1.8</v>
      </c>
      <c r="EJ27" s="64">
        <f t="shared" si="2"/>
        <v>0</v>
      </c>
      <c r="EK27" s="64">
        <f t="shared" si="3"/>
        <v>0</v>
      </c>
      <c r="EL27" s="64">
        <f t="shared" si="4"/>
        <v>0</v>
      </c>
      <c r="EM27" s="64">
        <f t="shared" si="5"/>
        <v>1.1</v>
      </c>
      <c r="EN27" s="64">
        <f t="shared" si="6"/>
        <v>0</v>
      </c>
      <c r="EO27" s="64">
        <f t="shared" si="7"/>
        <v>0</v>
      </c>
      <c r="EP27" s="64">
        <f t="shared" si="8"/>
        <v>0.6</v>
      </c>
      <c r="EQ27" s="64">
        <f t="shared" si="9"/>
        <v>0.1</v>
      </c>
      <c r="ER27" s="64">
        <f t="shared" si="10"/>
        <v>44.6</v>
      </c>
      <c r="ES27" s="64">
        <f t="shared" si="11"/>
        <v>0</v>
      </c>
      <c r="ET27" s="64">
        <f t="shared" si="12"/>
        <v>0.2</v>
      </c>
      <c r="EU27" s="64">
        <f t="shared" si="13"/>
        <v>1</v>
      </c>
      <c r="EV27" s="64">
        <f t="shared" si="14"/>
        <v>0.1</v>
      </c>
      <c r="EW27" s="64">
        <f t="shared" si="15"/>
        <v>4.6</v>
      </c>
      <c r="EX27" s="64">
        <f t="shared" si="16"/>
        <v>0</v>
      </c>
      <c r="EY27" s="64">
        <f t="shared" si="17"/>
        <v>5.2</v>
      </c>
      <c r="EZ27" s="64">
        <f t="shared" si="18"/>
        <v>0.4</v>
      </c>
      <c r="FA27" s="64">
        <f t="shared" si="19"/>
        <v>0.1</v>
      </c>
      <c r="FB27" s="64">
        <f t="shared" si="20"/>
        <v>6.3</v>
      </c>
      <c r="FC27" s="64">
        <f t="shared" si="21"/>
        <v>0.9</v>
      </c>
      <c r="FD27" s="64">
        <f t="shared" si="22"/>
        <v>1.6</v>
      </c>
      <c r="FE27" s="64">
        <f t="shared" si="23"/>
        <v>9.2</v>
      </c>
      <c r="FF27" s="64">
        <f>SUM(EH27:FE27)</f>
        <v>99.9</v>
      </c>
    </row>
    <row r="28" spans="1:162" s="110" customFormat="1" ht="32.25" customHeight="1">
      <c r="A28" s="118" t="s">
        <v>152</v>
      </c>
      <c r="B28" s="103"/>
      <c r="C28" s="96"/>
      <c r="D28" s="96">
        <v>11.304409167478331</v>
      </c>
      <c r="E28" s="96">
        <v>11.71</v>
      </c>
      <c r="F28" s="104">
        <f>ROUND('第３表歳入の状況'!B29/'第３表歳入の状況'!CO29*100,2)</f>
        <v>13.11</v>
      </c>
      <c r="G28" s="105"/>
      <c r="H28" s="96"/>
      <c r="I28" s="96">
        <v>2.1773086836524183</v>
      </c>
      <c r="J28" s="96">
        <v>2.76</v>
      </c>
      <c r="K28" s="106">
        <f>ROUND('第３表歳入の状況'!C29/'第３表歳入の状況'!CO29*100,2)</f>
        <v>1.76</v>
      </c>
      <c r="L28" s="103"/>
      <c r="M28" s="96"/>
      <c r="N28" s="96">
        <v>0.05671030108941572</v>
      </c>
      <c r="O28" s="96">
        <v>0.04</v>
      </c>
      <c r="P28" s="77">
        <f>ROUND('第３表歳入の状況'!H29/'第３表歳入の状況'!CO29*100,2)</f>
        <v>0.05</v>
      </c>
      <c r="Q28" s="105"/>
      <c r="R28" s="96"/>
      <c r="S28" s="96">
        <v>0.018287248334316396</v>
      </c>
      <c r="T28" s="96">
        <v>0.03</v>
      </c>
      <c r="U28" s="107">
        <f>ROUND('第３表歳入の状況'!I29/'第３表歳入の状況'!CO29*100,2)</f>
        <v>0.04</v>
      </c>
      <c r="V28" s="103"/>
      <c r="W28" s="96"/>
      <c r="X28" s="96">
        <v>0.023585025930779862</v>
      </c>
      <c r="Y28" s="96">
        <v>0.02</v>
      </c>
      <c r="Z28" s="77">
        <f>ROUND('第３表歳入の状況'!J29/'第３表歳入の状況'!CO29*100,2)</f>
        <v>0.02</v>
      </c>
      <c r="AA28" s="105"/>
      <c r="AB28" s="96"/>
      <c r="AC28" s="96">
        <v>1.4274110979091628</v>
      </c>
      <c r="AD28" s="96">
        <v>1.49</v>
      </c>
      <c r="AE28" s="104">
        <f>ROUND('第３表歳入の状況'!K29/'第３表歳入の状況'!CO29*100,2)</f>
        <v>1.5</v>
      </c>
      <c r="AF28" s="103"/>
      <c r="AG28" s="96"/>
      <c r="AH28" s="96">
        <v>0.026878430452645517</v>
      </c>
      <c r="AI28" s="96">
        <v>0.03</v>
      </c>
      <c r="AJ28" s="77">
        <f>ROUND('第３表歳入の状況'!L29/'第３表歳入の状況'!CO29*100,2)</f>
        <v>0.03</v>
      </c>
      <c r="AK28" s="105"/>
      <c r="AL28" s="96"/>
      <c r="AM28" s="96">
        <v>0</v>
      </c>
      <c r="AN28" s="96">
        <v>0</v>
      </c>
      <c r="AO28" s="107">
        <f>ROUND('第３表歳入の状況'!M29/'第３表歳入の状況'!CO29*100,2)</f>
        <v>0</v>
      </c>
      <c r="AP28" s="103"/>
      <c r="AQ28" s="96"/>
      <c r="AR28" s="96">
        <v>0.589724804534671</v>
      </c>
      <c r="AS28" s="96">
        <v>0.63</v>
      </c>
      <c r="AT28" s="104">
        <f>ROUND('第３表歳入の状況'!N29/'第３表歳入の状況'!CO29*100,2)</f>
        <v>0.6</v>
      </c>
      <c r="AU28" s="103"/>
      <c r="AV28" s="96"/>
      <c r="AW28" s="96">
        <v>0.31385082704824263</v>
      </c>
      <c r="AX28" s="96">
        <v>0.25</v>
      </c>
      <c r="AY28" s="106">
        <f>ROUND('第３表歳入の状況'!O29/'第３表歳入の状況'!CO29*100,2)</f>
        <v>0.09</v>
      </c>
      <c r="AZ28" s="103"/>
      <c r="BA28" s="96"/>
      <c r="BB28" s="96">
        <v>45.88412258887376</v>
      </c>
      <c r="BC28" s="96">
        <v>48.47</v>
      </c>
      <c r="BD28" s="77">
        <f>ROUND('第３表歳入の状況'!R29/'第３表歳入の状況'!CO29*100,2)</f>
        <v>49.27</v>
      </c>
      <c r="BE28" s="105"/>
      <c r="BF28" s="96"/>
      <c r="BG28" s="96">
        <v>42.0374190247443</v>
      </c>
      <c r="BH28" s="96">
        <v>43.82</v>
      </c>
      <c r="BI28" s="77">
        <f>ROUND('第３表歳入の状況'!S29/'第３表歳入の状況'!CO29*100,2)</f>
        <v>45.18</v>
      </c>
      <c r="BJ28" s="103"/>
      <c r="BK28" s="96"/>
      <c r="BL28" s="96">
        <v>3.846703564129456</v>
      </c>
      <c r="BM28" s="96">
        <v>4.65</v>
      </c>
      <c r="BN28" s="77">
        <f>ROUND('第３表歳入の状況'!T29/'第３表歳入の状況'!CO29*100,2)</f>
        <v>4.09</v>
      </c>
      <c r="BO28" s="105"/>
      <c r="BP28" s="96"/>
      <c r="BQ28" s="96">
        <v>61.82228817530374</v>
      </c>
      <c r="BR28" s="96">
        <v>65.42</v>
      </c>
      <c r="BS28" s="106">
        <f>'第３表歳入の状況'!DE29</f>
        <v>66.46</v>
      </c>
      <c r="BT28" s="103"/>
      <c r="BU28" s="96"/>
      <c r="BV28" s="96">
        <v>0.02570980304166093</v>
      </c>
      <c r="BW28" s="96">
        <v>0.03</v>
      </c>
      <c r="BX28" s="77">
        <f>ROUND('第３表歳入の状況'!U29/'第３表歳入の状況'!CO29*100,2)</f>
        <v>0.03</v>
      </c>
      <c r="BY28" s="105"/>
      <c r="BZ28" s="96"/>
      <c r="CA28" s="96">
        <v>0.9094187686378365</v>
      </c>
      <c r="CB28" s="96">
        <v>0.9</v>
      </c>
      <c r="CC28" s="107">
        <f>ROUND('第３表歳入の状況'!V29/'第３表歳入の状況'!CO29*100,2)</f>
        <v>0.43</v>
      </c>
      <c r="CD28" s="103"/>
      <c r="CE28" s="96"/>
      <c r="CF28" s="96">
        <v>1.699835853885594</v>
      </c>
      <c r="CG28" s="96">
        <v>1.48</v>
      </c>
      <c r="CH28" s="104">
        <f>ROUND('第３表歳入の状況'!X29/'第３表歳入の状況'!CO29*100,2)</f>
        <v>1.13</v>
      </c>
      <c r="CI28" s="103"/>
      <c r="CJ28" s="96"/>
      <c r="CK28" s="96">
        <v>0.10871776217341467</v>
      </c>
      <c r="CL28" s="96">
        <v>0.11</v>
      </c>
      <c r="CM28" s="77">
        <f>ROUND('第３表歳入の状況'!AE29/'第３表歳入の状況'!CO29*100,2)</f>
        <v>0.11</v>
      </c>
      <c r="CN28" s="103"/>
      <c r="CO28" s="96"/>
      <c r="CP28" s="96">
        <v>4.205103884602505</v>
      </c>
      <c r="CQ28" s="96">
        <v>5.12</v>
      </c>
      <c r="CR28" s="104">
        <f>ROUND('第３表歳入の状況'!AH29/'第３表歳入の状況'!CO29*100,2)</f>
        <v>6.79</v>
      </c>
      <c r="CS28" s="103"/>
      <c r="CT28" s="96"/>
      <c r="CU28" s="96">
        <v>0</v>
      </c>
      <c r="CV28" s="96">
        <v>0</v>
      </c>
      <c r="CW28" s="77">
        <f>ROUND('第３表歳入の状況'!AT29/'第３表歳入の状況'!CO29*100,2)</f>
        <v>0</v>
      </c>
      <c r="CX28" s="103"/>
      <c r="CY28" s="96"/>
      <c r="CZ28" s="96">
        <v>5.887913191239572</v>
      </c>
      <c r="DA28" s="96">
        <v>5.77</v>
      </c>
      <c r="DB28" s="104">
        <f>ROUND('第３表歳入の状況'!AU29/'第３表歳入の状況'!CO29*100,2)</f>
        <v>5.05</v>
      </c>
      <c r="DC28" s="105"/>
      <c r="DD28" s="96"/>
      <c r="DE28" s="96">
        <v>0.3989764807005079</v>
      </c>
      <c r="DF28" s="96">
        <v>0.28</v>
      </c>
      <c r="DG28" s="107">
        <v>0.38</v>
      </c>
      <c r="DH28" s="103"/>
      <c r="DI28" s="96"/>
      <c r="DJ28" s="96">
        <v>0.4979627637060872</v>
      </c>
      <c r="DK28" s="96">
        <v>0.01</v>
      </c>
      <c r="DL28" s="77">
        <f>ROUND('第３表歳入の状況'!BT29/'第３表歳入の状況'!CO29*100,2)</f>
        <v>0.35</v>
      </c>
      <c r="DM28" s="103"/>
      <c r="DN28" s="96"/>
      <c r="DO28" s="96">
        <v>11.517170182181223</v>
      </c>
      <c r="DP28" s="96">
        <v>3.02</v>
      </c>
      <c r="DQ28" s="104">
        <f>ROUND('第３表歳入の状況'!BU29/'第３表歳入の状況'!CO29*100,2)</f>
        <v>2.7</v>
      </c>
      <c r="DR28" s="103"/>
      <c r="DS28" s="96"/>
      <c r="DT28" s="96">
        <v>2.268171235504062</v>
      </c>
      <c r="DU28" s="96">
        <v>1.83</v>
      </c>
      <c r="DV28" s="104">
        <f>ROUND('第３表歳入の状況'!BV29/'第３表歳入の状況'!CO29*100,2)</f>
        <v>2.57</v>
      </c>
      <c r="DW28" s="105"/>
      <c r="DX28" s="96"/>
      <c r="DY28" s="96">
        <v>1.5363555029744047</v>
      </c>
      <c r="DZ28" s="96">
        <v>1.96</v>
      </c>
      <c r="EA28" s="106">
        <f>ROUND('第３表歳入の状況'!BY29/'第３表歳入の状況'!CO29*100,2)</f>
        <v>1.13</v>
      </c>
      <c r="EB28" s="103"/>
      <c r="EC28" s="96"/>
      <c r="ED28" s="96">
        <v>9.122376396049388</v>
      </c>
      <c r="EE28" s="96">
        <v>14.08</v>
      </c>
      <c r="EF28" s="104">
        <f>ROUND('第３表歳入の状況'!CK29/'第３表歳入の状況'!CO29*100,2)</f>
        <v>12.99</v>
      </c>
      <c r="EG28" s="108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</row>
    <row r="29" spans="1:162" s="65" customFormat="1" ht="32.25" customHeight="1">
      <c r="A29" s="118" t="s">
        <v>36</v>
      </c>
      <c r="B29" s="72">
        <v>16.89</v>
      </c>
      <c r="C29" s="73">
        <v>20.927678333462048</v>
      </c>
      <c r="D29" s="73">
        <v>17.13590717778377</v>
      </c>
      <c r="E29" s="73">
        <v>15.74</v>
      </c>
      <c r="F29" s="74">
        <f>ROUND('第３表歳入の状況'!B30/'第３表歳入の状況'!CO30*100,2)</f>
        <v>15.66</v>
      </c>
      <c r="G29" s="75">
        <v>0.98</v>
      </c>
      <c r="H29" s="73">
        <v>1.2431620137488453</v>
      </c>
      <c r="I29" s="73">
        <v>1.5831904711542697</v>
      </c>
      <c r="J29" s="73">
        <v>1.82</v>
      </c>
      <c r="K29" s="74">
        <f>ROUND('第３表歳入の状況'!C30/'第３表歳入の状況'!CO30*100,2)</f>
        <v>1</v>
      </c>
      <c r="L29" s="72">
        <v>0.05</v>
      </c>
      <c r="M29" s="73">
        <v>0.05464001751267724</v>
      </c>
      <c r="N29" s="73">
        <v>0.03410690537857219</v>
      </c>
      <c r="O29" s="73">
        <v>0.02</v>
      </c>
      <c r="P29" s="74">
        <f>ROUND('第３表歳入の状況'!H30/'第３表歳入の状況'!CO30*100,2)</f>
        <v>0.03</v>
      </c>
      <c r="Q29" s="75"/>
      <c r="R29" s="73">
        <v>0.0059227224083879685</v>
      </c>
      <c r="S29" s="73">
        <v>0.010993931799690562</v>
      </c>
      <c r="T29" s="73">
        <v>0.02</v>
      </c>
      <c r="U29" s="76">
        <f>ROUND('第３表歳入の状況'!I30/'第３表歳入の状況'!CO30*100,2)</f>
        <v>0.02</v>
      </c>
      <c r="V29" s="72"/>
      <c r="W29" s="73">
        <v>0.006213051938210909</v>
      </c>
      <c r="X29" s="73">
        <v>0.014240677740534852</v>
      </c>
      <c r="Y29" s="73">
        <v>0.01</v>
      </c>
      <c r="Z29" s="74">
        <f>ROUND('第３表歳入の状況'!J30/'第３表歳入の状況'!CO30*100,2)</f>
        <v>0.01</v>
      </c>
      <c r="AA29" s="75">
        <v>1</v>
      </c>
      <c r="AB29" s="73">
        <v>1.1336206821466501</v>
      </c>
      <c r="AC29" s="73">
        <v>1.1461013171180339</v>
      </c>
      <c r="AD29" s="73">
        <v>1.08</v>
      </c>
      <c r="AE29" s="74">
        <f>ROUND('第３表歳入の状況'!K30/'第３表歳入の状況'!CO30*100,2)</f>
        <v>0.99</v>
      </c>
      <c r="AF29" s="72">
        <v>0</v>
      </c>
      <c r="AG29" s="73">
        <v>0</v>
      </c>
      <c r="AH29" s="73">
        <v>0</v>
      </c>
      <c r="AI29" s="73">
        <v>0</v>
      </c>
      <c r="AJ29" s="74">
        <f>ROUND('第３表歳入の状況'!L30/'第３表歳入の状況'!CO30*100,2)</f>
        <v>0</v>
      </c>
      <c r="AK29" s="75">
        <v>0</v>
      </c>
      <c r="AL29" s="73">
        <v>0</v>
      </c>
      <c r="AM29" s="73">
        <v>0</v>
      </c>
      <c r="AN29" s="73">
        <v>0</v>
      </c>
      <c r="AO29" s="76">
        <f>ROUND('第３表歳入の状況'!M30/'第３表歳入の状況'!CO30*100,2)</f>
        <v>0</v>
      </c>
      <c r="AP29" s="72">
        <v>0.37254253340251364</v>
      </c>
      <c r="AQ29" s="73">
        <v>0.3841640338617137</v>
      </c>
      <c r="AR29" s="73">
        <v>0.4187659343700847</v>
      </c>
      <c r="AS29" s="73">
        <v>0.4</v>
      </c>
      <c r="AT29" s="74">
        <f>ROUND('第３表歳入の状況'!N30/'第３表歳入の状況'!CO30*100,2)</f>
        <v>0.34</v>
      </c>
      <c r="AU29" s="72">
        <v>0.13047768369966398</v>
      </c>
      <c r="AV29" s="73">
        <v>0.1678685341436237</v>
      </c>
      <c r="AW29" s="73">
        <v>0.15259705921968159</v>
      </c>
      <c r="AX29" s="73">
        <v>0.1</v>
      </c>
      <c r="AY29" s="74">
        <f>ROUND('第３表歳入の状況'!O30/'第３表歳入の状況'!CO30*100,2)</f>
        <v>0.05</v>
      </c>
      <c r="AZ29" s="72">
        <v>43.77459732326746</v>
      </c>
      <c r="BA29" s="73">
        <v>44.11098485002448</v>
      </c>
      <c r="BB29" s="73">
        <v>50.74895356735407</v>
      </c>
      <c r="BC29" s="73">
        <v>49.88</v>
      </c>
      <c r="BD29" s="74">
        <f>ROUND('第３表歳入の状況'!R30/'第３表歳入の状況'!CO30*100,2)</f>
        <v>40.08</v>
      </c>
      <c r="BE29" s="75">
        <v>38.80534326931138</v>
      </c>
      <c r="BF29" s="73">
        <v>39.362964752253106</v>
      </c>
      <c r="BG29" s="73">
        <v>46.077079034475624</v>
      </c>
      <c r="BH29" s="73">
        <v>45.59</v>
      </c>
      <c r="BI29" s="74">
        <f>ROUND('第３表歳入の状況'!S30/'第３表歳入の状況'!CO30*100,2)</f>
        <v>36.14</v>
      </c>
      <c r="BJ29" s="72">
        <v>4.969254053956076</v>
      </c>
      <c r="BK29" s="73">
        <v>4.748020097771374</v>
      </c>
      <c r="BL29" s="73">
        <v>4.671874532878448</v>
      </c>
      <c r="BM29" s="73">
        <v>4.29</v>
      </c>
      <c r="BN29" s="74">
        <f>ROUND('第３表歳入の状況'!T30/'第３表歳入の状況'!CO30*100,2)</f>
        <v>3.94</v>
      </c>
      <c r="BO29" s="75">
        <v>63.21010787137001</v>
      </c>
      <c r="BP29" s="73">
        <v>68.03425423924662</v>
      </c>
      <c r="BQ29" s="73">
        <v>71.2448570419187</v>
      </c>
      <c r="BR29" s="73">
        <v>69.07</v>
      </c>
      <c r="BS29" s="77">
        <f>'第３表歳入の状況'!DE30</f>
        <v>58.17</v>
      </c>
      <c r="BT29" s="72">
        <v>0.023223724904216293</v>
      </c>
      <c r="BU29" s="73">
        <v>0.023081197620923703</v>
      </c>
      <c r="BV29" s="73">
        <v>0.02356301757068182</v>
      </c>
      <c r="BW29" s="73">
        <v>0.02</v>
      </c>
      <c r="BX29" s="74">
        <f>ROUND('第３表歳入の状況'!U30/'第３表歳入の状況'!CO30*100,2)</f>
        <v>0.02</v>
      </c>
      <c r="BY29" s="75">
        <v>0.01382094847958238</v>
      </c>
      <c r="BZ29" s="73">
        <v>0.013500323136766693</v>
      </c>
      <c r="CA29" s="73">
        <v>0.013951363745806153</v>
      </c>
      <c r="CB29" s="73">
        <v>0.01</v>
      </c>
      <c r="CC29" s="76">
        <f>ROUND('第３表歳入の状況'!V30/'第３表歳入の状況'!CO30*100,2)</f>
        <v>0.01</v>
      </c>
      <c r="CD29" s="72">
        <v>0.90487562279233</v>
      </c>
      <c r="CE29" s="73">
        <v>0.5634715514803612</v>
      </c>
      <c r="CF29" s="73">
        <v>0.4563767536848155</v>
      </c>
      <c r="CG29" s="73">
        <v>0.35</v>
      </c>
      <c r="CH29" s="74">
        <f>ROUND('第３表歳入の状況'!X30/'第３表歳入の状況'!CO30*100,2)</f>
        <v>0.35</v>
      </c>
      <c r="CI29" s="72">
        <v>0.3100933707027612</v>
      </c>
      <c r="CJ29" s="73">
        <v>0.3496148198127839</v>
      </c>
      <c r="CK29" s="73">
        <v>0.4086077985551659</v>
      </c>
      <c r="CL29" s="73">
        <v>0.37</v>
      </c>
      <c r="CM29" s="74">
        <f>ROUND('第３表歳入の状況'!AE30/'第３表歳入の状況'!CO30*100,2)</f>
        <v>0.33</v>
      </c>
      <c r="CN29" s="72">
        <v>4.071288905403538</v>
      </c>
      <c r="CO29" s="73">
        <v>3.733637753523004</v>
      </c>
      <c r="CP29" s="73">
        <v>2.955406748152489</v>
      </c>
      <c r="CQ29" s="73">
        <v>5.65</v>
      </c>
      <c r="CR29" s="74">
        <f>ROUND('第３表歳入の状況'!AH30/'第３表歳入の状況'!CO30*100,2)</f>
        <v>10.21</v>
      </c>
      <c r="CS29" s="72">
        <v>0</v>
      </c>
      <c r="CT29" s="73">
        <v>0</v>
      </c>
      <c r="CU29" s="73">
        <v>0</v>
      </c>
      <c r="CV29" s="73">
        <v>0</v>
      </c>
      <c r="CW29" s="74">
        <f>ROUND('第３表歳入の状況'!AT30/'第３表歳入の状況'!CO30*100,2)</f>
        <v>0</v>
      </c>
      <c r="CX29" s="72">
        <v>4.982480248505185</v>
      </c>
      <c r="CY29" s="73">
        <v>3.790484275462335</v>
      </c>
      <c r="CZ29" s="73">
        <v>3.146739736666402</v>
      </c>
      <c r="DA29" s="73">
        <v>2.77</v>
      </c>
      <c r="DB29" s="74">
        <f>ROUND('第３表歳入の状況'!AU30/'第３表歳入の状況'!CO30*100,2)</f>
        <v>2.87</v>
      </c>
      <c r="DC29" s="75">
        <v>0.16313250664425105</v>
      </c>
      <c r="DD29" s="73">
        <v>2.626814486979011</v>
      </c>
      <c r="DE29" s="73">
        <v>0.7562346362214049</v>
      </c>
      <c r="DF29" s="73">
        <v>1.26</v>
      </c>
      <c r="DG29" s="76">
        <v>0.38</v>
      </c>
      <c r="DH29" s="72">
        <v>0.062194268158120715</v>
      </c>
      <c r="DI29" s="73">
        <v>0.046017230476935934</v>
      </c>
      <c r="DJ29" s="73">
        <v>0.0584414269351972</v>
      </c>
      <c r="DK29" s="73">
        <v>0</v>
      </c>
      <c r="DL29" s="74">
        <f>ROUND('第３表歳入の状況'!BT30/'第３表歳入の状況'!CO30*100,2)</f>
        <v>0</v>
      </c>
      <c r="DM29" s="72">
        <v>1.915844018134897</v>
      </c>
      <c r="DN29" s="73">
        <v>1.6072642770997938</v>
      </c>
      <c r="DO29" s="73">
        <v>1.3798027328599942</v>
      </c>
      <c r="DP29" s="73">
        <v>6.82</v>
      </c>
      <c r="DQ29" s="74">
        <f>ROUND('第３表歳入の状況'!BU30/'第３表歳入の状況'!CO30*100,2)</f>
        <v>10.29</v>
      </c>
      <c r="DR29" s="72">
        <v>5.775513810752698</v>
      </c>
      <c r="DS29" s="73">
        <v>4.169306245975307</v>
      </c>
      <c r="DT29" s="73">
        <v>3.9783888875137543</v>
      </c>
      <c r="DU29" s="73">
        <v>2.28</v>
      </c>
      <c r="DV29" s="74">
        <f>ROUND('第３表歳入の状況'!BV30/'第３表歳入の状況'!CO30*100,2)</f>
        <v>2.32</v>
      </c>
      <c r="DW29" s="75">
        <v>2.7582987998432116</v>
      </c>
      <c r="DX29" s="73">
        <v>1.3389997915433975</v>
      </c>
      <c r="DY29" s="73">
        <v>1.741991708260911</v>
      </c>
      <c r="DZ29" s="73">
        <v>0.84</v>
      </c>
      <c r="EA29" s="74">
        <f>ROUND('第３表歳入の状況'!BY30/'第３表歳入の状況'!CO30*100,2)</f>
        <v>0.66</v>
      </c>
      <c r="EB29" s="72">
        <v>15.809125904309191</v>
      </c>
      <c r="EC29" s="73">
        <v>13.703553807642752</v>
      </c>
      <c r="ED29" s="73">
        <v>13.835638147914672</v>
      </c>
      <c r="EE29" s="73">
        <v>10.56</v>
      </c>
      <c r="EF29" s="74">
        <f>ROUND('第３表歳入の状況'!CK30/'第３表歳入の状況'!CO30*100,2)</f>
        <v>14.53</v>
      </c>
      <c r="EG29" s="63"/>
      <c r="EH29" s="64">
        <f t="shared" si="0"/>
        <v>15.7</v>
      </c>
      <c r="EI29" s="64">
        <f t="shared" si="1"/>
        <v>1</v>
      </c>
      <c r="EJ29" s="64">
        <f t="shared" si="2"/>
        <v>0</v>
      </c>
      <c r="EK29" s="64">
        <f t="shared" si="3"/>
        <v>0</v>
      </c>
      <c r="EL29" s="64">
        <f t="shared" si="4"/>
        <v>0</v>
      </c>
      <c r="EM29" s="64">
        <f t="shared" si="5"/>
        <v>1</v>
      </c>
      <c r="EN29" s="64">
        <f t="shared" si="6"/>
        <v>0</v>
      </c>
      <c r="EO29" s="64">
        <f t="shared" si="7"/>
        <v>0</v>
      </c>
      <c r="EP29" s="64">
        <f t="shared" si="8"/>
        <v>0.3</v>
      </c>
      <c r="EQ29" s="64">
        <f t="shared" si="9"/>
        <v>0.1</v>
      </c>
      <c r="ER29" s="64">
        <f t="shared" si="10"/>
        <v>40.1</v>
      </c>
      <c r="ES29" s="64">
        <f t="shared" si="11"/>
        <v>0</v>
      </c>
      <c r="ET29" s="64">
        <f t="shared" si="12"/>
        <v>0</v>
      </c>
      <c r="EU29" s="64">
        <f t="shared" si="13"/>
        <v>0.4</v>
      </c>
      <c r="EV29" s="64">
        <f t="shared" si="14"/>
        <v>0.3</v>
      </c>
      <c r="EW29" s="64">
        <f t="shared" si="15"/>
        <v>10.2</v>
      </c>
      <c r="EX29" s="64">
        <f t="shared" si="16"/>
        <v>0</v>
      </c>
      <c r="EY29" s="64">
        <f t="shared" si="17"/>
        <v>2.9</v>
      </c>
      <c r="EZ29" s="64">
        <f t="shared" si="18"/>
        <v>0.4</v>
      </c>
      <c r="FA29" s="64">
        <f t="shared" si="19"/>
        <v>0</v>
      </c>
      <c r="FB29" s="64">
        <f t="shared" si="20"/>
        <v>10.3</v>
      </c>
      <c r="FC29" s="64">
        <f t="shared" si="21"/>
        <v>2.3</v>
      </c>
      <c r="FD29" s="64">
        <f t="shared" si="22"/>
        <v>0.7</v>
      </c>
      <c r="FE29" s="64">
        <f t="shared" si="23"/>
        <v>14.5</v>
      </c>
      <c r="FF29" s="64">
        <f>SUM(EH29:FE29)</f>
        <v>100.2</v>
      </c>
    </row>
    <row r="30" spans="1:162" s="65" customFormat="1" ht="32.25" customHeight="1">
      <c r="A30" s="118" t="s">
        <v>37</v>
      </c>
      <c r="B30" s="72">
        <v>10.45</v>
      </c>
      <c r="C30" s="73">
        <v>10.696390906822769</v>
      </c>
      <c r="D30" s="73">
        <v>10.708428293065817</v>
      </c>
      <c r="E30" s="73">
        <v>11.63</v>
      </c>
      <c r="F30" s="74">
        <f>ROUND('第３表歳入の状況'!B31/'第３表歳入の状況'!CO31*100,2)</f>
        <v>12.13</v>
      </c>
      <c r="G30" s="75">
        <v>1.85</v>
      </c>
      <c r="H30" s="73">
        <v>2.2645024042668247</v>
      </c>
      <c r="I30" s="73">
        <v>2.5758587687710435</v>
      </c>
      <c r="J30" s="73">
        <v>3.3</v>
      </c>
      <c r="K30" s="74">
        <f>ROUND('第３表歳入の状況'!C31/'第３表歳入の状況'!CO31*100,2)</f>
        <v>2.18</v>
      </c>
      <c r="L30" s="72">
        <v>0.08</v>
      </c>
      <c r="M30" s="73">
        <v>0.07778485641596711</v>
      </c>
      <c r="N30" s="73">
        <v>0.04544296563547856</v>
      </c>
      <c r="O30" s="73">
        <v>0.03</v>
      </c>
      <c r="P30" s="74">
        <f>ROUND('第３表歳入の状況'!H31/'第３表歳入の状況'!CO31*100,2)</f>
        <v>0.04</v>
      </c>
      <c r="Q30" s="75"/>
      <c r="R30" s="73">
        <v>0.008489891576030922</v>
      </c>
      <c r="S30" s="73">
        <v>0.014717324097853854</v>
      </c>
      <c r="T30" s="73">
        <v>0.03</v>
      </c>
      <c r="U30" s="76">
        <f>ROUND('第３表歳入の状況'!I31/'第３表歳入の状況'!CO31*100,2)</f>
        <v>0.03</v>
      </c>
      <c r="V30" s="72"/>
      <c r="W30" s="73">
        <v>0.008859017296727919</v>
      </c>
      <c r="X30" s="73">
        <v>0.019123914704930564</v>
      </c>
      <c r="Y30" s="73">
        <v>0.02</v>
      </c>
      <c r="Z30" s="74">
        <f>ROUND('第３表歳入の状況'!J31/'第３表歳入の状況'!CO31*100,2)</f>
        <v>0.01</v>
      </c>
      <c r="AA30" s="75">
        <v>1.19</v>
      </c>
      <c r="AB30" s="73">
        <v>1.3465706291026436</v>
      </c>
      <c r="AC30" s="73">
        <v>1.2613521347865901</v>
      </c>
      <c r="AD30" s="73">
        <v>1.39</v>
      </c>
      <c r="AE30" s="74">
        <f>ROUND('第３表歳入の状況'!K31/'第３表歳入の状況'!CO31*100,2)</f>
        <v>1.3</v>
      </c>
      <c r="AF30" s="72">
        <v>0</v>
      </c>
      <c r="AG30" s="73">
        <v>0</v>
      </c>
      <c r="AH30" s="73">
        <v>0</v>
      </c>
      <c r="AI30" s="73">
        <v>0</v>
      </c>
      <c r="AJ30" s="74">
        <f>ROUND('第３表歳入の状況'!L31/'第３表歳入の状況'!CO31*100,2)</f>
        <v>0</v>
      </c>
      <c r="AK30" s="75">
        <v>0</v>
      </c>
      <c r="AL30" s="73">
        <v>0</v>
      </c>
      <c r="AM30" s="73">
        <v>0</v>
      </c>
      <c r="AN30" s="73">
        <v>0</v>
      </c>
      <c r="AO30" s="76">
        <f>ROUND('第３表歳入の状況'!M31/'第３表歳入の状況'!CO31*100,2)</f>
        <v>0</v>
      </c>
      <c r="AP30" s="72">
        <v>0.7001320375531928</v>
      </c>
      <c r="AQ30" s="73">
        <v>0.7227313826828695</v>
      </c>
      <c r="AR30" s="73">
        <v>0.7228185655170514</v>
      </c>
      <c r="AS30" s="73">
        <v>0.83</v>
      </c>
      <c r="AT30" s="74">
        <f>ROUND('第３表歳入の状況'!N31/'第３表歳入の状況'!CO31*100,2)</f>
        <v>0.74</v>
      </c>
      <c r="AU30" s="72">
        <v>0.3269524751750863</v>
      </c>
      <c r="AV30" s="73">
        <v>0.23654247319937538</v>
      </c>
      <c r="AW30" s="73">
        <v>0.2632593622837156</v>
      </c>
      <c r="AX30" s="73">
        <v>0.22</v>
      </c>
      <c r="AY30" s="74">
        <f>ROUND('第３表歳入の状況'!O31/'第３表歳入の状況'!CO31*100,2)</f>
        <v>0.08</v>
      </c>
      <c r="AZ30" s="72">
        <v>46.911569616303694</v>
      </c>
      <c r="BA30" s="73">
        <v>46.49155230620522</v>
      </c>
      <c r="BB30" s="73">
        <v>47.76103885373561</v>
      </c>
      <c r="BC30" s="73">
        <v>52.15</v>
      </c>
      <c r="BD30" s="74">
        <f>ROUND('第３表歳入の状況'!R31/'第３表歳入の状況'!CO31*100,2)</f>
        <v>50.01</v>
      </c>
      <c r="BE30" s="75">
        <v>42.349786162812194</v>
      </c>
      <c r="BF30" s="73">
        <v>41.83036693277835</v>
      </c>
      <c r="BG30" s="73">
        <v>42.98384709130593</v>
      </c>
      <c r="BH30" s="73">
        <v>47.6</v>
      </c>
      <c r="BI30" s="74">
        <f>ROUND('第３表歳入の状況'!S31/'第３表歳入の状況'!CO31*100,2)</f>
        <v>44.75</v>
      </c>
      <c r="BJ30" s="72">
        <v>4.561783453491499</v>
      </c>
      <c r="BK30" s="73">
        <v>4.661185373426875</v>
      </c>
      <c r="BL30" s="73">
        <v>4.7771917624296805</v>
      </c>
      <c r="BM30" s="73">
        <v>4.55</v>
      </c>
      <c r="BN30" s="74">
        <f>ROUND('第３表歳入の状況'!T31/'第３表歳入の状況'!CO31*100,2)</f>
        <v>5.25</v>
      </c>
      <c r="BO30" s="75">
        <v>61.51263625138677</v>
      </c>
      <c r="BP30" s="73">
        <v>61.853423867568424</v>
      </c>
      <c r="BQ30" s="73">
        <v>63.3720401825981</v>
      </c>
      <c r="BR30" s="73">
        <v>69.6</v>
      </c>
      <c r="BS30" s="77">
        <f>'第３表歳入の状況'!DE31</f>
        <v>66.52</v>
      </c>
      <c r="BT30" s="72">
        <v>0.02795278800352953</v>
      </c>
      <c r="BU30" s="73">
        <v>0.025738129797690586</v>
      </c>
      <c r="BV30" s="73">
        <v>0.023496078822889486</v>
      </c>
      <c r="BW30" s="73">
        <v>0.03</v>
      </c>
      <c r="BX30" s="74">
        <f>ROUND('第３表歳入の状況'!U31/'第３表歳入の状況'!CO31*100,2)</f>
        <v>0.03</v>
      </c>
      <c r="BY30" s="75">
        <v>0.07591872234761425</v>
      </c>
      <c r="BZ30" s="73">
        <v>0.12531818217663035</v>
      </c>
      <c r="CA30" s="73">
        <v>0.29355467270736796</v>
      </c>
      <c r="CB30" s="73">
        <v>0.21</v>
      </c>
      <c r="CC30" s="76">
        <f>ROUND('第３表歳入の状況'!V31/'第３表歳入の状況'!CO31*100,2)</f>
        <v>0.11</v>
      </c>
      <c r="CD30" s="72">
        <v>2.462207551747517</v>
      </c>
      <c r="CE30" s="73">
        <v>2.6555575484615934</v>
      </c>
      <c r="CF30" s="73">
        <v>2.6859891074588433</v>
      </c>
      <c r="CG30" s="73">
        <v>2.25</v>
      </c>
      <c r="CH30" s="74">
        <f>ROUND('第３表歳入の状況'!X31/'第３表歳入の状況'!CO31*100,2)</f>
        <v>2.28</v>
      </c>
      <c r="CI30" s="72">
        <v>0.12122717332516623</v>
      </c>
      <c r="CJ30" s="73">
        <v>0.12806984664000795</v>
      </c>
      <c r="CK30" s="73">
        <v>0.15602084868180974</v>
      </c>
      <c r="CL30" s="73">
        <v>0.2</v>
      </c>
      <c r="CM30" s="74">
        <f>ROUND('第３表歳入の状況'!AE31/'第３表歳入の状況'!CO31*100,2)</f>
        <v>0.17</v>
      </c>
      <c r="CN30" s="72">
        <v>4.336209047484142</v>
      </c>
      <c r="CO30" s="73">
        <v>5.071367941330487</v>
      </c>
      <c r="CP30" s="73">
        <v>6.011088772144839</v>
      </c>
      <c r="CQ30" s="73">
        <v>4.87</v>
      </c>
      <c r="CR30" s="74">
        <f>ROUND('第３表歳入の状況'!AH31/'第３表歳入の状況'!CO31*100,2)</f>
        <v>5.9</v>
      </c>
      <c r="CS30" s="72">
        <v>0</v>
      </c>
      <c r="CT30" s="73">
        <v>0</v>
      </c>
      <c r="CU30" s="73">
        <v>0</v>
      </c>
      <c r="CV30" s="73">
        <v>0</v>
      </c>
      <c r="CW30" s="74">
        <f>ROUND('第３表歳入の状況'!AT31/'第３表歳入の状況'!CO31*100,2)</f>
        <v>0</v>
      </c>
      <c r="CX30" s="72">
        <v>8.765577650761738</v>
      </c>
      <c r="CY30" s="73">
        <v>7.667362021225064</v>
      </c>
      <c r="CZ30" s="73">
        <v>8.076282214587192</v>
      </c>
      <c r="DA30" s="73">
        <v>6.61</v>
      </c>
      <c r="DB30" s="74">
        <f>ROUND('第３表歳入の状況'!AU31/'第３表歳入の状況'!CO31*100,2)</f>
        <v>6.42</v>
      </c>
      <c r="DC30" s="75">
        <v>0.08215232530614783</v>
      </c>
      <c r="DD30" s="73">
        <v>0.08751635268888792</v>
      </c>
      <c r="DE30" s="73">
        <v>0.08673753933226382</v>
      </c>
      <c r="DF30" s="73">
        <v>0.26</v>
      </c>
      <c r="DG30" s="76">
        <v>0.38</v>
      </c>
      <c r="DH30" s="72">
        <v>0</v>
      </c>
      <c r="DI30" s="73">
        <v>0.04362394880964505</v>
      </c>
      <c r="DJ30" s="73">
        <v>0</v>
      </c>
      <c r="DK30" s="73">
        <v>0</v>
      </c>
      <c r="DL30" s="74">
        <f>ROUND('第３表歳入の状況'!BT31/'第３表歳入の状況'!CO31*100,2)</f>
        <v>0</v>
      </c>
      <c r="DM30" s="72">
        <v>4.671675311963121</v>
      </c>
      <c r="DN30" s="73">
        <v>8.588917939828816</v>
      </c>
      <c r="DO30" s="73">
        <v>5.341923889917859</v>
      </c>
      <c r="DP30" s="73">
        <v>2.22</v>
      </c>
      <c r="DQ30" s="74">
        <f>ROUND('第３表歳入の状況'!BU31/'第３表歳入の状況'!CO31*100,2)</f>
        <v>4.2</v>
      </c>
      <c r="DR30" s="72">
        <v>1.9997234248792608</v>
      </c>
      <c r="DS30" s="73">
        <v>1.6762334545687614</v>
      </c>
      <c r="DT30" s="73">
        <v>2.6224205953028497</v>
      </c>
      <c r="DU30" s="73">
        <v>2.97</v>
      </c>
      <c r="DV30" s="74">
        <f>ROUND('第３表歳入の状況'!BV31/'第３表歳入の状況'!CO31*100,2)</f>
        <v>1.64</v>
      </c>
      <c r="DW30" s="75">
        <v>0.902051560754745</v>
      </c>
      <c r="DX30" s="73">
        <v>0.8067913763506857</v>
      </c>
      <c r="DY30" s="73">
        <v>1.4207812058910607</v>
      </c>
      <c r="DZ30" s="73">
        <v>1.55</v>
      </c>
      <c r="EA30" s="74">
        <f>ROUND('第３表歳入の状況'!BY31/'第３表歳入の状況'!CO31*100,2)</f>
        <v>1.43</v>
      </c>
      <c r="EB30" s="72">
        <v>15.042668192040246</v>
      </c>
      <c r="EC30" s="73">
        <v>11.2700793905533</v>
      </c>
      <c r="ED30" s="73">
        <v>9.909664892554927</v>
      </c>
      <c r="EE30" s="73">
        <v>9.23</v>
      </c>
      <c r="EF30" s="74">
        <f>ROUND('第３表歳入の状況'!CK31/'第３表歳入の状況'!CO31*100,2)</f>
        <v>11.02</v>
      </c>
      <c r="EG30" s="63"/>
      <c r="EH30" s="64">
        <f t="shared" si="0"/>
        <v>12.1</v>
      </c>
      <c r="EI30" s="64">
        <f t="shared" si="1"/>
        <v>2.2</v>
      </c>
      <c r="EJ30" s="64">
        <f t="shared" si="2"/>
        <v>0</v>
      </c>
      <c r="EK30" s="64">
        <f t="shared" si="3"/>
        <v>0</v>
      </c>
      <c r="EL30" s="64">
        <f t="shared" si="4"/>
        <v>0</v>
      </c>
      <c r="EM30" s="64">
        <f t="shared" si="5"/>
        <v>1.3</v>
      </c>
      <c r="EN30" s="64">
        <f t="shared" si="6"/>
        <v>0</v>
      </c>
      <c r="EO30" s="64">
        <f t="shared" si="7"/>
        <v>0</v>
      </c>
      <c r="EP30" s="64">
        <f t="shared" si="8"/>
        <v>0.7</v>
      </c>
      <c r="EQ30" s="64">
        <f t="shared" si="9"/>
        <v>0.1</v>
      </c>
      <c r="ER30" s="64">
        <f t="shared" si="10"/>
        <v>50</v>
      </c>
      <c r="ES30" s="64">
        <f t="shared" si="11"/>
        <v>0</v>
      </c>
      <c r="ET30" s="64">
        <f t="shared" si="12"/>
        <v>0.1</v>
      </c>
      <c r="EU30" s="64">
        <f t="shared" si="13"/>
        <v>2.3</v>
      </c>
      <c r="EV30" s="64">
        <f t="shared" si="14"/>
        <v>0.2</v>
      </c>
      <c r="EW30" s="64">
        <f t="shared" si="15"/>
        <v>5.9</v>
      </c>
      <c r="EX30" s="64">
        <f t="shared" si="16"/>
        <v>0</v>
      </c>
      <c r="EY30" s="64">
        <f t="shared" si="17"/>
        <v>6.4</v>
      </c>
      <c r="EZ30" s="64">
        <f t="shared" si="18"/>
        <v>0.4</v>
      </c>
      <c r="FA30" s="64">
        <f t="shared" si="19"/>
        <v>0</v>
      </c>
      <c r="FB30" s="64">
        <f t="shared" si="20"/>
        <v>4.2</v>
      </c>
      <c r="FC30" s="64">
        <f t="shared" si="21"/>
        <v>1.6</v>
      </c>
      <c r="FD30" s="64">
        <f t="shared" si="22"/>
        <v>1.4</v>
      </c>
      <c r="FE30" s="64">
        <f t="shared" si="23"/>
        <v>11</v>
      </c>
      <c r="FF30" s="64">
        <f>SUM(EH30:FE30)</f>
        <v>99.90000000000002</v>
      </c>
    </row>
    <row r="31" spans="1:162" s="65" customFormat="1" ht="32.25" customHeight="1">
      <c r="A31" s="118" t="s">
        <v>38</v>
      </c>
      <c r="B31" s="72">
        <v>17.41</v>
      </c>
      <c r="C31" s="73">
        <v>19.792425272004436</v>
      </c>
      <c r="D31" s="73">
        <v>21.036559174642797</v>
      </c>
      <c r="E31" s="73">
        <v>24.25</v>
      </c>
      <c r="F31" s="74">
        <f>ROUND('第３表歳入の状況'!B32/'第３表歳入の状況'!CO32*100,2)</f>
        <v>31.85</v>
      </c>
      <c r="G31" s="75">
        <v>0.83</v>
      </c>
      <c r="H31" s="73">
        <v>1.3374573345517882</v>
      </c>
      <c r="I31" s="73">
        <v>1.6374555268297823</v>
      </c>
      <c r="J31" s="73">
        <v>2.03</v>
      </c>
      <c r="K31" s="74">
        <f>ROUND('第３表歳入の状況'!C32/'第３表歳入の状況'!CO32*100,2)</f>
        <v>1.07</v>
      </c>
      <c r="L31" s="72">
        <v>0.07</v>
      </c>
      <c r="M31" s="73">
        <v>0.09032187517085706</v>
      </c>
      <c r="N31" s="73">
        <v>0.053878384620995395</v>
      </c>
      <c r="O31" s="73">
        <v>0.03</v>
      </c>
      <c r="P31" s="74">
        <f>ROUND('第３表歳入の状況'!H32/'第３表歳入の状況'!CO32*100,2)</f>
        <v>0.04</v>
      </c>
      <c r="Q31" s="75"/>
      <c r="R31" s="73">
        <v>0.009841366544040116</v>
      </c>
      <c r="S31" s="73">
        <v>0.017473194531117037</v>
      </c>
      <c r="T31" s="73">
        <v>0.03</v>
      </c>
      <c r="U31" s="76">
        <f>ROUND('第３表歳入の状況'!I32/'第３表歳入の状況'!CO32*100,2)</f>
        <v>0.03</v>
      </c>
      <c r="V31" s="72"/>
      <c r="W31" s="73">
        <v>0.010310003046137264</v>
      </c>
      <c r="X31" s="73">
        <v>0.02288696723370803</v>
      </c>
      <c r="Y31" s="73">
        <v>0.02</v>
      </c>
      <c r="Z31" s="74">
        <f>ROUND('第３表歳入の状況'!J32/'第３表歳入の状況'!CO32*100,2)</f>
        <v>0.02</v>
      </c>
      <c r="AA31" s="75">
        <v>1.08</v>
      </c>
      <c r="AB31" s="73">
        <v>1.500167928079918</v>
      </c>
      <c r="AC31" s="73">
        <v>1.4213260501341287</v>
      </c>
      <c r="AD31" s="73">
        <v>1.36</v>
      </c>
      <c r="AE31" s="74">
        <f>ROUND('第３表歳入の状況'!K32/'第３表歳入の状況'!CO32*100,2)</f>
        <v>1.26</v>
      </c>
      <c r="AF31" s="72">
        <v>0.15</v>
      </c>
      <c r="AG31" s="73">
        <v>0.1376229194491959</v>
      </c>
      <c r="AH31" s="73">
        <v>0.16708134436619146</v>
      </c>
      <c r="AI31" s="73">
        <v>0.18</v>
      </c>
      <c r="AJ31" s="74">
        <f>ROUND('第３表歳入の状況'!L32/'第３表歳入の状況'!CO32*100,2)</f>
        <v>0.17</v>
      </c>
      <c r="AK31" s="75">
        <v>0</v>
      </c>
      <c r="AL31" s="73">
        <v>0</v>
      </c>
      <c r="AM31" s="73">
        <v>0</v>
      </c>
      <c r="AN31" s="73">
        <v>0</v>
      </c>
      <c r="AO31" s="76">
        <f>ROUND('第３表歳入の状況'!M32/'第３表歳入の状況'!CO32*100,2)</f>
        <v>0</v>
      </c>
      <c r="AP31" s="72">
        <v>0.31498381436794715</v>
      </c>
      <c r="AQ31" s="73">
        <v>0.40424584670900016</v>
      </c>
      <c r="AR31" s="73">
        <v>0.4175736897130214</v>
      </c>
      <c r="AS31" s="73">
        <v>0.41</v>
      </c>
      <c r="AT31" s="74">
        <f>ROUND('第３表歳入の状況'!N32/'第３表歳入の状況'!CO32*100,2)</f>
        <v>0.32</v>
      </c>
      <c r="AU31" s="72">
        <v>0.2316744998146057</v>
      </c>
      <c r="AV31" s="73">
        <v>0.37372198920573924</v>
      </c>
      <c r="AW31" s="73">
        <v>0.4164714844921346</v>
      </c>
      <c r="AX31" s="73">
        <v>0.37</v>
      </c>
      <c r="AY31" s="74">
        <f>ROUND('第３表歳入の状況'!O32/'第３表歳入の状況'!CO32*100,2)</f>
        <v>0.11</v>
      </c>
      <c r="AZ31" s="72">
        <v>24.455213036838384</v>
      </c>
      <c r="BA31" s="73">
        <v>31.994751271176515</v>
      </c>
      <c r="BB31" s="73">
        <v>35.03764517096338</v>
      </c>
      <c r="BC31" s="73">
        <v>33.35</v>
      </c>
      <c r="BD31" s="74">
        <f>ROUND('第３表歳入の状況'!R32/'第３表歳入の状況'!CO32*100,2)</f>
        <v>29.3</v>
      </c>
      <c r="BE31" s="75">
        <v>21.47967787396619</v>
      </c>
      <c r="BF31" s="73">
        <v>28.54289976646281</v>
      </c>
      <c r="BG31" s="73">
        <v>31.45949801035749</v>
      </c>
      <c r="BH31" s="73">
        <v>30.17</v>
      </c>
      <c r="BI31" s="74">
        <f>ROUND('第３表歳入の状況'!S32/'第３表歳入の状況'!CO32*100,2)</f>
        <v>25.44</v>
      </c>
      <c r="BJ31" s="72">
        <v>2.975535162872197</v>
      </c>
      <c r="BK31" s="73">
        <v>3.451851504713705</v>
      </c>
      <c r="BL31" s="73">
        <v>3.5781471606058908</v>
      </c>
      <c r="BM31" s="73">
        <v>3.18</v>
      </c>
      <c r="BN31" s="74">
        <f>ROUND('第３表歳入の状況'!T32/'第３表歳入の状況'!CO32*100,2)</f>
        <v>3.86</v>
      </c>
      <c r="BO31" s="75">
        <v>44.55140918327278</v>
      </c>
      <c r="BP31" s="73">
        <v>55.65086580593762</v>
      </c>
      <c r="BQ31" s="73">
        <v>60.22835098752724</v>
      </c>
      <c r="BR31" s="73">
        <v>62.03</v>
      </c>
      <c r="BS31" s="77">
        <f>'第３表歳入の状況'!DE32</f>
        <v>64.17</v>
      </c>
      <c r="BT31" s="72">
        <v>0.025813453285483116</v>
      </c>
      <c r="BU31" s="73">
        <v>0.030492615069787787</v>
      </c>
      <c r="BV31" s="73">
        <v>0.0351733136665343</v>
      </c>
      <c r="BW31" s="73">
        <v>0.04</v>
      </c>
      <c r="BX31" s="74">
        <f>ROUND('第３表歳入の状況'!U32/'第３表歳入の状況'!CO32*100,2)</f>
        <v>0.03</v>
      </c>
      <c r="BY31" s="75">
        <v>0.6504592332708057</v>
      </c>
      <c r="BZ31" s="73">
        <v>10.528387656114536</v>
      </c>
      <c r="CA31" s="73">
        <v>7.3857799317605295</v>
      </c>
      <c r="CB31" s="73">
        <v>5.03</v>
      </c>
      <c r="CC31" s="76">
        <f>ROUND('第３表歳入の状況'!V32/'第３表歳入の状況'!CO32*100,2)</f>
        <v>0.16</v>
      </c>
      <c r="CD31" s="72">
        <v>0.5808524358275811</v>
      </c>
      <c r="CE31" s="73">
        <v>0.8025868734915762</v>
      </c>
      <c r="CF31" s="73">
        <v>0.746484694745885</v>
      </c>
      <c r="CG31" s="73">
        <v>0.77</v>
      </c>
      <c r="CH31" s="74">
        <f>ROUND('第３表歳入の状況'!X32/'第３表歳入の状況'!CO32*100,2)</f>
        <v>0.96</v>
      </c>
      <c r="CI31" s="72">
        <v>0.05336769821834949</v>
      </c>
      <c r="CJ31" s="73">
        <v>0.059548078199810985</v>
      </c>
      <c r="CK31" s="73">
        <v>0.06574329964583553</v>
      </c>
      <c r="CL31" s="73">
        <v>0.06</v>
      </c>
      <c r="CM31" s="74">
        <f>ROUND('第３表歳入の状況'!AE32/'第３表歳入の状況'!CO32*100,2)</f>
        <v>0.06</v>
      </c>
      <c r="CN31" s="72">
        <v>6.220594609663532</v>
      </c>
      <c r="CO31" s="73">
        <v>2.713280377408596</v>
      </c>
      <c r="CP31" s="73">
        <v>3.368825422039242</v>
      </c>
      <c r="CQ31" s="73">
        <v>4.02</v>
      </c>
      <c r="CR31" s="74">
        <f>ROUND('第３表歳入の状況'!AH32/'第３表歳入の状況'!CO32*100,2)</f>
        <v>5.1</v>
      </c>
      <c r="CS31" s="72">
        <v>0</v>
      </c>
      <c r="CT31" s="73">
        <v>0</v>
      </c>
      <c r="CU31" s="73">
        <v>0</v>
      </c>
      <c r="CV31" s="73">
        <v>0</v>
      </c>
      <c r="CW31" s="74">
        <f>ROUND('第３表歳入の状況'!AT32/'第３表歳入の状況'!CO32*100,2)</f>
        <v>0</v>
      </c>
      <c r="CX31" s="72">
        <v>4.187325097067786</v>
      </c>
      <c r="CY31" s="73">
        <v>4.641532128937523</v>
      </c>
      <c r="CZ31" s="73">
        <v>4.278630996280057</v>
      </c>
      <c r="DA31" s="73">
        <v>4</v>
      </c>
      <c r="DB31" s="74">
        <f>ROUND('第３表歳入の状況'!AU32/'第３表歳入の状況'!CO32*100,2)</f>
        <v>3.74</v>
      </c>
      <c r="DC31" s="75">
        <v>0.3082942007515744</v>
      </c>
      <c r="DD31" s="73">
        <v>0.5796096257937531</v>
      </c>
      <c r="DE31" s="73">
        <v>0.3608749564385804</v>
      </c>
      <c r="DF31" s="73">
        <v>0.7</v>
      </c>
      <c r="DG31" s="76">
        <v>0.38</v>
      </c>
      <c r="DH31" s="72">
        <v>0.023401213431252035</v>
      </c>
      <c r="DI31" s="73">
        <v>0.016214822972561334</v>
      </c>
      <c r="DJ31" s="73">
        <v>0.018769906555689726</v>
      </c>
      <c r="DK31" s="73">
        <v>0.05</v>
      </c>
      <c r="DL31" s="74">
        <f>ROUND('第３表歳入の状況'!BT32/'第３表歳入の状況'!CO32*100,2)</f>
        <v>0.02</v>
      </c>
      <c r="DM31" s="72">
        <v>7.237490484708513</v>
      </c>
      <c r="DN31" s="73">
        <v>8.131374432754567</v>
      </c>
      <c r="DO31" s="73">
        <v>8.091256108729302</v>
      </c>
      <c r="DP31" s="73">
        <v>8.92</v>
      </c>
      <c r="DQ31" s="74">
        <f>ROUND('第３表歳入の状況'!BU32/'第３表歳入の状況'!CO32*100,2)</f>
        <v>12.45</v>
      </c>
      <c r="DR31" s="72">
        <v>3.3191425656135456</v>
      </c>
      <c r="DS31" s="73">
        <v>5.20558302286165</v>
      </c>
      <c r="DT31" s="73">
        <v>5.881496729854363</v>
      </c>
      <c r="DU31" s="73">
        <v>3.57</v>
      </c>
      <c r="DV31" s="74">
        <f>ROUND('第３表歳入の状況'!BV32/'第３表歳入の状況'!CO32*100,2)</f>
        <v>4</v>
      </c>
      <c r="DW31" s="75">
        <v>1.5598239214117122</v>
      </c>
      <c r="DX31" s="73">
        <v>1.5710882520639533</v>
      </c>
      <c r="DY31" s="73">
        <v>1.5476258013275088</v>
      </c>
      <c r="DZ31" s="73">
        <v>2.08</v>
      </c>
      <c r="EA31" s="74">
        <f>ROUND('第３表歳入の状況'!BY32/'第３表歳入の状況'!CO32*100,2)</f>
        <v>1.32</v>
      </c>
      <c r="EB31" s="72">
        <v>31.282025903477084</v>
      </c>
      <c r="EC31" s="73">
        <v>10.069436308394062</v>
      </c>
      <c r="ED31" s="73">
        <v>7.990987851429219</v>
      </c>
      <c r="EE31" s="73">
        <v>8.73</v>
      </c>
      <c r="EF31" s="74">
        <f>ROUND('第３表歳入の状況'!CK32/'第３表歳入の状況'!CO32*100,2)</f>
        <v>7.14</v>
      </c>
      <c r="EG31" s="63"/>
      <c r="EH31" s="64">
        <f t="shared" si="0"/>
        <v>31.9</v>
      </c>
      <c r="EI31" s="64">
        <f t="shared" si="1"/>
        <v>1.1</v>
      </c>
      <c r="EJ31" s="64">
        <f t="shared" si="2"/>
        <v>0</v>
      </c>
      <c r="EK31" s="64">
        <f t="shared" si="3"/>
        <v>0</v>
      </c>
      <c r="EL31" s="64">
        <f t="shared" si="4"/>
        <v>0</v>
      </c>
      <c r="EM31" s="64">
        <f t="shared" si="5"/>
        <v>1.3</v>
      </c>
      <c r="EN31" s="64">
        <f t="shared" si="6"/>
        <v>0.2</v>
      </c>
      <c r="EO31" s="64">
        <f t="shared" si="7"/>
        <v>0</v>
      </c>
      <c r="EP31" s="64">
        <f t="shared" si="8"/>
        <v>0.3</v>
      </c>
      <c r="EQ31" s="64">
        <f t="shared" si="9"/>
        <v>0.1</v>
      </c>
      <c r="ER31" s="64">
        <f t="shared" si="10"/>
        <v>29.3</v>
      </c>
      <c r="ES31" s="64">
        <f t="shared" si="11"/>
        <v>0</v>
      </c>
      <c r="ET31" s="64">
        <f t="shared" si="12"/>
        <v>0.2</v>
      </c>
      <c r="EU31" s="64">
        <f t="shared" si="13"/>
        <v>1</v>
      </c>
      <c r="EV31" s="64">
        <f t="shared" si="14"/>
        <v>0.1</v>
      </c>
      <c r="EW31" s="64">
        <f t="shared" si="15"/>
        <v>5.1</v>
      </c>
      <c r="EX31" s="64">
        <f t="shared" si="16"/>
        <v>0</v>
      </c>
      <c r="EY31" s="64">
        <f t="shared" si="17"/>
        <v>3.7</v>
      </c>
      <c r="EZ31" s="64">
        <f t="shared" si="18"/>
        <v>0.4</v>
      </c>
      <c r="FA31" s="64">
        <f t="shared" si="19"/>
        <v>0</v>
      </c>
      <c r="FB31" s="64">
        <f t="shared" si="20"/>
        <v>12.5</v>
      </c>
      <c r="FC31" s="64">
        <f t="shared" si="21"/>
        <v>4</v>
      </c>
      <c r="FD31" s="64">
        <f t="shared" si="22"/>
        <v>1.3</v>
      </c>
      <c r="FE31" s="64">
        <f t="shared" si="23"/>
        <v>7.1</v>
      </c>
      <c r="FF31" s="64">
        <f>SUM(EH31:FE31)</f>
        <v>99.6</v>
      </c>
    </row>
    <row r="32" spans="1:162" s="65" customFormat="1" ht="32.25" customHeight="1">
      <c r="A32" s="118" t="s">
        <v>39</v>
      </c>
      <c r="B32" s="72">
        <v>28.28</v>
      </c>
      <c r="C32" s="73">
        <v>27.94959863541167</v>
      </c>
      <c r="D32" s="73">
        <v>25.67513523674575</v>
      </c>
      <c r="E32" s="73">
        <v>26.1</v>
      </c>
      <c r="F32" s="74">
        <f>ROUND('第３表歳入の状況'!B33/'第３表歳入の状況'!CO33*100,2)</f>
        <v>28.56</v>
      </c>
      <c r="G32" s="75">
        <v>1.42</v>
      </c>
      <c r="H32" s="73">
        <v>1.8991114578411343</v>
      </c>
      <c r="I32" s="73">
        <v>2.1600308356506255</v>
      </c>
      <c r="J32" s="73">
        <v>2.97</v>
      </c>
      <c r="K32" s="74">
        <f>ROUND('第３表歳入の状況'!C33/'第３表歳入の状況'!CO33*100,2)</f>
        <v>1.47</v>
      </c>
      <c r="L32" s="72">
        <v>0.17</v>
      </c>
      <c r="M32" s="73">
        <v>0.16071044514000335</v>
      </c>
      <c r="N32" s="73">
        <v>0.08386687846205196</v>
      </c>
      <c r="O32" s="73">
        <v>0.06</v>
      </c>
      <c r="P32" s="74">
        <f>ROUND('第３表歳入の状況'!H33/'第３表歳入の状況'!CO33*100,2)</f>
        <v>0.08</v>
      </c>
      <c r="Q32" s="75"/>
      <c r="R32" s="73">
        <v>0.017661822910609047</v>
      </c>
      <c r="S32" s="73">
        <v>0.027111007593328892</v>
      </c>
      <c r="T32" s="73">
        <v>0.04</v>
      </c>
      <c r="U32" s="76">
        <f>ROUND('第３表歳入の状況'!I33/'第３表歳入の状況'!CO33*100,2)</f>
        <v>0.06</v>
      </c>
      <c r="V32" s="72"/>
      <c r="W32" s="73">
        <v>0.018295975452090045</v>
      </c>
      <c r="X32" s="73">
        <v>0.03509951811806669</v>
      </c>
      <c r="Y32" s="73">
        <v>0.03</v>
      </c>
      <c r="Z32" s="74">
        <f>ROUND('第３表歳入の状況'!J33/'第３表歳入の状況'!CO33*100,2)</f>
        <v>0.03</v>
      </c>
      <c r="AA32" s="75">
        <v>2.23</v>
      </c>
      <c r="AB32" s="73">
        <v>2.409361386802557</v>
      </c>
      <c r="AC32" s="73">
        <v>2.035122984367733</v>
      </c>
      <c r="AD32" s="73">
        <v>2.11</v>
      </c>
      <c r="AE32" s="74">
        <f>ROUND('第３表歳入の状況'!K33/'第３表歳入の状況'!CO33*100,2)</f>
        <v>2.15</v>
      </c>
      <c r="AF32" s="72">
        <v>0.24</v>
      </c>
      <c r="AG32" s="73">
        <v>0.3272901744405223</v>
      </c>
      <c r="AH32" s="73">
        <v>0.2816948523785665</v>
      </c>
      <c r="AI32" s="73">
        <v>0.27</v>
      </c>
      <c r="AJ32" s="74">
        <f>ROUND('第３表歳入の状況'!L33/'第３表歳入の状況'!CO33*100,2)</f>
        <v>0.3</v>
      </c>
      <c r="AK32" s="75">
        <v>0</v>
      </c>
      <c r="AL32" s="73">
        <v>0</v>
      </c>
      <c r="AM32" s="73">
        <v>0</v>
      </c>
      <c r="AN32" s="73">
        <v>0</v>
      </c>
      <c r="AO32" s="76">
        <f>ROUND('第３表歳入の状況'!M33/'第３表歳入の状況'!CO33*100,2)</f>
        <v>0</v>
      </c>
      <c r="AP32" s="72">
        <v>0.539194030302655</v>
      </c>
      <c r="AQ32" s="73">
        <v>0.5364930500929236</v>
      </c>
      <c r="AR32" s="73">
        <v>0.48704950105510747</v>
      </c>
      <c r="AS32" s="73">
        <v>0.51</v>
      </c>
      <c r="AT32" s="74">
        <f>ROUND('第３表歳入の状況'!N33/'第３表歳入の状況'!CO33*100,2)</f>
        <v>0.5</v>
      </c>
      <c r="AU32" s="72">
        <v>0.5202015405936942</v>
      </c>
      <c r="AV32" s="73">
        <v>0.45773670148389</v>
      </c>
      <c r="AW32" s="73">
        <v>0.4137424349429433</v>
      </c>
      <c r="AX32" s="73">
        <v>0.32</v>
      </c>
      <c r="AY32" s="74">
        <f>ROUND('第３表歳入の状況'!O33/'第３表歳入の状況'!CO33*100,2)</f>
        <v>0.13</v>
      </c>
      <c r="AZ32" s="72">
        <v>35.7162164207965</v>
      </c>
      <c r="BA32" s="73">
        <v>35.11205475407969</v>
      </c>
      <c r="BB32" s="73">
        <v>32.62065833814516</v>
      </c>
      <c r="BC32" s="73">
        <v>34.98</v>
      </c>
      <c r="BD32" s="74">
        <f>ROUND('第３表歳入の状況'!R33/'第３表歳入の状況'!CO33*100,2)</f>
        <v>36.64</v>
      </c>
      <c r="BE32" s="75">
        <v>32.14696333486099</v>
      </c>
      <c r="BF32" s="73">
        <v>31.83536158703285</v>
      </c>
      <c r="BG32" s="73">
        <v>29.719069048940362</v>
      </c>
      <c r="BH32" s="73">
        <v>32.17</v>
      </c>
      <c r="BI32" s="74">
        <f>ROUND('第３表歳入の状況'!S33/'第３表歳入の状況'!CO33*100,2)</f>
        <v>32.91</v>
      </c>
      <c r="BJ32" s="72">
        <v>3.569253085935511</v>
      </c>
      <c r="BK32" s="73">
        <v>3.2766931670468438</v>
      </c>
      <c r="BL32" s="73">
        <v>2.9015892892048</v>
      </c>
      <c r="BM32" s="73">
        <v>2.81</v>
      </c>
      <c r="BN32" s="74">
        <f>ROUND('第３表歳入の状況'!T33/'第３表歳入の状況'!CO33*100,2)</f>
        <v>3.72</v>
      </c>
      <c r="BO32" s="75">
        <v>69.11807410649283</v>
      </c>
      <c r="BP32" s="73">
        <v>68.88831440365509</v>
      </c>
      <c r="BQ32" s="73">
        <v>63.81951158745933</v>
      </c>
      <c r="BR32" s="73">
        <v>67.38</v>
      </c>
      <c r="BS32" s="77">
        <f>'第３表歳入の状況'!DE33</f>
        <v>69.9</v>
      </c>
      <c r="BT32" s="72">
        <v>0.05617923405215778</v>
      </c>
      <c r="BU32" s="73">
        <v>0.05115047414371191</v>
      </c>
      <c r="BV32" s="73">
        <v>0.046395771281953734</v>
      </c>
      <c r="BW32" s="73">
        <v>0.05</v>
      </c>
      <c r="BX32" s="74">
        <f>ROUND('第３表歳入の状況'!U33/'第３表歳入の状況'!CO33*100,2)</f>
        <v>0.05</v>
      </c>
      <c r="BY32" s="75">
        <v>0.04940799859070222</v>
      </c>
      <c r="BZ32" s="73">
        <v>0.11746663885390556</v>
      </c>
      <c r="CA32" s="73">
        <v>0.12117571902211645</v>
      </c>
      <c r="CB32" s="73">
        <v>0.2</v>
      </c>
      <c r="CC32" s="76">
        <f>ROUND('第３表歳入の状況'!V33/'第３表歳入の状況'!CO33*100,2)</f>
        <v>0.11</v>
      </c>
      <c r="CD32" s="72">
        <v>1.739835921404123</v>
      </c>
      <c r="CE32" s="73">
        <v>1.7247195089338598</v>
      </c>
      <c r="CF32" s="73">
        <v>1.6347613045537255</v>
      </c>
      <c r="CG32" s="73">
        <v>1.56</v>
      </c>
      <c r="CH32" s="74">
        <f>ROUND('第３表歳入の状況'!X33/'第３表歳入の状況'!CO33*100,2)</f>
        <v>1.64</v>
      </c>
      <c r="CI32" s="72">
        <v>0.16705133339664163</v>
      </c>
      <c r="CJ32" s="73">
        <v>0.1493226846078765</v>
      </c>
      <c r="CK32" s="73">
        <v>0.16295313265695613</v>
      </c>
      <c r="CL32" s="73">
        <v>0.16</v>
      </c>
      <c r="CM32" s="74">
        <f>ROUND('第３表歳入の状況'!AE33/'第３表歳入の状況'!CO33*100,2)</f>
        <v>0.22</v>
      </c>
      <c r="CN32" s="72">
        <v>4.651811236672571</v>
      </c>
      <c r="CO32" s="73">
        <v>6.70654091916498</v>
      </c>
      <c r="CP32" s="73">
        <v>8.753622602292253</v>
      </c>
      <c r="CQ32" s="73">
        <v>5.84</v>
      </c>
      <c r="CR32" s="74">
        <f>ROUND('第３表歳入の状況'!AH33/'第３表歳入の状況'!CO33*100,2)</f>
        <v>5.37</v>
      </c>
      <c r="CS32" s="72">
        <v>0</v>
      </c>
      <c r="CT32" s="73">
        <v>0</v>
      </c>
      <c r="CU32" s="73">
        <v>0</v>
      </c>
      <c r="CV32" s="73">
        <v>0</v>
      </c>
      <c r="CW32" s="74">
        <f>ROUND('第３表歳入の状況'!AT33/'第３表歳入の状況'!CO33*100,2)</f>
        <v>0</v>
      </c>
      <c r="CX32" s="72">
        <v>4.790525224916495</v>
      </c>
      <c r="CY32" s="73">
        <v>3.677976799731659</v>
      </c>
      <c r="CZ32" s="73">
        <v>4.62518532720315</v>
      </c>
      <c r="DA32" s="73">
        <v>6.25</v>
      </c>
      <c r="DB32" s="74">
        <f>ROUND('第３表歳入の状況'!AU33/'第３表歳入の状況'!CO33*100,2)</f>
        <v>6.41</v>
      </c>
      <c r="DC32" s="75">
        <v>0.20710071386988493</v>
      </c>
      <c r="DD32" s="73">
        <v>0.14712338962359134</v>
      </c>
      <c r="DE32" s="73">
        <v>0.27831221745324786</v>
      </c>
      <c r="DF32" s="73">
        <v>0.15</v>
      </c>
      <c r="DG32" s="76">
        <v>0.38</v>
      </c>
      <c r="DH32" s="72">
        <v>0.020313706384366702</v>
      </c>
      <c r="DI32" s="73">
        <v>0.013222755120242069</v>
      </c>
      <c r="DJ32" s="73">
        <v>0.01953440464252289</v>
      </c>
      <c r="DK32" s="73">
        <v>0.04</v>
      </c>
      <c r="DL32" s="74">
        <f>ROUND('第３表歳入の状況'!BT33/'第３表歳入の状況'!CO33*100,2)</f>
        <v>0.04</v>
      </c>
      <c r="DM32" s="72">
        <v>0.3260239773301239</v>
      </c>
      <c r="DN32" s="73">
        <v>0.43980502642796987</v>
      </c>
      <c r="DO32" s="73">
        <v>2.6779484406552276</v>
      </c>
      <c r="DP32" s="73">
        <v>1.51</v>
      </c>
      <c r="DQ32" s="74">
        <f>ROUND('第３表歳入の状況'!BU33/'第３表歳入の状況'!CO33*100,2)</f>
        <v>1.67</v>
      </c>
      <c r="DR32" s="72">
        <v>2.3971825054396967</v>
      </c>
      <c r="DS32" s="73">
        <v>2.3846834081138604</v>
      </c>
      <c r="DT32" s="73">
        <v>2.056080342447475</v>
      </c>
      <c r="DU32" s="73">
        <v>2.66</v>
      </c>
      <c r="DV32" s="74">
        <f>ROUND('第３表歳入の状況'!BV33/'第３表歳入の状況'!CO33*100,2)</f>
        <v>3.21</v>
      </c>
      <c r="DW32" s="75">
        <v>3.5271943551017544</v>
      </c>
      <c r="DX32" s="73">
        <v>3.5536289311723217</v>
      </c>
      <c r="DY32" s="73">
        <v>3.175183292629376</v>
      </c>
      <c r="DZ32" s="73">
        <v>2.48</v>
      </c>
      <c r="EA32" s="74">
        <f>ROUND('第３表歳入の状況'!BY33/'第３表歳入の状況'!CO33*100,2)</f>
        <v>2.63</v>
      </c>
      <c r="EB32" s="72">
        <v>12.949299686348667</v>
      </c>
      <c r="EC32" s="73">
        <v>12.146045060450929</v>
      </c>
      <c r="ED32" s="73">
        <v>12.629335857702658</v>
      </c>
      <c r="EE32" s="73">
        <v>11.71</v>
      </c>
      <c r="EF32" s="74">
        <f>ROUND('第３表歳入の状況'!CK33/'第３表歳入の状況'!CO33*100,2)</f>
        <v>8.54</v>
      </c>
      <c r="EG32" s="63"/>
      <c r="EH32" s="64">
        <f t="shared" si="0"/>
        <v>28.6</v>
      </c>
      <c r="EI32" s="64">
        <f t="shared" si="1"/>
        <v>1.5</v>
      </c>
      <c r="EJ32" s="64">
        <f t="shared" si="2"/>
        <v>0.1</v>
      </c>
      <c r="EK32" s="64">
        <f t="shared" si="3"/>
        <v>0.1</v>
      </c>
      <c r="EL32" s="64">
        <f t="shared" si="4"/>
        <v>0</v>
      </c>
      <c r="EM32" s="64">
        <f t="shared" si="5"/>
        <v>2.2</v>
      </c>
      <c r="EN32" s="64">
        <f t="shared" si="6"/>
        <v>0.3</v>
      </c>
      <c r="EO32" s="64">
        <f t="shared" si="7"/>
        <v>0</v>
      </c>
      <c r="EP32" s="64">
        <f t="shared" si="8"/>
        <v>0.5</v>
      </c>
      <c r="EQ32" s="64">
        <f t="shared" si="9"/>
        <v>0.1</v>
      </c>
      <c r="ER32" s="64">
        <f t="shared" si="10"/>
        <v>36.6</v>
      </c>
      <c r="ES32" s="64">
        <f t="shared" si="11"/>
        <v>0.1</v>
      </c>
      <c r="ET32" s="64">
        <f t="shared" si="12"/>
        <v>0.1</v>
      </c>
      <c r="EU32" s="64">
        <f t="shared" si="13"/>
        <v>1.6</v>
      </c>
      <c r="EV32" s="64">
        <f t="shared" si="14"/>
        <v>0.2</v>
      </c>
      <c r="EW32" s="64">
        <f t="shared" si="15"/>
        <v>5.4</v>
      </c>
      <c r="EX32" s="64">
        <f t="shared" si="16"/>
        <v>0</v>
      </c>
      <c r="EY32" s="64">
        <f t="shared" si="17"/>
        <v>6.4</v>
      </c>
      <c r="EZ32" s="64">
        <f t="shared" si="18"/>
        <v>0.4</v>
      </c>
      <c r="FA32" s="64">
        <f t="shared" si="19"/>
        <v>0</v>
      </c>
      <c r="FB32" s="64">
        <f t="shared" si="20"/>
        <v>1.7</v>
      </c>
      <c r="FC32" s="64">
        <f t="shared" si="21"/>
        <v>3.2</v>
      </c>
      <c r="FD32" s="64">
        <f t="shared" si="22"/>
        <v>2.6</v>
      </c>
      <c r="FE32" s="64">
        <f t="shared" si="23"/>
        <v>8.5</v>
      </c>
      <c r="FF32" s="64">
        <f>SUM(EH32:FE32)</f>
        <v>100.2</v>
      </c>
    </row>
    <row r="33" spans="1:162" s="65" customFormat="1" ht="32.25" customHeight="1">
      <c r="A33" s="118" t="s">
        <v>40</v>
      </c>
      <c r="B33" s="72">
        <v>18.77</v>
      </c>
      <c r="C33" s="73">
        <v>20.192375849618745</v>
      </c>
      <c r="D33" s="73">
        <v>17.657320726937765</v>
      </c>
      <c r="E33" s="73">
        <v>19.38</v>
      </c>
      <c r="F33" s="74">
        <f>ROUND('第３表歳入の状況'!B34/'第３表歳入の状況'!CO34*100,2)</f>
        <v>21.8</v>
      </c>
      <c r="G33" s="75">
        <v>1.51</v>
      </c>
      <c r="H33" s="73">
        <v>2.1607966416923854</v>
      </c>
      <c r="I33" s="73">
        <v>2.369747926268939</v>
      </c>
      <c r="J33" s="73">
        <v>3.53</v>
      </c>
      <c r="K33" s="74">
        <f>ROUND('第３表歳入の状況'!C34/'第３表歳入の状況'!CO34*100,2)</f>
        <v>1.67</v>
      </c>
      <c r="L33" s="72">
        <v>0.18</v>
      </c>
      <c r="M33" s="73">
        <v>0.1857600466256592</v>
      </c>
      <c r="N33" s="73">
        <v>0.0937154096398204</v>
      </c>
      <c r="O33" s="73">
        <v>0.07</v>
      </c>
      <c r="P33" s="74">
        <f>ROUND('第３表歳入の状況'!H34/'第３表歳入の状況'!CO34*100,2)</f>
        <v>0.09</v>
      </c>
      <c r="Q33" s="75"/>
      <c r="R33" s="73">
        <v>0.02032277917732265</v>
      </c>
      <c r="S33" s="73">
        <v>0.0304236971318469</v>
      </c>
      <c r="T33" s="73">
        <v>0.05</v>
      </c>
      <c r="U33" s="76">
        <f>ROUND('第３表歳入の状況'!I34/'第３表歳入の状況'!CO34*100,2)</f>
        <v>0.07</v>
      </c>
      <c r="V33" s="72"/>
      <c r="W33" s="73">
        <v>0.021236952635126087</v>
      </c>
      <c r="X33" s="73">
        <v>0.039655031008720504</v>
      </c>
      <c r="Y33" s="73">
        <v>0.04</v>
      </c>
      <c r="Z33" s="74">
        <f>ROUND('第３表歳入の状況'!J34/'第３表歳入の状況'!CO34*100,2)</f>
        <v>0.03</v>
      </c>
      <c r="AA33" s="75">
        <v>2.26</v>
      </c>
      <c r="AB33" s="73">
        <v>2.6650406568097202</v>
      </c>
      <c r="AC33" s="73">
        <v>2.146769026939241</v>
      </c>
      <c r="AD33" s="73">
        <v>2.34</v>
      </c>
      <c r="AE33" s="74">
        <f>ROUND('第３表歳入の状況'!K34/'第３表歳入の状況'!CO34*100,2)</f>
        <v>2.32</v>
      </c>
      <c r="AF33" s="72">
        <v>0</v>
      </c>
      <c r="AG33" s="73">
        <v>0</v>
      </c>
      <c r="AH33" s="73">
        <v>0</v>
      </c>
      <c r="AI33" s="73">
        <v>0</v>
      </c>
      <c r="AJ33" s="74">
        <f>ROUND('第３表歳入の状況'!L34/'第３表歳入の状況'!CO34*100,2)</f>
        <v>0</v>
      </c>
      <c r="AK33" s="75">
        <v>0</v>
      </c>
      <c r="AL33" s="73">
        <v>0</v>
      </c>
      <c r="AM33" s="73">
        <v>0</v>
      </c>
      <c r="AN33" s="73">
        <v>0</v>
      </c>
      <c r="AO33" s="76">
        <f>ROUND('第３表歳入の状況'!M34/'第３表歳入の状況'!CO34*100,2)</f>
        <v>0</v>
      </c>
      <c r="AP33" s="72">
        <v>0.569881265742381</v>
      </c>
      <c r="AQ33" s="73">
        <v>0.6125946661776074</v>
      </c>
      <c r="AR33" s="73">
        <v>0.5429860660211598</v>
      </c>
      <c r="AS33" s="73">
        <v>0.7</v>
      </c>
      <c r="AT33" s="74">
        <f>ROUND('第３表歳入の状況'!N34/'第３表歳入の状況'!CO34*100,2)</f>
        <v>0.56</v>
      </c>
      <c r="AU33" s="72">
        <v>0.5964681786898522</v>
      </c>
      <c r="AV33" s="73">
        <v>0.5950003431666518</v>
      </c>
      <c r="AW33" s="73">
        <v>0.521570364043359</v>
      </c>
      <c r="AX33" s="73">
        <v>0.42</v>
      </c>
      <c r="AY33" s="74">
        <f>ROUND('第３表歳入の状況'!O34/'第３表歳入の状況'!CO34*100,2)</f>
        <v>0.15</v>
      </c>
      <c r="AZ33" s="72">
        <v>38.226637112197956</v>
      </c>
      <c r="BA33" s="73">
        <v>38.48327090700634</v>
      </c>
      <c r="BB33" s="73">
        <v>33.541629779588256</v>
      </c>
      <c r="BC33" s="73">
        <v>36.19</v>
      </c>
      <c r="BD33" s="74">
        <f>ROUND('第３表歳入の状況'!R34/'第３表歳入の状況'!CO34*100,2)</f>
        <v>35.32</v>
      </c>
      <c r="BE33" s="75">
        <v>34.82048503216029</v>
      </c>
      <c r="BF33" s="73">
        <v>35.02626068739093</v>
      </c>
      <c r="BG33" s="73">
        <v>30.758072423040268</v>
      </c>
      <c r="BH33" s="73">
        <v>33.33</v>
      </c>
      <c r="BI33" s="74">
        <f>ROUND('第３表歳入の状況'!S34/'第３表歳入の状況'!CO34*100,2)</f>
        <v>32.33</v>
      </c>
      <c r="BJ33" s="72">
        <v>3.4061520800376637</v>
      </c>
      <c r="BK33" s="73">
        <v>3.4570102196154124</v>
      </c>
      <c r="BL33" s="73">
        <v>2.7835573565479876</v>
      </c>
      <c r="BM33" s="73">
        <v>2.86</v>
      </c>
      <c r="BN33" s="74">
        <f>ROUND('第３表歳入の状況'!T34/'第３表歳入の状況'!CO34*100,2)</f>
        <v>2.99</v>
      </c>
      <c r="BO33" s="75">
        <v>62.10829218174971</v>
      </c>
      <c r="BP33" s="73">
        <v>64.93639884290955</v>
      </c>
      <c r="BQ33" s="73">
        <v>56.943818027579105</v>
      </c>
      <c r="BR33" s="73">
        <v>62.7</v>
      </c>
      <c r="BS33" s="77">
        <f>'第３表歳入の状況'!DE34</f>
        <v>62</v>
      </c>
      <c r="BT33" s="72">
        <v>0.036037112698107054</v>
      </c>
      <c r="BU33" s="73">
        <v>0.036749773003698326</v>
      </c>
      <c r="BV33" s="73">
        <v>0.032805976842007825</v>
      </c>
      <c r="BW33" s="73">
        <v>0.05</v>
      </c>
      <c r="BX33" s="74">
        <f>ROUND('第３表歳入の状況'!U34/'第３表歳入の状況'!CO34*100,2)</f>
        <v>0.04</v>
      </c>
      <c r="BY33" s="75">
        <v>0.2256070667488141</v>
      </c>
      <c r="BZ33" s="73">
        <v>0.30149440638357483</v>
      </c>
      <c r="CA33" s="73">
        <v>0.21957918765998963</v>
      </c>
      <c r="CB33" s="73">
        <v>0.25</v>
      </c>
      <c r="CC33" s="76">
        <f>ROUND('第３表歳入の状況'!V34/'第３表歳入の状況'!CO34*100,2)</f>
        <v>0.21</v>
      </c>
      <c r="CD33" s="72">
        <v>2.652386774300669</v>
      </c>
      <c r="CE33" s="73">
        <v>2.8187624397911297</v>
      </c>
      <c r="CF33" s="73">
        <v>2.4203093315757402</v>
      </c>
      <c r="CG33" s="73">
        <v>2.52</v>
      </c>
      <c r="CH33" s="74">
        <f>ROUND('第３表歳入の状況'!X34/'第３表歳入の状況'!CO34*100,2)</f>
        <v>2.57</v>
      </c>
      <c r="CI33" s="72">
        <v>0.15954780136101304</v>
      </c>
      <c r="CJ33" s="73">
        <v>0.15650649597594907</v>
      </c>
      <c r="CK33" s="73">
        <v>0.14389217603508503</v>
      </c>
      <c r="CL33" s="73">
        <v>0.16</v>
      </c>
      <c r="CM33" s="74">
        <f>ROUND('第３表歳入の状況'!AE34/'第３表歳入の状況'!CO34*100,2)</f>
        <v>0.15</v>
      </c>
      <c r="CN33" s="72">
        <v>4.872249225195496</v>
      </c>
      <c r="CO33" s="73">
        <v>5.488641183823686</v>
      </c>
      <c r="CP33" s="73">
        <v>6.416571137663879</v>
      </c>
      <c r="CQ33" s="73">
        <v>7.54</v>
      </c>
      <c r="CR33" s="74">
        <f>ROUND('第３表歳入の状況'!AH34/'第３表歳入の状況'!CO34*100,2)</f>
        <v>8.63</v>
      </c>
      <c r="CS33" s="72">
        <v>0</v>
      </c>
      <c r="CT33" s="73">
        <v>0</v>
      </c>
      <c r="CU33" s="73">
        <v>0</v>
      </c>
      <c r="CV33" s="73">
        <v>0</v>
      </c>
      <c r="CW33" s="74">
        <f>ROUND('第３表歳入の状況'!AT34/'第３表歳入の状況'!CO34*100,2)</f>
        <v>0</v>
      </c>
      <c r="CX33" s="72">
        <v>5.440472099338183</v>
      </c>
      <c r="CY33" s="73">
        <v>4.9124024928525705</v>
      </c>
      <c r="CZ33" s="73">
        <v>4.148814561486205</v>
      </c>
      <c r="DA33" s="73">
        <v>4.21</v>
      </c>
      <c r="DB33" s="74">
        <f>ROUND('第３表歳入の状況'!AU34/'第３表歳入の状況'!CO34*100,2)</f>
        <v>4.85</v>
      </c>
      <c r="DC33" s="75">
        <v>0.45654467792521525</v>
      </c>
      <c r="DD33" s="73">
        <v>1.1286244867970852</v>
      </c>
      <c r="DE33" s="73">
        <v>0.45460597031555405</v>
      </c>
      <c r="DF33" s="73">
        <v>0.63</v>
      </c>
      <c r="DG33" s="76">
        <v>0.38</v>
      </c>
      <c r="DH33" s="72">
        <v>0.08126118838499377</v>
      </c>
      <c r="DI33" s="73">
        <v>0.05032173280031864</v>
      </c>
      <c r="DJ33" s="73">
        <v>0.15565468210400463</v>
      </c>
      <c r="DK33" s="73">
        <v>0.04</v>
      </c>
      <c r="DL33" s="74">
        <f>ROUND('第３表歳入の状況'!BT34/'第３表歳入の状況'!CO34*100,2)</f>
        <v>0.02</v>
      </c>
      <c r="DM33" s="72">
        <v>3.2489339240190778</v>
      </c>
      <c r="DN33" s="73">
        <v>2.8584797604809284</v>
      </c>
      <c r="DO33" s="73">
        <v>3.7272503144423106</v>
      </c>
      <c r="DP33" s="73">
        <v>2.91</v>
      </c>
      <c r="DQ33" s="74">
        <f>ROUND('第３表歳入の状況'!BU34/'第３表歳入の状況'!CO34*100,2)</f>
        <v>2.82</v>
      </c>
      <c r="DR33" s="72">
        <v>2.979274185173637</v>
      </c>
      <c r="DS33" s="73">
        <v>4.006976971829956</v>
      </c>
      <c r="DT33" s="73">
        <v>2.9331570777219995</v>
      </c>
      <c r="DU33" s="73">
        <v>3.48</v>
      </c>
      <c r="DV33" s="74">
        <f>ROUND('第３表歳入の状況'!BV34/'第３表歳入の状況'!CO34*100,2)</f>
        <v>3.98</v>
      </c>
      <c r="DW33" s="75">
        <v>2.946803930598681</v>
      </c>
      <c r="DX33" s="73">
        <v>2.795865910724914</v>
      </c>
      <c r="DY33" s="73">
        <v>3.3465446459690398</v>
      </c>
      <c r="DZ33" s="73">
        <v>5.95</v>
      </c>
      <c r="EA33" s="74">
        <f>ROUND('第３表歳入の状況'!BY34/'第３表歳入の状況'!CO34*100,2)</f>
        <v>2.65</v>
      </c>
      <c r="EB33" s="72">
        <v>14.792589832506398</v>
      </c>
      <c r="EC33" s="73">
        <v>10.508775502626632</v>
      </c>
      <c r="ED33" s="73">
        <v>19.05699691060508</v>
      </c>
      <c r="EE33" s="73">
        <v>9.57</v>
      </c>
      <c r="EF33" s="74">
        <f>ROUND('第３表歳入の状況'!CK34/'第３表歳入の状況'!CO34*100,2)</f>
        <v>11.84</v>
      </c>
      <c r="EG33" s="63"/>
      <c r="EH33" s="64">
        <f t="shared" si="0"/>
        <v>21.8</v>
      </c>
      <c r="EI33" s="64">
        <f t="shared" si="1"/>
        <v>1.7</v>
      </c>
      <c r="EJ33" s="64">
        <f t="shared" si="2"/>
        <v>0.1</v>
      </c>
      <c r="EK33" s="64">
        <f t="shared" si="3"/>
        <v>0.1</v>
      </c>
      <c r="EL33" s="64">
        <f t="shared" si="4"/>
        <v>0</v>
      </c>
      <c r="EM33" s="64">
        <f t="shared" si="5"/>
        <v>2.3</v>
      </c>
      <c r="EN33" s="64">
        <f t="shared" si="6"/>
        <v>0</v>
      </c>
      <c r="EO33" s="64">
        <f t="shared" si="7"/>
        <v>0</v>
      </c>
      <c r="EP33" s="64">
        <f t="shared" si="8"/>
        <v>0.6</v>
      </c>
      <c r="EQ33" s="64">
        <f t="shared" si="9"/>
        <v>0.2</v>
      </c>
      <c r="ER33" s="64">
        <f t="shared" si="10"/>
        <v>35.3</v>
      </c>
      <c r="ES33" s="64">
        <f t="shared" si="11"/>
        <v>0</v>
      </c>
      <c r="ET33" s="64">
        <f t="shared" si="12"/>
        <v>0.2</v>
      </c>
      <c r="EU33" s="64">
        <f t="shared" si="13"/>
        <v>2.6</v>
      </c>
      <c r="EV33" s="64">
        <f t="shared" si="14"/>
        <v>0.2</v>
      </c>
      <c r="EW33" s="64">
        <f t="shared" si="15"/>
        <v>8.6</v>
      </c>
      <c r="EX33" s="64">
        <f t="shared" si="16"/>
        <v>0</v>
      </c>
      <c r="EY33" s="64">
        <f t="shared" si="17"/>
        <v>4.9</v>
      </c>
      <c r="EZ33" s="64">
        <f t="shared" si="18"/>
        <v>0.4</v>
      </c>
      <c r="FA33" s="64">
        <f t="shared" si="19"/>
        <v>0</v>
      </c>
      <c r="FB33" s="64">
        <f t="shared" si="20"/>
        <v>2.8</v>
      </c>
      <c r="FC33" s="64">
        <f t="shared" si="21"/>
        <v>4</v>
      </c>
      <c r="FD33" s="64">
        <f t="shared" si="22"/>
        <v>2.7</v>
      </c>
      <c r="FE33" s="64">
        <f t="shared" si="23"/>
        <v>11.8</v>
      </c>
      <c r="FF33" s="64">
        <f>SUM(EH33:FE33)</f>
        <v>100.30000000000001</v>
      </c>
    </row>
    <row r="34" spans="1:162" s="65" customFormat="1" ht="32.25" customHeight="1">
      <c r="A34" s="118" t="s">
        <v>41</v>
      </c>
      <c r="B34" s="72">
        <v>12.75</v>
      </c>
      <c r="C34" s="73">
        <v>11.135648779938782</v>
      </c>
      <c r="D34" s="73">
        <v>15.290782022405955</v>
      </c>
      <c r="E34" s="73">
        <v>16.39</v>
      </c>
      <c r="F34" s="74">
        <f>ROUND('第３表歳入の状況'!B35/'第３表歳入の状況'!CO35*100,2)</f>
        <v>18.29</v>
      </c>
      <c r="G34" s="75">
        <v>1.29</v>
      </c>
      <c r="H34" s="73">
        <v>1.4277761140934606</v>
      </c>
      <c r="I34" s="73">
        <v>2.365281142168365</v>
      </c>
      <c r="J34" s="73">
        <v>3.41</v>
      </c>
      <c r="K34" s="74">
        <f>ROUND('第３表歳入の状況'!C35/'第３表歳入の状況'!CO35*100,2)</f>
        <v>1.73</v>
      </c>
      <c r="L34" s="72">
        <v>0.1</v>
      </c>
      <c r="M34" s="73">
        <v>0.09269289749717118</v>
      </c>
      <c r="N34" s="73">
        <v>0.06821272045789559</v>
      </c>
      <c r="O34" s="73">
        <v>0.05</v>
      </c>
      <c r="P34" s="74">
        <f>ROUND('第３表歳入の状況'!H35/'第３表歳入の状況'!CO35*100,2)</f>
        <v>0.06</v>
      </c>
      <c r="Q34" s="75"/>
      <c r="R34" s="73">
        <v>0.01000890350251328</v>
      </c>
      <c r="S34" s="73">
        <v>0.022265279674684023</v>
      </c>
      <c r="T34" s="73">
        <v>0.04</v>
      </c>
      <c r="U34" s="76">
        <f>ROUND('第３表歳入の状況'!I35/'第３表歳入の状況'!CO35*100,2)</f>
        <v>0.05</v>
      </c>
      <c r="V34" s="72"/>
      <c r="W34" s="73">
        <v>0.010611849496640586</v>
      </c>
      <c r="X34" s="73">
        <v>0.02940028975225322</v>
      </c>
      <c r="Y34" s="73">
        <v>0.03</v>
      </c>
      <c r="Z34" s="74">
        <f>ROUND('第３表歳入の状況'!J35/'第３表歳入の状況'!CO35*100,2)</f>
        <v>0.02</v>
      </c>
      <c r="AA34" s="75">
        <v>1.19</v>
      </c>
      <c r="AB34" s="73">
        <v>1.1662985346402521</v>
      </c>
      <c r="AC34" s="73">
        <v>1.3405722480493845</v>
      </c>
      <c r="AD34" s="73">
        <v>1.5</v>
      </c>
      <c r="AE34" s="74">
        <f>ROUND('第３表歳入の状況'!K35/'第３表歳入の状況'!CO35*100,2)</f>
        <v>1.39</v>
      </c>
      <c r="AF34" s="72">
        <v>0</v>
      </c>
      <c r="AG34" s="73">
        <v>0</v>
      </c>
      <c r="AH34" s="73">
        <v>0</v>
      </c>
      <c r="AI34" s="73">
        <v>0</v>
      </c>
      <c r="AJ34" s="74">
        <f>ROUND('第３表歳入の状況'!L35/'第３表歳入の状況'!CO35*100,2)</f>
        <v>0</v>
      </c>
      <c r="AK34" s="75">
        <v>0</v>
      </c>
      <c r="AL34" s="73">
        <v>0</v>
      </c>
      <c r="AM34" s="73">
        <v>0</v>
      </c>
      <c r="AN34" s="73">
        <v>0</v>
      </c>
      <c r="AO34" s="76">
        <f>ROUND('第３表歳入の状況'!M35/'第３表歳入の状況'!CO35*100,2)</f>
        <v>0</v>
      </c>
      <c r="AP34" s="72">
        <v>0.4889162779692945</v>
      </c>
      <c r="AQ34" s="73">
        <v>0.42720733503900055</v>
      </c>
      <c r="AR34" s="73">
        <v>0.6163940266302865</v>
      </c>
      <c r="AS34" s="73">
        <v>0.7</v>
      </c>
      <c r="AT34" s="74">
        <f>ROUND('第３表歳入の状況'!N35/'第３表歳入の状況'!CO35*100,2)</f>
        <v>0.59</v>
      </c>
      <c r="AU34" s="72">
        <v>0.4158921859226081</v>
      </c>
      <c r="AV34" s="73">
        <v>0.33391149154770206</v>
      </c>
      <c r="AW34" s="73">
        <v>0.310044019469975</v>
      </c>
      <c r="AX34" s="73">
        <v>0.38</v>
      </c>
      <c r="AY34" s="74">
        <f>ROUND('第３表歳入の状況'!O35/'第３表歳入の状況'!CO35*100,2)</f>
        <v>0.13</v>
      </c>
      <c r="AZ34" s="72">
        <v>47.562026200571935</v>
      </c>
      <c r="BA34" s="73">
        <v>41.19660661994505</v>
      </c>
      <c r="BB34" s="73">
        <v>53.67814829789528</v>
      </c>
      <c r="BC34" s="73">
        <v>55.68</v>
      </c>
      <c r="BD34" s="74">
        <f>ROUND('第３表歳入の状況'!R35/'第３表歳入の状況'!CO35*100,2)</f>
        <v>54.51</v>
      </c>
      <c r="BE34" s="75">
        <v>43.02054529196694</v>
      </c>
      <c r="BF34" s="73">
        <v>37.50440653030708</v>
      </c>
      <c r="BG34" s="73">
        <v>49.36662869761776</v>
      </c>
      <c r="BH34" s="73">
        <v>51.12</v>
      </c>
      <c r="BI34" s="74">
        <f>ROUND('第３表歳入の状況'!S35/'第３表歳入の状況'!CO35*100,2)</f>
        <v>49.26</v>
      </c>
      <c r="BJ34" s="72">
        <v>4.54148090860499</v>
      </c>
      <c r="BK34" s="73">
        <v>3.6922000896379714</v>
      </c>
      <c r="BL34" s="73">
        <v>4.311519600277514</v>
      </c>
      <c r="BM34" s="73">
        <v>4.56</v>
      </c>
      <c r="BN34" s="74">
        <f>ROUND('第３表歳入の状況'!T35/'第３表歳入の状況'!CO35*100,2)</f>
        <v>5.24</v>
      </c>
      <c r="BO34" s="75">
        <v>63.80797933527186</v>
      </c>
      <c r="BP34" s="73">
        <v>55.80076252570058</v>
      </c>
      <c r="BQ34" s="73">
        <v>73.72110004650408</v>
      </c>
      <c r="BR34" s="73">
        <v>78.18</v>
      </c>
      <c r="BS34" s="77">
        <f>'第３表歳入の状況'!DE35</f>
        <v>76.77</v>
      </c>
      <c r="BT34" s="72">
        <v>0.034195983402459475</v>
      </c>
      <c r="BU34" s="73">
        <v>0.035614010053119545</v>
      </c>
      <c r="BV34" s="73">
        <v>0.04645346986672712</v>
      </c>
      <c r="BW34" s="73">
        <v>0.04</v>
      </c>
      <c r="BX34" s="74">
        <f>ROUND('第３表歳入の状況'!U35/'第３表歳入の状況'!CO35*100,2)</f>
        <v>0.04</v>
      </c>
      <c r="BY34" s="75">
        <v>0.05758367457412831</v>
      </c>
      <c r="BZ34" s="73">
        <v>0.08252320839622394</v>
      </c>
      <c r="CA34" s="73">
        <v>0.17037999241968435</v>
      </c>
      <c r="CB34" s="73">
        <v>0.09</v>
      </c>
      <c r="CC34" s="76">
        <f>ROUND('第３表歳入の状況'!V35/'第３表歳入の状況'!CO35*100,2)</f>
        <v>0.13</v>
      </c>
      <c r="CD34" s="72">
        <v>0.9874146973700882</v>
      </c>
      <c r="CE34" s="73">
        <v>0.8950130336825731</v>
      </c>
      <c r="CF34" s="73">
        <v>1.2949790276246338</v>
      </c>
      <c r="CG34" s="73">
        <v>1.44</v>
      </c>
      <c r="CH34" s="74">
        <f>ROUND('第３表歳入の状況'!X35/'第３表歳入の状況'!CO35*100,2)</f>
        <v>1.2</v>
      </c>
      <c r="CI34" s="72">
        <v>0.09763793401764657</v>
      </c>
      <c r="CJ34" s="73">
        <v>0.09365761108777487</v>
      </c>
      <c r="CK34" s="73">
        <v>0.12195300912724659</v>
      </c>
      <c r="CL34" s="73">
        <v>0.13</v>
      </c>
      <c r="CM34" s="74">
        <f>ROUND('第３表歳入の状況'!AE35/'第３表歳入の状況'!CO35*100,2)</f>
        <v>0.11</v>
      </c>
      <c r="CN34" s="72">
        <v>4.58239801490727</v>
      </c>
      <c r="CO34" s="73">
        <v>5.880451887924398</v>
      </c>
      <c r="CP34" s="73">
        <v>1.4829182292423075</v>
      </c>
      <c r="CQ34" s="73">
        <v>1.46</v>
      </c>
      <c r="CR34" s="74">
        <f>ROUND('第３表歳入の状況'!AH35/'第３表歳入の状況'!CO35*100,2)</f>
        <v>2.98</v>
      </c>
      <c r="CS34" s="72">
        <v>0</v>
      </c>
      <c r="CT34" s="73">
        <v>0</v>
      </c>
      <c r="CU34" s="73">
        <v>0</v>
      </c>
      <c r="CV34" s="73">
        <v>0</v>
      </c>
      <c r="CW34" s="74">
        <f>ROUND('第３表歳入の状況'!AT35/'第３表歳入の状況'!CO35*100,2)</f>
        <v>0</v>
      </c>
      <c r="CX34" s="72">
        <v>5.408687414651958</v>
      </c>
      <c r="CY34" s="73">
        <v>2.619961130081579</v>
      </c>
      <c r="CZ34" s="73">
        <v>2.499682466750094</v>
      </c>
      <c r="DA34" s="73">
        <v>2.92</v>
      </c>
      <c r="DB34" s="74">
        <f>ROUND('第３表歳入の状況'!AU35/'第３表歳入の状況'!CO35*100,2)</f>
        <v>4.91</v>
      </c>
      <c r="DC34" s="75">
        <v>0.05540385093094364</v>
      </c>
      <c r="DD34" s="73">
        <v>0.05326022948124536</v>
      </c>
      <c r="DE34" s="73">
        <v>0.02191105931622314</v>
      </c>
      <c r="DF34" s="73">
        <v>0.51</v>
      </c>
      <c r="DG34" s="76">
        <v>0.38</v>
      </c>
      <c r="DH34" s="72">
        <v>0.03814691375573169</v>
      </c>
      <c r="DI34" s="73">
        <v>0.027735515729856074</v>
      </c>
      <c r="DJ34" s="73">
        <v>0.038964239430697045</v>
      </c>
      <c r="DK34" s="73">
        <v>0.04</v>
      </c>
      <c r="DL34" s="74">
        <f>ROUND('第３表歳入の状況'!BT35/'第３表歳入の状況'!CO35*100,2)</f>
        <v>0.1</v>
      </c>
      <c r="DM34" s="72">
        <v>7.258176949909015</v>
      </c>
      <c r="DN34" s="73">
        <v>8.253647320809474</v>
      </c>
      <c r="DO34" s="73">
        <v>4.920728013921872</v>
      </c>
      <c r="DP34" s="73">
        <v>3.66</v>
      </c>
      <c r="DQ34" s="74">
        <f>ROUND('第３表歳入の状況'!BU35/'第３表歳入の状況'!CO35*100,2)</f>
        <v>2.18</v>
      </c>
      <c r="DR34" s="72">
        <v>3.995752976935195</v>
      </c>
      <c r="DS34" s="73">
        <v>6.015712772606958</v>
      </c>
      <c r="DT34" s="73">
        <v>3.8989034855789297</v>
      </c>
      <c r="DU34" s="73">
        <v>5.52</v>
      </c>
      <c r="DV34" s="74">
        <f>ROUND('第３表歳入の状況'!BV35/'第３表歳入の状況'!CO35*100,2)</f>
        <v>3.99</v>
      </c>
      <c r="DW34" s="75">
        <v>1.424196859873216</v>
      </c>
      <c r="DX34" s="73">
        <v>1.1564102203365645</v>
      </c>
      <c r="DY34" s="73">
        <v>5.70967795803096</v>
      </c>
      <c r="DZ34" s="73">
        <v>0.65</v>
      </c>
      <c r="EA34" s="74">
        <f>ROUND('第３表歳入の状況'!BY35/'第３表歳入の状況'!CO35*100,2)</f>
        <v>0.91</v>
      </c>
      <c r="EB34" s="72">
        <v>12.252425394400488</v>
      </c>
      <c r="EC34" s="73">
        <v>19.08525053410966</v>
      </c>
      <c r="ED34" s="73">
        <v>6.072349002186551</v>
      </c>
      <c r="EE34" s="73">
        <v>5.37</v>
      </c>
      <c r="EF34" s="74">
        <f>ROUND('第３表歳入の状況'!CK35/'第３表歳入の状況'!CO35*100,2)</f>
        <v>6.56</v>
      </c>
      <c r="EG34" s="63"/>
      <c r="EH34" s="64">
        <f t="shared" si="0"/>
        <v>18.3</v>
      </c>
      <c r="EI34" s="64">
        <f t="shared" si="1"/>
        <v>1.7</v>
      </c>
      <c r="EJ34" s="64">
        <f t="shared" si="2"/>
        <v>0.1</v>
      </c>
      <c r="EK34" s="64">
        <f t="shared" si="3"/>
        <v>0.1</v>
      </c>
      <c r="EL34" s="64">
        <f t="shared" si="4"/>
        <v>0</v>
      </c>
      <c r="EM34" s="64">
        <f t="shared" si="5"/>
        <v>1.4</v>
      </c>
      <c r="EN34" s="64">
        <f t="shared" si="6"/>
        <v>0</v>
      </c>
      <c r="EO34" s="64">
        <f t="shared" si="7"/>
        <v>0</v>
      </c>
      <c r="EP34" s="64">
        <f t="shared" si="8"/>
        <v>0.6</v>
      </c>
      <c r="EQ34" s="64">
        <f t="shared" si="9"/>
        <v>0.1</v>
      </c>
      <c r="ER34" s="64">
        <f t="shared" si="10"/>
        <v>54.5</v>
      </c>
      <c r="ES34" s="64">
        <f t="shared" si="11"/>
        <v>0</v>
      </c>
      <c r="ET34" s="64">
        <f t="shared" si="12"/>
        <v>0.1</v>
      </c>
      <c r="EU34" s="64">
        <f t="shared" si="13"/>
        <v>1.2</v>
      </c>
      <c r="EV34" s="64">
        <f t="shared" si="14"/>
        <v>0.1</v>
      </c>
      <c r="EW34" s="64">
        <f t="shared" si="15"/>
        <v>3</v>
      </c>
      <c r="EX34" s="64">
        <f t="shared" si="16"/>
        <v>0</v>
      </c>
      <c r="EY34" s="64">
        <f t="shared" si="17"/>
        <v>4.9</v>
      </c>
      <c r="EZ34" s="64">
        <f t="shared" si="18"/>
        <v>0.4</v>
      </c>
      <c r="FA34" s="64">
        <f t="shared" si="19"/>
        <v>0.1</v>
      </c>
      <c r="FB34" s="64">
        <f t="shared" si="20"/>
        <v>2.2</v>
      </c>
      <c r="FC34" s="64">
        <f t="shared" si="21"/>
        <v>4</v>
      </c>
      <c r="FD34" s="64">
        <f t="shared" si="22"/>
        <v>0.9</v>
      </c>
      <c r="FE34" s="64">
        <f t="shared" si="23"/>
        <v>6.6</v>
      </c>
      <c r="FF34" s="64">
        <f>SUM(EH34:FE34)</f>
        <v>100.30000000000001</v>
      </c>
    </row>
    <row r="35" spans="1:162" s="65" customFormat="1" ht="32.25" customHeight="1">
      <c r="A35" s="118" t="s">
        <v>42</v>
      </c>
      <c r="B35" s="72">
        <v>12.12</v>
      </c>
      <c r="C35" s="73">
        <v>10.901730458095853</v>
      </c>
      <c r="D35" s="73">
        <v>11.266934576099063</v>
      </c>
      <c r="E35" s="73">
        <v>11.56</v>
      </c>
      <c r="F35" s="74">
        <f>ROUND('第３表歳入の状況'!B36/'第３表歳入の状況'!CO36*100,2)</f>
        <v>11.93</v>
      </c>
      <c r="G35" s="75">
        <v>1.52</v>
      </c>
      <c r="H35" s="73">
        <v>1.7791056027365237</v>
      </c>
      <c r="I35" s="73">
        <v>2.244091523323356</v>
      </c>
      <c r="J35" s="73">
        <v>2.79</v>
      </c>
      <c r="K35" s="74">
        <f>ROUND('第３表歳入の状況'!C36/'第３表歳入の状況'!CO36*100,2)</f>
        <v>2.07</v>
      </c>
      <c r="L35" s="72">
        <v>0.06</v>
      </c>
      <c r="M35" s="73">
        <v>0.05347168041067693</v>
      </c>
      <c r="N35" s="73">
        <v>0.03285697349496048</v>
      </c>
      <c r="O35" s="73">
        <v>0.02</v>
      </c>
      <c r="P35" s="74">
        <f>ROUND('第３表歳入の状況'!H36/'第３表歳入の状況'!CO36*100,2)</f>
        <v>0.03</v>
      </c>
      <c r="Q35" s="75"/>
      <c r="R35" s="73">
        <v>0.005906231141482866</v>
      </c>
      <c r="S35" s="73">
        <v>0.01058779932591011</v>
      </c>
      <c r="T35" s="73">
        <v>0.02</v>
      </c>
      <c r="U35" s="76">
        <f>ROUND('第３表歳入の状況'!I36/'第３表歳入の状況'!CO36*100,2)</f>
        <v>0.02</v>
      </c>
      <c r="V35" s="72"/>
      <c r="W35" s="73">
        <v>0.005996402609291764</v>
      </c>
      <c r="X35" s="73">
        <v>0.013719401943432819</v>
      </c>
      <c r="Y35" s="73">
        <v>0.01</v>
      </c>
      <c r="Z35" s="74">
        <f>ROUND('第３表歳入の状況'!J36/'第３表歳入の状況'!CO36*100,2)</f>
        <v>0.01</v>
      </c>
      <c r="AA35" s="75">
        <v>0.94</v>
      </c>
      <c r="AB35" s="73">
        <v>0.990691373949418</v>
      </c>
      <c r="AC35" s="73">
        <v>0.9972911637358429</v>
      </c>
      <c r="AD35" s="73">
        <v>1.07</v>
      </c>
      <c r="AE35" s="74">
        <f>ROUND('第３表歳入の状況'!K36/'第３表歳入の状況'!CO36*100,2)</f>
        <v>1.05</v>
      </c>
      <c r="AF35" s="72">
        <v>0</v>
      </c>
      <c r="AG35" s="73">
        <v>0</v>
      </c>
      <c r="AH35" s="73">
        <v>0</v>
      </c>
      <c r="AI35" s="73">
        <v>0</v>
      </c>
      <c r="AJ35" s="74">
        <f>ROUND('第３表歳入の状況'!L36/'第３表歳入の状況'!CO36*100,2)</f>
        <v>0</v>
      </c>
      <c r="AK35" s="75">
        <v>0</v>
      </c>
      <c r="AL35" s="73">
        <v>0</v>
      </c>
      <c r="AM35" s="73">
        <v>0</v>
      </c>
      <c r="AN35" s="73">
        <v>0</v>
      </c>
      <c r="AO35" s="76">
        <f>ROUND('第３表歳入の状況'!M36/'第３表歳入の状況'!CO36*100,2)</f>
        <v>0</v>
      </c>
      <c r="AP35" s="72">
        <v>0.5725179119996107</v>
      </c>
      <c r="AQ35" s="73">
        <v>0.5763985651014327</v>
      </c>
      <c r="AR35" s="73">
        <v>0.6550517348208612</v>
      </c>
      <c r="AS35" s="73">
        <v>0.74</v>
      </c>
      <c r="AT35" s="74">
        <f>ROUND('第３表歳入の状況'!N36/'第３表歳入の状況'!CO36*100,2)</f>
        <v>0.7</v>
      </c>
      <c r="AU35" s="72">
        <v>0.1811158607703707</v>
      </c>
      <c r="AV35" s="73">
        <v>0.14914360775591845</v>
      </c>
      <c r="AW35" s="73">
        <v>0.1531005724122213</v>
      </c>
      <c r="AX35" s="73">
        <v>0.12</v>
      </c>
      <c r="AY35" s="74">
        <f>ROUND('第３表歳入の状況'!O36/'第３表歳入の状況'!CO36*100,2)</f>
        <v>0.05</v>
      </c>
      <c r="AZ35" s="72">
        <v>42.07140991186545</v>
      </c>
      <c r="BA35" s="73">
        <v>40.068435635493564</v>
      </c>
      <c r="BB35" s="73">
        <v>45.5842787583643</v>
      </c>
      <c r="BC35" s="73">
        <v>50.51</v>
      </c>
      <c r="BD35" s="74">
        <f>ROUND('第３表歳入の状況'!R36/'第３表歳入の状況'!CO36*100,2)</f>
        <v>50.99</v>
      </c>
      <c r="BE35" s="75">
        <v>38.12392028445677</v>
      </c>
      <c r="BF35" s="73">
        <v>36.304678569150134</v>
      </c>
      <c r="BG35" s="73">
        <v>41.87265859889614</v>
      </c>
      <c r="BH35" s="73">
        <v>46.24</v>
      </c>
      <c r="BI35" s="74">
        <f>ROUND('第３表歳入の状況'!S36/'第３表歳入の状況'!CO36*100,2)</f>
        <v>46.68</v>
      </c>
      <c r="BJ35" s="72">
        <v>3.9474896274086775</v>
      </c>
      <c r="BK35" s="73">
        <v>3.7637570663434303</v>
      </c>
      <c r="BL35" s="73">
        <v>3.7116201594681613</v>
      </c>
      <c r="BM35" s="73">
        <v>4.27</v>
      </c>
      <c r="BN35" s="74">
        <f>ROUND('第３表歳入の状況'!T36/'第３表歳入の状況'!CO36*100,2)</f>
        <v>4.31</v>
      </c>
      <c r="BO35" s="75">
        <v>57.46106174331338</v>
      </c>
      <c r="BP35" s="73">
        <v>54.53087955729416</v>
      </c>
      <c r="BQ35" s="73">
        <v>60.95791250351995</v>
      </c>
      <c r="BR35" s="73">
        <v>66.83</v>
      </c>
      <c r="BS35" s="77">
        <f>'第３表歳入の状況'!DE36</f>
        <v>66.86</v>
      </c>
      <c r="BT35" s="72">
        <v>0.025107741262246224</v>
      </c>
      <c r="BU35" s="73">
        <v>0.022227266814893534</v>
      </c>
      <c r="BV35" s="73">
        <v>0.025748732632964493</v>
      </c>
      <c r="BW35" s="73">
        <v>0.03</v>
      </c>
      <c r="BX35" s="74">
        <f>ROUND('第３表歳入の状況'!U36/'第３表歳入の状況'!CO36*100,2)</f>
        <v>0.03</v>
      </c>
      <c r="BY35" s="75">
        <v>0.121263540583605</v>
      </c>
      <c r="BZ35" s="73">
        <v>0.5326428603471647</v>
      </c>
      <c r="CA35" s="73">
        <v>0.05907793191945618</v>
      </c>
      <c r="CB35" s="73">
        <v>0.1</v>
      </c>
      <c r="CC35" s="76">
        <f>ROUND('第３表歳入の状況'!V36/'第３表歳入の状況'!CO36*100,2)</f>
        <v>0.31</v>
      </c>
      <c r="CD35" s="72">
        <v>2.831742231598718</v>
      </c>
      <c r="CE35" s="73">
        <v>2.433322144557036</v>
      </c>
      <c r="CF35" s="73">
        <v>2.6504790979194977</v>
      </c>
      <c r="CG35" s="73">
        <v>2.17</v>
      </c>
      <c r="CH35" s="74">
        <f>ROUND('第３表歳入の状況'!X36/'第３表歳入の状況'!CO36*100,2)</f>
        <v>1.64</v>
      </c>
      <c r="CI35" s="72">
        <v>0.07272505676994931</v>
      </c>
      <c r="CJ35" s="73">
        <v>0.07091985943169883</v>
      </c>
      <c r="CK35" s="73">
        <v>0.07324470566539223</v>
      </c>
      <c r="CL35" s="73">
        <v>0.07</v>
      </c>
      <c r="CM35" s="74">
        <f>ROUND('第３表歳入の状況'!AE36/'第３表歳入の状況'!CO36*100,2)</f>
        <v>0.07</v>
      </c>
      <c r="CN35" s="72">
        <v>5.821382158717771</v>
      </c>
      <c r="CO35" s="73">
        <v>3.2367048370004188</v>
      </c>
      <c r="CP35" s="73">
        <v>5.053636151021785</v>
      </c>
      <c r="CQ35" s="73">
        <v>5.64</v>
      </c>
      <c r="CR35" s="74">
        <f>ROUND('第３表歳入の状況'!AH36/'第３表歳入の状況'!CO36*100,2)</f>
        <v>5.82</v>
      </c>
      <c r="CS35" s="72">
        <v>0</v>
      </c>
      <c r="CT35" s="73">
        <v>0</v>
      </c>
      <c r="CU35" s="73">
        <v>0</v>
      </c>
      <c r="CV35" s="73">
        <v>0</v>
      </c>
      <c r="CW35" s="74">
        <f>ROUND('第３表歳入の状況'!AT36/'第３表歳入の状況'!CO36*100,2)</f>
        <v>0</v>
      </c>
      <c r="CX35" s="72">
        <v>6.607587497998231</v>
      </c>
      <c r="CY35" s="73">
        <v>13.882167983583383</v>
      </c>
      <c r="CZ35" s="73">
        <v>8.53155425166006</v>
      </c>
      <c r="DA35" s="73">
        <v>6.81</v>
      </c>
      <c r="DB35" s="74">
        <f>ROUND('第３表歳入の状況'!AU36/'第３表歳入の状況'!CO36*100,2)</f>
        <v>6.88</v>
      </c>
      <c r="DC35" s="75">
        <v>0.18905208002165455</v>
      </c>
      <c r="DD35" s="73">
        <v>0.13370174389364456</v>
      </c>
      <c r="DE35" s="73">
        <v>0.13165157988109355</v>
      </c>
      <c r="DF35" s="73">
        <v>0.12</v>
      </c>
      <c r="DG35" s="76">
        <v>0.38</v>
      </c>
      <c r="DH35" s="72">
        <v>0.012116906178299448</v>
      </c>
      <c r="DI35" s="73">
        <v>0.0033814300428337014</v>
      </c>
      <c r="DJ35" s="73">
        <v>0.004697403926284063</v>
      </c>
      <c r="DK35" s="73">
        <v>0</v>
      </c>
      <c r="DL35" s="74">
        <f>ROUND('第３表歳入の状況'!BT36/'第３表歳入の状況'!CO36*100,2)</f>
        <v>0</v>
      </c>
      <c r="DM35" s="72">
        <v>9.37236787966424</v>
      </c>
      <c r="DN35" s="73">
        <v>8.243903901561612</v>
      </c>
      <c r="DO35" s="73">
        <v>7.803904014888534</v>
      </c>
      <c r="DP35" s="73">
        <v>4.06</v>
      </c>
      <c r="DQ35" s="74">
        <f>ROUND('第３表歳入の状況'!BU36/'第３表歳入の状況'!CO36*100,2)</f>
        <v>2.52</v>
      </c>
      <c r="DR35" s="72">
        <v>3.085465050638275</v>
      </c>
      <c r="DS35" s="73">
        <v>3.90884295804795</v>
      </c>
      <c r="DT35" s="73">
        <v>2.9570779065683874</v>
      </c>
      <c r="DU35" s="73">
        <v>3.05</v>
      </c>
      <c r="DV35" s="74">
        <f>ROUND('第３表歳入の状況'!BV36/'第３表歳入の状況'!CO36*100,2)</f>
        <v>3.62</v>
      </c>
      <c r="DW35" s="75">
        <v>1.174277012788178</v>
      </c>
      <c r="DX35" s="73">
        <v>1.2984015078472848</v>
      </c>
      <c r="DY35" s="73">
        <v>2.2167769893816303</v>
      </c>
      <c r="DZ35" s="73">
        <v>1.37</v>
      </c>
      <c r="EA35" s="74">
        <f>ROUND('第３表歳入の状況'!BY36/'第３表歳入の状況'!CO36*100,2)</f>
        <v>1.57</v>
      </c>
      <c r="EB35" s="72">
        <v>13.22585110046545</v>
      </c>
      <c r="EC35" s="73">
        <v>11.702903949577918</v>
      </c>
      <c r="ED35" s="73">
        <v>9.53423873101497</v>
      </c>
      <c r="EE35" s="73">
        <v>9.76</v>
      </c>
      <c r="EF35" s="74">
        <f>ROUND('第３表歳入の状況'!CK36/'第３表歳入の状況'!CO36*100,2)</f>
        <v>10.57</v>
      </c>
      <c r="EG35" s="63"/>
      <c r="EH35" s="64">
        <f t="shared" si="0"/>
        <v>11.9</v>
      </c>
      <c r="EI35" s="64">
        <f t="shared" si="1"/>
        <v>2.1</v>
      </c>
      <c r="EJ35" s="64">
        <f t="shared" si="2"/>
        <v>0</v>
      </c>
      <c r="EK35" s="64">
        <f t="shared" si="3"/>
        <v>0</v>
      </c>
      <c r="EL35" s="64">
        <f t="shared" si="4"/>
        <v>0</v>
      </c>
      <c r="EM35" s="64">
        <f t="shared" si="5"/>
        <v>1.1</v>
      </c>
      <c r="EN35" s="64">
        <f t="shared" si="6"/>
        <v>0</v>
      </c>
      <c r="EO35" s="64">
        <f t="shared" si="7"/>
        <v>0</v>
      </c>
      <c r="EP35" s="64">
        <f t="shared" si="8"/>
        <v>0.7</v>
      </c>
      <c r="EQ35" s="64">
        <f t="shared" si="9"/>
        <v>0.1</v>
      </c>
      <c r="ER35" s="64">
        <f t="shared" si="10"/>
        <v>51</v>
      </c>
      <c r="ES35" s="64">
        <f t="shared" si="11"/>
        <v>0</v>
      </c>
      <c r="ET35" s="64">
        <f t="shared" si="12"/>
        <v>0.3</v>
      </c>
      <c r="EU35" s="64">
        <f t="shared" si="13"/>
        <v>1.6</v>
      </c>
      <c r="EV35" s="64">
        <f t="shared" si="14"/>
        <v>0.1</v>
      </c>
      <c r="EW35" s="64">
        <f t="shared" si="15"/>
        <v>5.8</v>
      </c>
      <c r="EX35" s="64">
        <f t="shared" si="16"/>
        <v>0</v>
      </c>
      <c r="EY35" s="64">
        <f t="shared" si="17"/>
        <v>6.9</v>
      </c>
      <c r="EZ35" s="64">
        <f t="shared" si="18"/>
        <v>0.4</v>
      </c>
      <c r="FA35" s="64">
        <f t="shared" si="19"/>
        <v>0</v>
      </c>
      <c r="FB35" s="64">
        <f t="shared" si="20"/>
        <v>2.5</v>
      </c>
      <c r="FC35" s="64">
        <f t="shared" si="21"/>
        <v>3.6</v>
      </c>
      <c r="FD35" s="64">
        <f t="shared" si="22"/>
        <v>1.6</v>
      </c>
      <c r="FE35" s="64">
        <f t="shared" si="23"/>
        <v>10.6</v>
      </c>
      <c r="FF35" s="64">
        <f>SUM(EH35:FE35)</f>
        <v>100.29999999999998</v>
      </c>
    </row>
    <row r="36" spans="1:162" s="65" customFormat="1" ht="32.25" customHeight="1">
      <c r="A36" s="118" t="s">
        <v>43</v>
      </c>
      <c r="B36" s="72">
        <v>6.97</v>
      </c>
      <c r="C36" s="73">
        <v>7.411370401794702</v>
      </c>
      <c r="D36" s="73">
        <v>7.7060234439049395</v>
      </c>
      <c r="E36" s="73">
        <v>8.23</v>
      </c>
      <c r="F36" s="74">
        <f>ROUND('第３表歳入の状況'!B37/'第３表歳入の状況'!CO37*100,2)</f>
        <v>8.23</v>
      </c>
      <c r="G36" s="75">
        <v>0.73</v>
      </c>
      <c r="H36" s="73">
        <v>1.039314835054215</v>
      </c>
      <c r="I36" s="73">
        <v>1.3881693360757663</v>
      </c>
      <c r="J36" s="73">
        <v>1.78</v>
      </c>
      <c r="K36" s="74">
        <f>ROUND('第３表歳入の状況'!C37/'第３表歳入の状況'!CO37*100,2)</f>
        <v>0.86</v>
      </c>
      <c r="L36" s="72">
        <v>0.07</v>
      </c>
      <c r="M36" s="73">
        <v>0.07666671460208807</v>
      </c>
      <c r="N36" s="73">
        <v>0.04746134273634125</v>
      </c>
      <c r="O36" s="73">
        <v>0.03</v>
      </c>
      <c r="P36" s="74">
        <f>ROUND('第３表歳入の状況'!H37/'第３表歳入の状況'!CO37*100,2)</f>
        <v>0.04</v>
      </c>
      <c r="Q36" s="75"/>
      <c r="R36" s="73">
        <v>0.008313799649112715</v>
      </c>
      <c r="S36" s="73">
        <v>0.015237588983772716</v>
      </c>
      <c r="T36" s="73">
        <v>0.02</v>
      </c>
      <c r="U36" s="76">
        <f>ROUND('第３表歳入の状況'!I37/'第３表歳入の状況'!CO37*100,2)</f>
        <v>0.03</v>
      </c>
      <c r="V36" s="72"/>
      <c r="W36" s="73">
        <v>0.008673315309614887</v>
      </c>
      <c r="X36" s="73">
        <v>0.019584048792258703</v>
      </c>
      <c r="Y36" s="73">
        <v>0.02</v>
      </c>
      <c r="Z36" s="74">
        <f>ROUND('第３表歳入の状況'!J37/'第３表歳入の状況'!CO37*100,2)</f>
        <v>0.01</v>
      </c>
      <c r="AA36" s="75">
        <v>0.91</v>
      </c>
      <c r="AB36" s="73">
        <v>1.1316204808881476</v>
      </c>
      <c r="AC36" s="73">
        <v>1.1486144535276017</v>
      </c>
      <c r="AD36" s="73">
        <v>1.22</v>
      </c>
      <c r="AE36" s="74">
        <f>ROUND('第３表歳入の状況'!K37/'第３表歳入の状況'!CO37*100,2)</f>
        <v>1.11</v>
      </c>
      <c r="AF36" s="72">
        <v>0</v>
      </c>
      <c r="AG36" s="73">
        <v>0</v>
      </c>
      <c r="AH36" s="73">
        <v>0</v>
      </c>
      <c r="AI36" s="73">
        <v>0</v>
      </c>
      <c r="AJ36" s="74">
        <f>ROUND('第３表歳入の状況'!L37/'第３表歳入の状況'!CO37*100,2)</f>
        <v>0</v>
      </c>
      <c r="AK36" s="75">
        <v>0</v>
      </c>
      <c r="AL36" s="73">
        <v>0</v>
      </c>
      <c r="AM36" s="73">
        <v>0</v>
      </c>
      <c r="AN36" s="73">
        <v>0</v>
      </c>
      <c r="AO36" s="76">
        <f>ROUND('第３表歳入の状況'!M37/'第３表歳入の状況'!CO37*100,2)</f>
        <v>0</v>
      </c>
      <c r="AP36" s="72">
        <v>0.27403375849041783</v>
      </c>
      <c r="AQ36" s="73">
        <v>0.312823564094452</v>
      </c>
      <c r="AR36" s="73">
        <v>0.34017292914920794</v>
      </c>
      <c r="AS36" s="73">
        <v>0.37</v>
      </c>
      <c r="AT36" s="74">
        <f>ROUND('第３表歳入の状況'!N37/'第３表歳入の状況'!CO37*100,2)</f>
        <v>0.29</v>
      </c>
      <c r="AU36" s="72">
        <v>0.28100683160789847</v>
      </c>
      <c r="AV36" s="73">
        <v>0.26905253242831256</v>
      </c>
      <c r="AW36" s="73">
        <v>0.2636352690733398</v>
      </c>
      <c r="AX36" s="73">
        <v>0.17</v>
      </c>
      <c r="AY36" s="74">
        <f>ROUND('第３表歳入の状況'!O37/'第３表歳入の状況'!CO37*100,2)</f>
        <v>0.05</v>
      </c>
      <c r="AZ36" s="72">
        <v>40.77857166615972</v>
      </c>
      <c r="BA36" s="73">
        <v>46.221580287037305</v>
      </c>
      <c r="BB36" s="73">
        <v>52.64896741603964</v>
      </c>
      <c r="BC36" s="73">
        <v>55.71</v>
      </c>
      <c r="BD36" s="74">
        <f>ROUND('第３表歳入の状況'!R37/'第３表歳入の状況'!CO37*100,2)</f>
        <v>56.25</v>
      </c>
      <c r="BE36" s="75">
        <v>35.191657319141925</v>
      </c>
      <c r="BF36" s="73">
        <v>40.147563202853114</v>
      </c>
      <c r="BG36" s="73">
        <v>46.181185424471764</v>
      </c>
      <c r="BH36" s="73">
        <v>49.51</v>
      </c>
      <c r="BI36" s="74">
        <f>ROUND('第３表歳入の状況'!S37/'第３表歳入の状況'!CO37*100,2)</f>
        <v>49.96</v>
      </c>
      <c r="BJ36" s="72">
        <v>5.586914347017789</v>
      </c>
      <c r="BK36" s="73">
        <v>6.074017084184192</v>
      </c>
      <c r="BL36" s="73">
        <v>6.467781991567875</v>
      </c>
      <c r="BM36" s="73">
        <v>6.21</v>
      </c>
      <c r="BN36" s="74">
        <f>ROUND('第３表歳入の状況'!T37/'第３表歳入の状況'!CO37*100,2)</f>
        <v>6.28</v>
      </c>
      <c r="BO36" s="75">
        <v>50.014447085395695</v>
      </c>
      <c r="BP36" s="73">
        <v>56.47941593085795</v>
      </c>
      <c r="BQ36" s="73">
        <v>63.57786582828287</v>
      </c>
      <c r="BR36" s="73">
        <v>67.55</v>
      </c>
      <c r="BS36" s="77">
        <f>'第３表歳入の状況'!DE37</f>
        <v>66.86</v>
      </c>
      <c r="BT36" s="72">
        <v>0</v>
      </c>
      <c r="BU36" s="73">
        <v>0</v>
      </c>
      <c r="BV36" s="73">
        <v>0</v>
      </c>
      <c r="BW36" s="73">
        <v>0</v>
      </c>
      <c r="BX36" s="74">
        <f>ROUND('第３表歳入の状況'!U37/'第３表歳入の状況'!CO37*100,2)</f>
        <v>0.02</v>
      </c>
      <c r="BY36" s="75">
        <v>0.09485783947745233</v>
      </c>
      <c r="BZ36" s="73">
        <v>0.10637169605107999</v>
      </c>
      <c r="CA36" s="73">
        <v>0.11590559489295968</v>
      </c>
      <c r="CB36" s="73">
        <v>0.07</v>
      </c>
      <c r="CC36" s="76">
        <f>ROUND('第３表歳入の状況'!V37/'第３表歳入の状況'!CO37*100,2)</f>
        <v>0.07</v>
      </c>
      <c r="CD36" s="72">
        <v>1.7483578212432669</v>
      </c>
      <c r="CE36" s="73">
        <v>1.9074103367942705</v>
      </c>
      <c r="CF36" s="73">
        <v>2.1672347872657722</v>
      </c>
      <c r="CG36" s="73">
        <v>2.08</v>
      </c>
      <c r="CH36" s="74">
        <f>ROUND('第３表歳入の状況'!X37/'第３表歳入の状況'!CO37*100,2)</f>
        <v>1.85</v>
      </c>
      <c r="CI36" s="72">
        <v>0.10964556350245441</v>
      </c>
      <c r="CJ36" s="73">
        <v>0.10394496534269033</v>
      </c>
      <c r="CK36" s="73">
        <v>0.1255477413646585</v>
      </c>
      <c r="CL36" s="73">
        <v>0.14</v>
      </c>
      <c r="CM36" s="74">
        <f>ROUND('第３表歳入の状況'!AE37/'第３表歳入の状況'!CO37*100,2)</f>
        <v>0.13</v>
      </c>
      <c r="CN36" s="72">
        <v>5.380166736597773</v>
      </c>
      <c r="CO36" s="73">
        <v>4.630067373234778</v>
      </c>
      <c r="CP36" s="73">
        <v>3.7319603183207275</v>
      </c>
      <c r="CQ36" s="73">
        <v>2.61</v>
      </c>
      <c r="CR36" s="74">
        <f>ROUND('第３表歳入の状況'!AH37/'第３表歳入の状況'!CO37*100,2)</f>
        <v>1.38</v>
      </c>
      <c r="CS36" s="72">
        <v>0</v>
      </c>
      <c r="CT36" s="73">
        <v>0</v>
      </c>
      <c r="CU36" s="73">
        <v>0</v>
      </c>
      <c r="CV36" s="73">
        <v>0</v>
      </c>
      <c r="CW36" s="74">
        <f>ROUND('第３表歳入の状況'!AT37/'第３表歳入の状況'!CO37*100,2)</f>
        <v>0</v>
      </c>
      <c r="CX36" s="72">
        <v>13.523553958962262</v>
      </c>
      <c r="CY36" s="73">
        <v>9.324847565359947</v>
      </c>
      <c r="CZ36" s="73">
        <v>7.615846892705891</v>
      </c>
      <c r="DA36" s="73">
        <v>7.65</v>
      </c>
      <c r="DB36" s="74">
        <f>ROUND('第３表歳入の状況'!AU37/'第３表歳入の状況'!CO37*100,2)</f>
        <v>9.3</v>
      </c>
      <c r="DC36" s="75">
        <v>0.10591857614655957</v>
      </c>
      <c r="DD36" s="73">
        <v>0.09441780033938278</v>
      </c>
      <c r="DE36" s="73">
        <v>0.1428336619823154</v>
      </c>
      <c r="DF36" s="73">
        <v>0.43</v>
      </c>
      <c r="DG36" s="76">
        <v>0.38</v>
      </c>
      <c r="DH36" s="72">
        <v>0.7512484405763926</v>
      </c>
      <c r="DI36" s="73">
        <v>0.009886680663809716</v>
      </c>
      <c r="DJ36" s="73">
        <v>0.0034971515700461977</v>
      </c>
      <c r="DK36" s="73">
        <v>0.46</v>
      </c>
      <c r="DL36" s="74">
        <f>ROUND('第３表歳入の状況'!BT37/'第３表歳入の状況'!CO37*100,2)</f>
        <v>0.02</v>
      </c>
      <c r="DM36" s="72">
        <v>6.316281765053122</v>
      </c>
      <c r="DN36" s="73">
        <v>11.554069357761223</v>
      </c>
      <c r="DO36" s="73">
        <v>8.789890634078542</v>
      </c>
      <c r="DP36" s="73">
        <v>5.65</v>
      </c>
      <c r="DQ36" s="74">
        <f>ROUND('第３表歳入の状況'!BU37/'第３表歳入の状況'!CO37*100,2)</f>
        <v>8.88</v>
      </c>
      <c r="DR36" s="72">
        <v>2.0455149313933765</v>
      </c>
      <c r="DS36" s="73">
        <v>2.9208849837498922</v>
      </c>
      <c r="DT36" s="73">
        <v>4.04705367478189</v>
      </c>
      <c r="DU36" s="73">
        <v>4.25</v>
      </c>
      <c r="DV36" s="74">
        <f>ROUND('第３表歳入の状況'!BV37/'第３表歳入の状況'!CO37*100,2)</f>
        <v>3.84</v>
      </c>
      <c r="DW36" s="75">
        <v>0.9825220323061675</v>
      </c>
      <c r="DX36" s="73">
        <v>1.1979061807932354</v>
      </c>
      <c r="DY36" s="73">
        <v>1.114342368141149</v>
      </c>
      <c r="DZ36" s="73">
        <v>1.59</v>
      </c>
      <c r="EA36" s="74">
        <f>ROUND('第３表歳入の状況'!BY37/'第３表歳入の状況'!CO37*100,2)</f>
        <v>1.08</v>
      </c>
      <c r="EB36" s="72">
        <v>18.927485249345473</v>
      </c>
      <c r="EC36" s="73">
        <v>11.670777129051741</v>
      </c>
      <c r="ED36" s="73">
        <v>8.568021346613182</v>
      </c>
      <c r="EE36" s="73">
        <v>7.5</v>
      </c>
      <c r="EF36" s="74">
        <f>ROUND('第３表歳入の状況'!CK37/'第３表歳入の状況'!CO37*100,2)</f>
        <v>6.32</v>
      </c>
      <c r="EG36" s="63"/>
      <c r="EH36" s="64">
        <f t="shared" si="0"/>
        <v>8.2</v>
      </c>
      <c r="EI36" s="64">
        <f t="shared" si="1"/>
        <v>0.9</v>
      </c>
      <c r="EJ36" s="64">
        <f t="shared" si="2"/>
        <v>0</v>
      </c>
      <c r="EK36" s="64">
        <f t="shared" si="3"/>
        <v>0</v>
      </c>
      <c r="EL36" s="64">
        <f t="shared" si="4"/>
        <v>0</v>
      </c>
      <c r="EM36" s="64">
        <f t="shared" si="5"/>
        <v>1.1</v>
      </c>
      <c r="EN36" s="64">
        <f t="shared" si="6"/>
        <v>0</v>
      </c>
      <c r="EO36" s="64">
        <f t="shared" si="7"/>
        <v>0</v>
      </c>
      <c r="EP36" s="64">
        <f t="shared" si="8"/>
        <v>0.3</v>
      </c>
      <c r="EQ36" s="64">
        <f t="shared" si="9"/>
        <v>0.1</v>
      </c>
      <c r="ER36" s="64">
        <f t="shared" si="10"/>
        <v>56.3</v>
      </c>
      <c r="ES36" s="64">
        <f t="shared" si="11"/>
        <v>0</v>
      </c>
      <c r="ET36" s="64">
        <f t="shared" si="12"/>
        <v>0.1</v>
      </c>
      <c r="EU36" s="64">
        <f t="shared" si="13"/>
        <v>1.9</v>
      </c>
      <c r="EV36" s="64">
        <f t="shared" si="14"/>
        <v>0.1</v>
      </c>
      <c r="EW36" s="64">
        <f t="shared" si="15"/>
        <v>1.4</v>
      </c>
      <c r="EX36" s="64">
        <f t="shared" si="16"/>
        <v>0</v>
      </c>
      <c r="EY36" s="64">
        <f t="shared" si="17"/>
        <v>9.3</v>
      </c>
      <c r="EZ36" s="64">
        <f t="shared" si="18"/>
        <v>0.4</v>
      </c>
      <c r="FA36" s="64">
        <f t="shared" si="19"/>
        <v>0</v>
      </c>
      <c r="FB36" s="64">
        <f t="shared" si="20"/>
        <v>8.9</v>
      </c>
      <c r="FC36" s="64">
        <f t="shared" si="21"/>
        <v>3.8</v>
      </c>
      <c r="FD36" s="64">
        <f t="shared" si="22"/>
        <v>1.1</v>
      </c>
      <c r="FE36" s="64">
        <f t="shared" si="23"/>
        <v>6.3</v>
      </c>
      <c r="FF36" s="64">
        <f>SUM(EH36:FE36)</f>
        <v>100.19999999999999</v>
      </c>
    </row>
    <row r="37" spans="1:162" s="65" customFormat="1" ht="32.25" customHeight="1">
      <c r="A37" s="118" t="s">
        <v>44</v>
      </c>
      <c r="B37" s="72">
        <v>16.89</v>
      </c>
      <c r="C37" s="73">
        <v>16.425603585577868</v>
      </c>
      <c r="D37" s="73">
        <v>16.079593715980568</v>
      </c>
      <c r="E37" s="73">
        <v>17.59</v>
      </c>
      <c r="F37" s="74">
        <f>ROUND('第３表歳入の状況'!B38/'第３表歳入の状況'!CO38*100,2)</f>
        <v>17.1</v>
      </c>
      <c r="G37" s="75">
        <v>1.2</v>
      </c>
      <c r="H37" s="73">
        <v>1.4926939893477698</v>
      </c>
      <c r="I37" s="73">
        <v>1.6863360953755309</v>
      </c>
      <c r="J37" s="73">
        <v>2.18</v>
      </c>
      <c r="K37" s="74">
        <f>ROUND('第３表歳入の状況'!C38/'第３表歳入の状況'!CO38*100,2)</f>
        <v>1.41</v>
      </c>
      <c r="L37" s="72">
        <v>0.06</v>
      </c>
      <c r="M37" s="73">
        <v>0.05594081006183337</v>
      </c>
      <c r="N37" s="73">
        <v>0.03123343777049185</v>
      </c>
      <c r="O37" s="73">
        <v>0.02</v>
      </c>
      <c r="P37" s="74">
        <f>ROUND('第３表歳入の状況'!H38/'第３表歳入の状況'!CO38*100,2)</f>
        <v>0.03</v>
      </c>
      <c r="Q37" s="75"/>
      <c r="R37" s="73">
        <v>0.006137391031963734</v>
      </c>
      <c r="S37" s="73">
        <v>0.010006829576953698</v>
      </c>
      <c r="T37" s="73">
        <v>0.02</v>
      </c>
      <c r="U37" s="76">
        <f>ROUND('第３表歳入の状況'!I38/'第３表歳入の状況'!CO38*100,2)</f>
        <v>0.02</v>
      </c>
      <c r="V37" s="72"/>
      <c r="W37" s="73">
        <v>0.006305079311525585</v>
      </c>
      <c r="X37" s="73">
        <v>0.012904430060516048</v>
      </c>
      <c r="Y37" s="73">
        <v>0.01</v>
      </c>
      <c r="Z37" s="74">
        <f>ROUND('第３表歳入の状況'!J38/'第３表歳入の状況'!CO38*100,2)</f>
        <v>0.01</v>
      </c>
      <c r="AA37" s="75">
        <v>0.96</v>
      </c>
      <c r="AB37" s="73">
        <v>1.0606283682287054</v>
      </c>
      <c r="AC37" s="73">
        <v>0.972919901899377</v>
      </c>
      <c r="AD37" s="73">
        <v>1.08</v>
      </c>
      <c r="AE37" s="74">
        <f>ROUND('第３表歳入の状況'!K38/'第３表歳入の状況'!CO38*100,2)</f>
        <v>0.97</v>
      </c>
      <c r="AF37" s="72">
        <v>0</v>
      </c>
      <c r="AG37" s="73">
        <v>0</v>
      </c>
      <c r="AH37" s="73">
        <v>0</v>
      </c>
      <c r="AI37" s="73">
        <v>0</v>
      </c>
      <c r="AJ37" s="74">
        <f>ROUND('第３表歳入の状況'!L38/'第３表歳入の状況'!CO38*100,2)</f>
        <v>0</v>
      </c>
      <c r="AK37" s="75">
        <v>0</v>
      </c>
      <c r="AL37" s="73">
        <v>0</v>
      </c>
      <c r="AM37" s="73">
        <v>0</v>
      </c>
      <c r="AN37" s="73">
        <v>0</v>
      </c>
      <c r="AO37" s="76">
        <f>ROUND('第３表歳入の状況'!M38/'第３表歳入の状況'!CO38*100,2)</f>
        <v>0</v>
      </c>
      <c r="AP37" s="72">
        <v>0.45536648702125193</v>
      </c>
      <c r="AQ37" s="73">
        <v>0.47251203414938275</v>
      </c>
      <c r="AR37" s="73">
        <v>0.46654737088241705</v>
      </c>
      <c r="AS37" s="73">
        <v>0.54</v>
      </c>
      <c r="AT37" s="74">
        <f>ROUND('第３表歳入の状況'!N38/'第３表歳入の状況'!CO38*100,2)</f>
        <v>0.48</v>
      </c>
      <c r="AU37" s="72">
        <v>0.1847102485572754</v>
      </c>
      <c r="AV37" s="73">
        <v>0.1553799598420108</v>
      </c>
      <c r="AW37" s="73">
        <v>0.12796612368104426</v>
      </c>
      <c r="AX37" s="73">
        <v>0.09</v>
      </c>
      <c r="AY37" s="74">
        <f>ROUND('第３表歳入の状況'!O38/'第３表歳入の状況'!CO38*100,2)</f>
        <v>0.03</v>
      </c>
      <c r="AZ37" s="72">
        <v>47.041607163236804</v>
      </c>
      <c r="BA37" s="73">
        <v>45.79701065457791</v>
      </c>
      <c r="BB37" s="73">
        <v>46.99577792655122</v>
      </c>
      <c r="BC37" s="73">
        <v>52.49</v>
      </c>
      <c r="BD37" s="74">
        <f>ROUND('第３表歳入の状況'!R38/'第３表歳入の状況'!CO38*100,2)</f>
        <v>51.89</v>
      </c>
      <c r="BE37" s="75">
        <v>41.31722939312693</v>
      </c>
      <c r="BF37" s="73">
        <v>40.066464926487136</v>
      </c>
      <c r="BG37" s="73">
        <v>41.304048251112796</v>
      </c>
      <c r="BH37" s="73">
        <v>47.07</v>
      </c>
      <c r="BI37" s="74">
        <f>ROUND('第３表歳入の状況'!S38/'第３表歳入の状況'!CO38*100,2)</f>
        <v>45.53</v>
      </c>
      <c r="BJ37" s="72">
        <v>5.724377770109872</v>
      </c>
      <c r="BK37" s="73">
        <v>5.730545728090775</v>
      </c>
      <c r="BL37" s="73">
        <v>5.691729675438424</v>
      </c>
      <c r="BM37" s="73">
        <v>5.42</v>
      </c>
      <c r="BN37" s="74">
        <f>ROUND('第３表歳入の状況'!T38/'第３表歳入の状況'!CO38*100,2)</f>
        <v>6.36</v>
      </c>
      <c r="BO37" s="75">
        <v>66.78977336430691</v>
      </c>
      <c r="BP37" s="73">
        <v>65.47221187212897</v>
      </c>
      <c r="BQ37" s="73">
        <v>66.38328583177811</v>
      </c>
      <c r="BR37" s="73">
        <v>74.03</v>
      </c>
      <c r="BS37" s="77">
        <f>'第３表歳入の状況'!DE38</f>
        <v>71.94</v>
      </c>
      <c r="BT37" s="72">
        <v>0.020047370698642503</v>
      </c>
      <c r="BU37" s="73">
        <v>0.019082926214138603</v>
      </c>
      <c r="BV37" s="73">
        <v>0.019845194009514237</v>
      </c>
      <c r="BW37" s="73">
        <v>0.03</v>
      </c>
      <c r="BX37" s="74">
        <f>ROUND('第３表歳入の状況'!U38/'第３表歳入の状況'!CO38*100,2)</f>
        <v>0.03</v>
      </c>
      <c r="BY37" s="75">
        <v>0.21757588799979116</v>
      </c>
      <c r="BZ37" s="73">
        <v>0.0032196149675875326</v>
      </c>
      <c r="CA37" s="73">
        <v>0.004245321638707629</v>
      </c>
      <c r="CB37" s="73">
        <v>0.38</v>
      </c>
      <c r="CC37" s="76">
        <f>ROUND('第３表歳入の状況'!V38/'第３表歳入の状況'!CO38*100,2)</f>
        <v>0.7</v>
      </c>
      <c r="CD37" s="72">
        <v>0.6874005789305815</v>
      </c>
      <c r="CE37" s="73">
        <v>0.5498163310273959</v>
      </c>
      <c r="CF37" s="73">
        <v>0.5382124433072673</v>
      </c>
      <c r="CG37" s="73">
        <v>0.66</v>
      </c>
      <c r="CH37" s="74">
        <f>ROUND('第３表歳入の状況'!X38/'第３表歳入の状況'!CO38*100,2)</f>
        <v>0.57</v>
      </c>
      <c r="CI37" s="72">
        <v>0.1126535054618208</v>
      </c>
      <c r="CJ37" s="73">
        <v>0.11235114730643993</v>
      </c>
      <c r="CK37" s="73">
        <v>0.12941492392282544</v>
      </c>
      <c r="CL37" s="73">
        <v>0.08</v>
      </c>
      <c r="CM37" s="74">
        <f>ROUND('第３表歳入の状況'!AE38/'第３表歳入の状況'!CO38*100,2)</f>
        <v>0.08</v>
      </c>
      <c r="CN37" s="72">
        <v>3.283585286501694</v>
      </c>
      <c r="CO37" s="73">
        <v>10.693347437035566</v>
      </c>
      <c r="CP37" s="73">
        <v>8.804527534448594</v>
      </c>
      <c r="CQ37" s="73">
        <v>6.54</v>
      </c>
      <c r="CR37" s="74">
        <f>ROUND('第３表歳入の状況'!AH38/'第３表歳入の状況'!CO38*100,2)</f>
        <v>7.58</v>
      </c>
      <c r="CS37" s="72">
        <v>0</v>
      </c>
      <c r="CT37" s="73">
        <v>0</v>
      </c>
      <c r="CU37" s="73">
        <v>0</v>
      </c>
      <c r="CV37" s="73">
        <v>0</v>
      </c>
      <c r="CW37" s="74">
        <f>ROUND('第３表歳入の状況'!AT38/'第３表歳入の状況'!CO38*100,2)</f>
        <v>0</v>
      </c>
      <c r="CX37" s="72">
        <v>8.871078672375427</v>
      </c>
      <c r="CY37" s="73">
        <v>8.138985412125809</v>
      </c>
      <c r="CZ37" s="73">
        <v>11.578272443853093</v>
      </c>
      <c r="DA37" s="73">
        <v>7.09</v>
      </c>
      <c r="DB37" s="74">
        <f>ROUND('第３表歳入の状況'!AU38/'第３表歳入の状況'!CO38*100,2)</f>
        <v>6.33</v>
      </c>
      <c r="DC37" s="75">
        <v>0.1253379019472724</v>
      </c>
      <c r="DD37" s="73">
        <v>0.4256934664957141</v>
      </c>
      <c r="DE37" s="73">
        <v>0.15832354270069168</v>
      </c>
      <c r="DF37" s="73">
        <v>0.76</v>
      </c>
      <c r="DG37" s="76">
        <v>0.38</v>
      </c>
      <c r="DH37" s="72">
        <v>0.043508483987037154</v>
      </c>
      <c r="DI37" s="73">
        <v>0.016768827956185065</v>
      </c>
      <c r="DJ37" s="73">
        <v>0.02021581732717919</v>
      </c>
      <c r="DK37" s="73">
        <v>0.02</v>
      </c>
      <c r="DL37" s="74">
        <f>ROUND('第３表歳入の状況'!BT38/'第３表歳入の状況'!CO38*100,2)</f>
        <v>0.12</v>
      </c>
      <c r="DM37" s="72">
        <v>1.0712458118900654</v>
      </c>
      <c r="DN37" s="73">
        <v>1.3970781323416024</v>
      </c>
      <c r="DO37" s="73">
        <v>3.0589900918909976</v>
      </c>
      <c r="DP37" s="73">
        <v>1.07</v>
      </c>
      <c r="DQ37" s="74">
        <f>ROUND('第３表歳入の状況'!BU38/'第３表歳入の状況'!CO38*100,2)</f>
        <v>1.27</v>
      </c>
      <c r="DR37" s="72">
        <v>1.017763844650615</v>
      </c>
      <c r="DS37" s="73">
        <v>1.804057586838214</v>
      </c>
      <c r="DT37" s="73">
        <v>0.6753093778144208</v>
      </c>
      <c r="DU37" s="73">
        <v>0.7</v>
      </c>
      <c r="DV37" s="74">
        <f>ROUND('第３表歳入の状況'!BV38/'第３表歳入の状況'!CO38*100,2)</f>
        <v>0.84</v>
      </c>
      <c r="DW37" s="75">
        <v>1.019303375622464</v>
      </c>
      <c r="DX37" s="73">
        <v>2.007027480419878</v>
      </c>
      <c r="DY37" s="73">
        <v>1.2876464846546785</v>
      </c>
      <c r="DZ37" s="73">
        <v>1.43</v>
      </c>
      <c r="EA37" s="74">
        <f>ROUND('第３表歳入の状況'!BY38/'第３表歳入の状況'!CO38*100,2)</f>
        <v>1.39</v>
      </c>
      <c r="EB37" s="72">
        <v>16.740725915627678</v>
      </c>
      <c r="EC37" s="73">
        <v>9.360359765142503</v>
      </c>
      <c r="ED37" s="73">
        <v>7.341710992653909</v>
      </c>
      <c r="EE37" s="73">
        <v>7.23</v>
      </c>
      <c r="EF37" s="74">
        <f>ROUND('第３表歳入の状況'!CK38/'第３表歳入の状況'!CO38*100,2)</f>
        <v>8.51</v>
      </c>
      <c r="EG37" s="63"/>
      <c r="EH37" s="64">
        <f t="shared" si="0"/>
        <v>17.1</v>
      </c>
      <c r="EI37" s="64">
        <f t="shared" si="1"/>
        <v>1.4</v>
      </c>
      <c r="EJ37" s="64">
        <f t="shared" si="2"/>
        <v>0</v>
      </c>
      <c r="EK37" s="64">
        <f t="shared" si="3"/>
        <v>0</v>
      </c>
      <c r="EL37" s="64">
        <f t="shared" si="4"/>
        <v>0</v>
      </c>
      <c r="EM37" s="64">
        <f t="shared" si="5"/>
        <v>1</v>
      </c>
      <c r="EN37" s="64">
        <f t="shared" si="6"/>
        <v>0</v>
      </c>
      <c r="EO37" s="64">
        <f t="shared" si="7"/>
        <v>0</v>
      </c>
      <c r="EP37" s="64">
        <f t="shared" si="8"/>
        <v>0.5</v>
      </c>
      <c r="EQ37" s="64">
        <f t="shared" si="9"/>
        <v>0</v>
      </c>
      <c r="ER37" s="64">
        <f t="shared" si="10"/>
        <v>51.9</v>
      </c>
      <c r="ES37" s="64">
        <f t="shared" si="11"/>
        <v>0</v>
      </c>
      <c r="ET37" s="64">
        <f t="shared" si="12"/>
        <v>0.7</v>
      </c>
      <c r="EU37" s="64">
        <f t="shared" si="13"/>
        <v>0.6</v>
      </c>
      <c r="EV37" s="64">
        <f t="shared" si="14"/>
        <v>0.1</v>
      </c>
      <c r="EW37" s="64">
        <f t="shared" si="15"/>
        <v>7.6</v>
      </c>
      <c r="EX37" s="64">
        <f t="shared" si="16"/>
        <v>0</v>
      </c>
      <c r="EY37" s="64">
        <f t="shared" si="17"/>
        <v>6.3</v>
      </c>
      <c r="EZ37" s="64">
        <f t="shared" si="18"/>
        <v>0.4</v>
      </c>
      <c r="FA37" s="64">
        <f t="shared" si="19"/>
        <v>0.1</v>
      </c>
      <c r="FB37" s="64">
        <f t="shared" si="20"/>
        <v>1.3</v>
      </c>
      <c r="FC37" s="64">
        <f t="shared" si="21"/>
        <v>0.8</v>
      </c>
      <c r="FD37" s="64">
        <f t="shared" si="22"/>
        <v>1.4</v>
      </c>
      <c r="FE37" s="64">
        <f t="shared" si="23"/>
        <v>8.5</v>
      </c>
      <c r="FF37" s="64">
        <f>SUM(EH37:FE37)</f>
        <v>99.69999999999999</v>
      </c>
    </row>
    <row r="38" spans="1:162" s="65" customFormat="1" ht="32.25" customHeight="1">
      <c r="A38" s="118" t="s">
        <v>45</v>
      </c>
      <c r="B38" s="72">
        <v>4.16</v>
      </c>
      <c r="C38" s="73">
        <v>3.7322521266640734</v>
      </c>
      <c r="D38" s="73">
        <v>4.275417208678759</v>
      </c>
      <c r="E38" s="73">
        <v>4.4</v>
      </c>
      <c r="F38" s="74">
        <f>ROUND('第３表歳入の状況'!B39/'第３表歳入の状況'!CO39*100,2)</f>
        <v>5.12</v>
      </c>
      <c r="G38" s="75">
        <v>2.3</v>
      </c>
      <c r="H38" s="73">
        <v>2.273865041069936</v>
      </c>
      <c r="I38" s="73">
        <v>2.7564738514553957</v>
      </c>
      <c r="J38" s="73">
        <v>3.09</v>
      </c>
      <c r="K38" s="74">
        <f>ROUND('第３表歳入の状況'!C39/'第３表歳入の状況'!CO39*100,2)</f>
        <v>2.54</v>
      </c>
      <c r="L38" s="72">
        <v>0.04</v>
      </c>
      <c r="M38" s="73">
        <v>0.03850908236707628</v>
      </c>
      <c r="N38" s="73">
        <v>0.02440091871395539</v>
      </c>
      <c r="O38" s="73">
        <v>0.02</v>
      </c>
      <c r="P38" s="74">
        <f>ROUND('第３表歳入の状況'!H39/'第３表歳入の状況'!CO39*100,2)</f>
        <v>0.02</v>
      </c>
      <c r="Q38" s="75"/>
      <c r="R38" s="73">
        <v>0.0041878627074195445</v>
      </c>
      <c r="S38" s="73">
        <v>0.00774632340125568</v>
      </c>
      <c r="T38" s="73">
        <v>0.01</v>
      </c>
      <c r="U38" s="76">
        <f>ROUND('第３表歳入の状況'!I39/'第３表歳入の状況'!CO39*100,2)</f>
        <v>0.01</v>
      </c>
      <c r="V38" s="72"/>
      <c r="W38" s="73">
        <v>0.004332271766296081</v>
      </c>
      <c r="X38" s="73">
        <v>0.00990422777731976</v>
      </c>
      <c r="Y38" s="73">
        <v>0.01</v>
      </c>
      <c r="Z38" s="74">
        <f>ROUND('第３表歳入の状況'!J39/'第３表歳入の状況'!CO39*100,2)</f>
        <v>0.01</v>
      </c>
      <c r="AA38" s="75">
        <v>0.79</v>
      </c>
      <c r="AB38" s="73">
        <v>0.8343474058356664</v>
      </c>
      <c r="AC38" s="73">
        <v>0.8756665296305169</v>
      </c>
      <c r="AD38" s="73">
        <v>0.91</v>
      </c>
      <c r="AE38" s="74">
        <f>ROUND('第３表歳入の状況'!K39/'第３表歳入の状況'!CO39*100,2)</f>
        <v>0.87</v>
      </c>
      <c r="AF38" s="72">
        <v>0</v>
      </c>
      <c r="AG38" s="73">
        <v>0</v>
      </c>
      <c r="AH38" s="73">
        <v>0</v>
      </c>
      <c r="AI38" s="73">
        <v>0</v>
      </c>
      <c r="AJ38" s="74">
        <f>ROUND('第３表歳入の状況'!L39/'第３表歳入の状況'!CO39*100,2)</f>
        <v>0</v>
      </c>
      <c r="AK38" s="75">
        <v>0</v>
      </c>
      <c r="AL38" s="73">
        <v>0</v>
      </c>
      <c r="AM38" s="73">
        <v>0</v>
      </c>
      <c r="AN38" s="73">
        <v>0</v>
      </c>
      <c r="AO38" s="76">
        <f>ROUND('第３表歳入の状況'!M39/'第３表歳入の状況'!CO39*100,2)</f>
        <v>0</v>
      </c>
      <c r="AP38" s="72">
        <v>0.8688994927068769</v>
      </c>
      <c r="AQ38" s="73">
        <v>0.7640683305157522</v>
      </c>
      <c r="AR38" s="73">
        <v>0.8539214932255635</v>
      </c>
      <c r="AS38" s="73">
        <v>0.92</v>
      </c>
      <c r="AT38" s="74">
        <f>ROUND('第３表歳入の状況'!N39/'第３表歳入の状況'!CO39*100,2)</f>
        <v>0.86</v>
      </c>
      <c r="AU38" s="72">
        <v>0.11897918868241844</v>
      </c>
      <c r="AV38" s="73">
        <v>0.10330061344968211</v>
      </c>
      <c r="AW38" s="73">
        <v>0.087312130908439</v>
      </c>
      <c r="AX38" s="73">
        <v>0.06</v>
      </c>
      <c r="AY38" s="74">
        <f>ROUND('第３表歳入の状況'!O39/'第３表歳入の状況'!CO39*100,2)</f>
        <v>0.02</v>
      </c>
      <c r="AZ38" s="72">
        <v>63.58428571069984</v>
      </c>
      <c r="BA38" s="73">
        <v>58.83927849383277</v>
      </c>
      <c r="BB38" s="73">
        <v>69.56939848138863</v>
      </c>
      <c r="BC38" s="73">
        <v>70.96</v>
      </c>
      <c r="BD38" s="74">
        <f>ROUND('第３表歳入の状況'!R39/'第３表歳入の状況'!CO39*100,2)</f>
        <v>73.69</v>
      </c>
      <c r="BE38" s="75">
        <v>56.487955239728</v>
      </c>
      <c r="BF38" s="73">
        <v>52.041751547102386</v>
      </c>
      <c r="BG38" s="73">
        <v>61.76370504435047</v>
      </c>
      <c r="BH38" s="73">
        <v>63.79</v>
      </c>
      <c r="BI38" s="74">
        <f>ROUND('第３表歳入の状況'!S39/'第３表歳入の状況'!CO39*100,2)</f>
        <v>64.91</v>
      </c>
      <c r="BJ38" s="72">
        <v>7.0963304709718384</v>
      </c>
      <c r="BK38" s="73">
        <v>6.797526946730386</v>
      </c>
      <c r="BL38" s="73">
        <v>7.805693437038158</v>
      </c>
      <c r="BM38" s="73">
        <v>7.17</v>
      </c>
      <c r="BN38" s="74">
        <f>ROUND('第３表歳入の状況'!T39/'第３表歳入の状況'!CO39*100,2)</f>
        <v>8.78</v>
      </c>
      <c r="BO38" s="75">
        <v>71.85544781607925</v>
      </c>
      <c r="BP38" s="73">
        <v>66.59414122820867</v>
      </c>
      <c r="BQ38" s="73">
        <v>78.46024116517984</v>
      </c>
      <c r="BR38" s="73">
        <v>80.38</v>
      </c>
      <c r="BS38" s="77">
        <f>'第３表歳入の状況'!DE39</f>
        <v>83.14</v>
      </c>
      <c r="BT38" s="72">
        <v>0</v>
      </c>
      <c r="BU38" s="73">
        <v>0</v>
      </c>
      <c r="BV38" s="73">
        <v>0.02445624959539293</v>
      </c>
      <c r="BW38" s="73">
        <v>0.03</v>
      </c>
      <c r="BX38" s="74">
        <f>ROUND('第３表歳入の状況'!U39/'第３表歳入の状況'!CO39*100,2)</f>
        <v>0</v>
      </c>
      <c r="BY38" s="75">
        <v>0.06932922344743454</v>
      </c>
      <c r="BZ38" s="73">
        <v>0.0502062161360757</v>
      </c>
      <c r="CA38" s="73">
        <v>0.05804209462798005</v>
      </c>
      <c r="CB38" s="73">
        <v>0.66</v>
      </c>
      <c r="CC38" s="76">
        <f>ROUND('第３表歳入の状況'!V39/'第３表歳入の状況'!CO39*100,2)</f>
        <v>0.01</v>
      </c>
      <c r="CD38" s="72">
        <v>0.8618209840131128</v>
      </c>
      <c r="CE38" s="73">
        <v>0.7477501068627036</v>
      </c>
      <c r="CF38" s="73">
        <v>1.0274391374136909</v>
      </c>
      <c r="CG38" s="73">
        <v>1.06</v>
      </c>
      <c r="CH38" s="74">
        <f>ROUND('第３表歳入の状況'!X39/'第３表歳入の状況'!CO39*100,2)</f>
        <v>1.01</v>
      </c>
      <c r="CI38" s="72">
        <v>0.0685761906076724</v>
      </c>
      <c r="CJ38" s="73">
        <v>0.07504457426283989</v>
      </c>
      <c r="CK38" s="73">
        <v>0.09024466762462865</v>
      </c>
      <c r="CL38" s="73">
        <v>0.05</v>
      </c>
      <c r="CM38" s="74">
        <f>ROUND('第３表歳入の状況'!AE39/'第３表歳入の状況'!CO39*100,2)</f>
        <v>0.06</v>
      </c>
      <c r="CN38" s="72">
        <v>1.5889494940874371</v>
      </c>
      <c r="CO38" s="73">
        <v>1.336217021784588</v>
      </c>
      <c r="CP38" s="73">
        <v>4.87498263993595</v>
      </c>
      <c r="CQ38" s="73">
        <v>1.45</v>
      </c>
      <c r="CR38" s="74">
        <f>ROUND('第３表歳入の状況'!AH39/'第３表歳入の状況'!CO39*100,2)</f>
        <v>3.22</v>
      </c>
      <c r="CS38" s="72">
        <v>0</v>
      </c>
      <c r="CT38" s="73">
        <v>0</v>
      </c>
      <c r="CU38" s="73">
        <v>0</v>
      </c>
      <c r="CV38" s="73">
        <v>0</v>
      </c>
      <c r="CW38" s="74">
        <f>ROUND('第３表歳入の状況'!AT39/'第３表歳入の状況'!CO39*100,2)</f>
        <v>0</v>
      </c>
      <c r="CX38" s="72">
        <v>6.572520827633293</v>
      </c>
      <c r="CY38" s="73">
        <v>9.68517862437856</v>
      </c>
      <c r="CZ38" s="73">
        <v>4.121708020045272</v>
      </c>
      <c r="DA38" s="73">
        <v>6.61</v>
      </c>
      <c r="DB38" s="74">
        <f>ROUND('第３表歳入の状況'!AU39/'第３表歳入の状況'!CO39*100,2)</f>
        <v>4.24</v>
      </c>
      <c r="DC38" s="75">
        <v>0.07811460657799286</v>
      </c>
      <c r="DD38" s="73">
        <v>0.07326352920336261</v>
      </c>
      <c r="DE38" s="73">
        <v>0.11669282895177306</v>
      </c>
      <c r="DF38" s="73">
        <v>0.14</v>
      </c>
      <c r="DG38" s="76">
        <v>0.38</v>
      </c>
      <c r="DH38" s="72">
        <v>0.03012131359048568</v>
      </c>
      <c r="DI38" s="73">
        <v>0.014440905887653604</v>
      </c>
      <c r="DJ38" s="73">
        <v>0.005533088143754057</v>
      </c>
      <c r="DK38" s="73">
        <v>0.24</v>
      </c>
      <c r="DL38" s="74">
        <f>ROUND('第３表歳入の状況'!BT39/'第３表歳入の状況'!CO39*100,2)</f>
        <v>0.05</v>
      </c>
      <c r="DM38" s="72">
        <v>4.514030256859502</v>
      </c>
      <c r="DN38" s="73">
        <v>9.147832516298969</v>
      </c>
      <c r="DO38" s="73">
        <v>2.7665440718770284</v>
      </c>
      <c r="DP38" s="73">
        <v>0.44</v>
      </c>
      <c r="DQ38" s="74">
        <f>ROUND('第３表歳入の状況'!BU39/'第３表歳入の状況'!CO39*100,2)</f>
        <v>0.32</v>
      </c>
      <c r="DR38" s="72">
        <v>1.1908963349891688</v>
      </c>
      <c r="DS38" s="73">
        <v>1.0678087176860662</v>
      </c>
      <c r="DT38" s="73">
        <v>0.8918784778917164</v>
      </c>
      <c r="DU38" s="73">
        <v>1.08</v>
      </c>
      <c r="DV38" s="74">
        <f>ROUND('第３表歳入の状況'!BV39/'第３表歳入の状況'!CO39*100,2)</f>
        <v>1.38</v>
      </c>
      <c r="DW38" s="75">
        <v>1.9751047343174635</v>
      </c>
      <c r="DX38" s="73">
        <v>0.7769688731087226</v>
      </c>
      <c r="DY38" s="73">
        <v>0.7620722300392462</v>
      </c>
      <c r="DZ38" s="73">
        <v>1.01</v>
      </c>
      <c r="EA38" s="74">
        <f>ROUND('第３表歳入の状況'!BY39/'第３表歳入の状況'!CO39*100,2)</f>
        <v>0.77</v>
      </c>
      <c r="EB38" s="72">
        <v>11.195088217797178</v>
      </c>
      <c r="EC38" s="73">
        <v>10.431147686181784</v>
      </c>
      <c r="ED38" s="73">
        <v>6.800165328673735</v>
      </c>
      <c r="EE38" s="73">
        <v>6.85</v>
      </c>
      <c r="EF38" s="74">
        <f>ROUND('第３表歳入の状況'!CK39/'第３表歳入の状況'!CO39*100,2)</f>
        <v>5.67</v>
      </c>
      <c r="EG38" s="63"/>
      <c r="EH38" s="64">
        <f t="shared" si="0"/>
        <v>5.1</v>
      </c>
      <c r="EI38" s="64">
        <f t="shared" si="1"/>
        <v>2.5</v>
      </c>
      <c r="EJ38" s="64">
        <f t="shared" si="2"/>
        <v>0</v>
      </c>
      <c r="EK38" s="64">
        <f t="shared" si="3"/>
        <v>0</v>
      </c>
      <c r="EL38" s="64">
        <f t="shared" si="4"/>
        <v>0</v>
      </c>
      <c r="EM38" s="64">
        <f t="shared" si="5"/>
        <v>0.9</v>
      </c>
      <c r="EN38" s="64">
        <f t="shared" si="6"/>
        <v>0</v>
      </c>
      <c r="EO38" s="64">
        <f t="shared" si="7"/>
        <v>0</v>
      </c>
      <c r="EP38" s="64">
        <f t="shared" si="8"/>
        <v>0.9</v>
      </c>
      <c r="EQ38" s="64">
        <f t="shared" si="9"/>
        <v>0</v>
      </c>
      <c r="ER38" s="64">
        <f t="shared" si="10"/>
        <v>73.7</v>
      </c>
      <c r="ES38" s="64">
        <f t="shared" si="11"/>
        <v>0</v>
      </c>
      <c r="ET38" s="64">
        <f t="shared" si="12"/>
        <v>0</v>
      </c>
      <c r="EU38" s="64">
        <f t="shared" si="13"/>
        <v>1</v>
      </c>
      <c r="EV38" s="64">
        <f t="shared" si="14"/>
        <v>0.1</v>
      </c>
      <c r="EW38" s="64">
        <f t="shared" si="15"/>
        <v>3.2</v>
      </c>
      <c r="EX38" s="64">
        <f t="shared" si="16"/>
        <v>0</v>
      </c>
      <c r="EY38" s="64">
        <f t="shared" si="17"/>
        <v>4.2</v>
      </c>
      <c r="EZ38" s="64">
        <f t="shared" si="18"/>
        <v>0.4</v>
      </c>
      <c r="FA38" s="64">
        <f t="shared" si="19"/>
        <v>0.1</v>
      </c>
      <c r="FB38" s="64">
        <f t="shared" si="20"/>
        <v>0.3</v>
      </c>
      <c r="FC38" s="64">
        <f t="shared" si="21"/>
        <v>1.4</v>
      </c>
      <c r="FD38" s="64">
        <f t="shared" si="22"/>
        <v>0.8</v>
      </c>
      <c r="FE38" s="64">
        <f t="shared" si="23"/>
        <v>5.7</v>
      </c>
      <c r="FF38" s="64">
        <f>SUM(EH38:FE38)</f>
        <v>100.30000000000001</v>
      </c>
    </row>
    <row r="39" spans="1:162" s="65" customFormat="1" ht="32.25" customHeight="1">
      <c r="A39" s="118" t="s">
        <v>154</v>
      </c>
      <c r="B39" s="72"/>
      <c r="C39" s="73"/>
      <c r="D39" s="73">
        <v>10.340551013875006</v>
      </c>
      <c r="E39" s="73">
        <v>12.65</v>
      </c>
      <c r="F39" s="74">
        <f>ROUND('第３表歳入の状況'!B40/'第３表歳入の状況'!CO40*100,2)</f>
        <v>15.97</v>
      </c>
      <c r="G39" s="75"/>
      <c r="H39" s="73"/>
      <c r="I39" s="73">
        <v>1.8225853467327204</v>
      </c>
      <c r="J39" s="73">
        <v>2.92</v>
      </c>
      <c r="K39" s="74">
        <f>ROUND('第３表歳入の状況'!C40/'第３表歳入の状況'!CO40*100,2)</f>
        <v>1.51</v>
      </c>
      <c r="L39" s="72"/>
      <c r="M39" s="73"/>
      <c r="N39" s="73">
        <v>0.06501974317165662</v>
      </c>
      <c r="O39" s="73">
        <v>0.05</v>
      </c>
      <c r="P39" s="74">
        <f>ROUND('第３表歳入の状況'!H40/'第３表歳入の状況'!CO40*100,2)</f>
        <v>0.07</v>
      </c>
      <c r="Q39" s="75"/>
      <c r="R39" s="73"/>
      <c r="S39" s="73">
        <v>0.02108400257388007</v>
      </c>
      <c r="T39" s="73">
        <v>0.04</v>
      </c>
      <c r="U39" s="76">
        <f>ROUND('第３表歳入の状況'!I40/'第３表歳入の状況'!CO40*100,2)</f>
        <v>0.06</v>
      </c>
      <c r="V39" s="72"/>
      <c r="W39" s="73"/>
      <c r="X39" s="73">
        <v>0.02745357565288661</v>
      </c>
      <c r="Y39" s="73">
        <v>0.03</v>
      </c>
      <c r="Z39" s="74">
        <f>ROUND('第３表歳入の状況'!J40/'第３表歳入の状況'!CO40*100,2)</f>
        <v>0.03</v>
      </c>
      <c r="AA39" s="75"/>
      <c r="AB39" s="73"/>
      <c r="AC39" s="73">
        <v>1.3985936412050974</v>
      </c>
      <c r="AD39" s="73">
        <v>1.68</v>
      </c>
      <c r="AE39" s="74">
        <f>ROUND('第３表歳入の状況'!K40/'第３表歳入の状況'!CO40*100,2)</f>
        <v>1.77</v>
      </c>
      <c r="AF39" s="72"/>
      <c r="AG39" s="73"/>
      <c r="AH39" s="73">
        <v>0</v>
      </c>
      <c r="AI39" s="73">
        <v>0</v>
      </c>
      <c r="AJ39" s="74">
        <f>ROUND('第３表歳入の状況'!L40/'第３表歳入の状況'!CO40*100,2)</f>
        <v>0</v>
      </c>
      <c r="AK39" s="75"/>
      <c r="AL39" s="73"/>
      <c r="AM39" s="73">
        <v>0</v>
      </c>
      <c r="AN39" s="73">
        <v>0</v>
      </c>
      <c r="AO39" s="76">
        <f>ROUND('第３表歳入の状況'!M40/'第３表歳入の状況'!CO40*100,2)</f>
        <v>0</v>
      </c>
      <c r="AP39" s="72"/>
      <c r="AQ39" s="73"/>
      <c r="AR39" s="73">
        <v>0.41582576970386276</v>
      </c>
      <c r="AS39" s="73">
        <v>0.51</v>
      </c>
      <c r="AT39" s="74">
        <f>ROUND('第３表歳入の状況'!N40/'第３表歳入の状況'!CO40*100,2)</f>
        <v>0.51</v>
      </c>
      <c r="AU39" s="72"/>
      <c r="AV39" s="73"/>
      <c r="AW39" s="73">
        <v>0.32731017437672477</v>
      </c>
      <c r="AX39" s="73">
        <v>0.28</v>
      </c>
      <c r="AY39" s="74">
        <f>ROUND('第３表歳入の状況'!O40/'第３表歳入の状況'!CO40*100,2)</f>
        <v>0.11</v>
      </c>
      <c r="AZ39" s="72"/>
      <c r="BA39" s="73"/>
      <c r="BB39" s="73">
        <v>38.43764678198075</v>
      </c>
      <c r="BC39" s="73">
        <v>45.3</v>
      </c>
      <c r="BD39" s="74">
        <f>ROUND('第３表歳入の状況'!R40/'第３表歳入の状況'!CO40*100,2)</f>
        <v>48.31</v>
      </c>
      <c r="BE39" s="75"/>
      <c r="BF39" s="73"/>
      <c r="BG39" s="73">
        <v>33.94721942728377</v>
      </c>
      <c r="BH39" s="73">
        <v>41.11</v>
      </c>
      <c r="BI39" s="74">
        <f>ROUND('第３表歳入の状況'!S40/'第３表歳入の状況'!CO40*100,2)</f>
        <v>44.33</v>
      </c>
      <c r="BJ39" s="72"/>
      <c r="BK39" s="73"/>
      <c r="BL39" s="73">
        <v>4.490427354696983</v>
      </c>
      <c r="BM39" s="73">
        <v>4.2</v>
      </c>
      <c r="BN39" s="74">
        <f>ROUND('第３表歳入の状況'!T40/'第３表歳入の状況'!CO40*100,2)</f>
        <v>3.99</v>
      </c>
      <c r="BO39" s="75"/>
      <c r="BP39" s="73"/>
      <c r="BQ39" s="73">
        <v>52.85607004927259</v>
      </c>
      <c r="BR39" s="73">
        <v>63.46</v>
      </c>
      <c r="BS39" s="77">
        <f>'第３表歳入の状況'!DE40</f>
        <v>68.34</v>
      </c>
      <c r="BT39" s="72"/>
      <c r="BU39" s="73"/>
      <c r="BV39" s="73">
        <v>0.022408014955471317</v>
      </c>
      <c r="BW39" s="73">
        <v>0.03</v>
      </c>
      <c r="BX39" s="74">
        <f>ROUND('第３表歳入の状況'!U40/'第３表歳入の状況'!CO40*100,2)</f>
        <v>0.03</v>
      </c>
      <c r="BY39" s="75"/>
      <c r="BZ39" s="73"/>
      <c r="CA39" s="73">
        <v>0.33914040392683464</v>
      </c>
      <c r="CB39" s="73">
        <v>0.34</v>
      </c>
      <c r="CC39" s="76">
        <f>ROUND('第３表歳入の状況'!V40/'第３表歳入の状況'!CO40*100,2)</f>
        <v>0.35</v>
      </c>
      <c r="CD39" s="72"/>
      <c r="CE39" s="73"/>
      <c r="CF39" s="73">
        <v>2.4941387403231694</v>
      </c>
      <c r="CG39" s="73">
        <v>1.41</v>
      </c>
      <c r="CH39" s="74">
        <f>ROUND('第３表歳入の状況'!X40/'第３表歳入の状況'!CO40*100,2)</f>
        <v>1.54</v>
      </c>
      <c r="CI39" s="72"/>
      <c r="CJ39" s="73"/>
      <c r="CK39" s="73">
        <v>0.10399580495622923</v>
      </c>
      <c r="CL39" s="73">
        <v>0.13</v>
      </c>
      <c r="CM39" s="74">
        <f>ROUND('第３表歳入の状況'!AE40/'第３表歳入の状況'!CO40*100,2)</f>
        <v>0.13</v>
      </c>
      <c r="CN39" s="72"/>
      <c r="CO39" s="73"/>
      <c r="CP39" s="73">
        <v>3.579900461464834</v>
      </c>
      <c r="CQ39" s="73">
        <v>6.76</v>
      </c>
      <c r="CR39" s="74">
        <f>ROUND('第３表歳入の状況'!AH40/'第３表歳入の状況'!CO40*100,2)</f>
        <v>5.35</v>
      </c>
      <c r="CS39" s="72"/>
      <c r="CT39" s="73"/>
      <c r="CU39" s="73">
        <v>0</v>
      </c>
      <c r="CV39" s="73">
        <v>0</v>
      </c>
      <c r="CW39" s="74">
        <f>ROUND('第３表歳入の状況'!AT40/'第３表歳入の状況'!CO40*100,2)</f>
        <v>0</v>
      </c>
      <c r="CX39" s="72"/>
      <c r="CY39" s="73"/>
      <c r="CZ39" s="73">
        <v>4.515497708062999</v>
      </c>
      <c r="DA39" s="73">
        <v>5.57</v>
      </c>
      <c r="DB39" s="74">
        <f>ROUND('第３表歳入の状況'!AU40/'第３表歳入の状況'!CO40*100,2)</f>
        <v>5.22</v>
      </c>
      <c r="DC39" s="75"/>
      <c r="DD39" s="73"/>
      <c r="DE39" s="73">
        <v>0.44259229028305885</v>
      </c>
      <c r="DF39" s="73">
        <v>0.37</v>
      </c>
      <c r="DG39" s="76">
        <v>0.38</v>
      </c>
      <c r="DH39" s="72"/>
      <c r="DI39" s="73"/>
      <c r="DJ39" s="73">
        <v>0.07077382941381535</v>
      </c>
      <c r="DK39" s="73">
        <v>0.35</v>
      </c>
      <c r="DL39" s="74">
        <f>ROUND('第３表歳入の状況'!BT40/'第３表歳入の状況'!CO40*100,2)</f>
        <v>0.04</v>
      </c>
      <c r="DM39" s="72"/>
      <c r="DN39" s="73"/>
      <c r="DO39" s="73">
        <v>3.8040521792563906</v>
      </c>
      <c r="DP39" s="73">
        <v>3.5</v>
      </c>
      <c r="DQ39" s="74">
        <f>ROUND('第３表歳入の状況'!BU40/'第３表歳入の状況'!CO40*100,2)</f>
        <v>4.43</v>
      </c>
      <c r="DR39" s="72"/>
      <c r="DS39" s="73"/>
      <c r="DT39" s="73">
        <v>1.5825669508331222</v>
      </c>
      <c r="DU39" s="73">
        <v>0.92</v>
      </c>
      <c r="DV39" s="74">
        <f>ROUND('第３表歳入の状況'!BV40/'第３表歳入の状況'!CO40*100,2)</f>
        <v>1.63</v>
      </c>
      <c r="DW39" s="75"/>
      <c r="DX39" s="73"/>
      <c r="DY39" s="73">
        <v>2.78610136252325</v>
      </c>
      <c r="DZ39" s="73">
        <v>3.6</v>
      </c>
      <c r="EA39" s="74">
        <f>ROUND('第３表歳入の状況'!BY40/'第３表歳入の状況'!CO40*100,2)</f>
        <v>2.7</v>
      </c>
      <c r="EB39" s="72"/>
      <c r="EC39" s="73"/>
      <c r="ED39" s="73">
        <v>27.402762204728244</v>
      </c>
      <c r="EE39" s="73">
        <v>13.55</v>
      </c>
      <c r="EF39" s="74">
        <f>ROUND('第３表歳入の状況'!CK40/'第３表歳入の状況'!CO40*100,2)</f>
        <v>9.75</v>
      </c>
      <c r="EG39" s="63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</row>
    <row r="40" spans="1:162" s="65" customFormat="1" ht="32.25" customHeight="1">
      <c r="A40" s="118" t="s">
        <v>46</v>
      </c>
      <c r="B40" s="72">
        <v>40.94</v>
      </c>
      <c r="C40" s="73">
        <v>47.91433516093698</v>
      </c>
      <c r="D40" s="73">
        <v>63.78096787977417</v>
      </c>
      <c r="E40" s="73">
        <v>65.03</v>
      </c>
      <c r="F40" s="74">
        <f>ROUND('第３表歳入の状況'!B41/'第３表歳入の状況'!CO41*100,2)</f>
        <v>72.06</v>
      </c>
      <c r="G40" s="75">
        <v>2.18</v>
      </c>
      <c r="H40" s="73">
        <v>2.4749290327211844</v>
      </c>
      <c r="I40" s="73">
        <v>3.2348119122732055</v>
      </c>
      <c r="J40" s="73">
        <v>4</v>
      </c>
      <c r="K40" s="74">
        <f>ROUND('第３表歳入の状況'!C41/'第３表歳入の状況'!CO41*100,2)</f>
        <v>1.56</v>
      </c>
      <c r="L40" s="72">
        <v>0.22</v>
      </c>
      <c r="M40" s="73">
        <v>0.19882172323314484</v>
      </c>
      <c r="N40" s="73">
        <v>0.12879607490173617</v>
      </c>
      <c r="O40" s="73">
        <v>0.08</v>
      </c>
      <c r="P40" s="74">
        <f>ROUND('第３表歳入の状況'!H41/'第３表歳入の状況'!CO41*100,2)</f>
        <v>0.08</v>
      </c>
      <c r="Q40" s="75"/>
      <c r="R40" s="73">
        <v>0.021683509279651424</v>
      </c>
      <c r="S40" s="73">
        <v>0.041911758020964966</v>
      </c>
      <c r="T40" s="73">
        <v>0.06</v>
      </c>
      <c r="U40" s="76">
        <f>ROUND('第３表歳入の状況'!I41/'第３表歳入の状況'!CO41*100,2)</f>
        <v>0.06</v>
      </c>
      <c r="V40" s="72"/>
      <c r="W40" s="73">
        <v>0.0228034416195463</v>
      </c>
      <c r="X40" s="73">
        <v>0.05489743286694002</v>
      </c>
      <c r="Y40" s="73">
        <v>0.04</v>
      </c>
      <c r="Z40" s="74">
        <f>ROUND('第３表歳入の状況'!J41/'第３表歳入の状況'!CO41*100,2)</f>
        <v>0.03</v>
      </c>
      <c r="AA40" s="75">
        <v>2.71</v>
      </c>
      <c r="AB40" s="73">
        <v>2.75139040274656</v>
      </c>
      <c r="AC40" s="73">
        <v>2.821149224647629</v>
      </c>
      <c r="AD40" s="73">
        <v>2.44</v>
      </c>
      <c r="AE40" s="74">
        <f>ROUND('第３表歳入の状況'!K41/'第３表歳入の状況'!CO41*100,2)</f>
        <v>2.05</v>
      </c>
      <c r="AF40" s="72">
        <v>0.5</v>
      </c>
      <c r="AG40" s="73">
        <v>0.4382308739169377</v>
      </c>
      <c r="AH40" s="73">
        <v>0.6080386933713964</v>
      </c>
      <c r="AI40" s="73">
        <v>0.59</v>
      </c>
      <c r="AJ40" s="74">
        <f>ROUND('第３表歳入の状況'!L41/'第３表歳入の状況'!CO41*100,2)</f>
        <v>0.48</v>
      </c>
      <c r="AK40" s="75">
        <v>0</v>
      </c>
      <c r="AL40" s="73">
        <v>0</v>
      </c>
      <c r="AM40" s="73">
        <v>0</v>
      </c>
      <c r="AN40" s="73">
        <v>0</v>
      </c>
      <c r="AO40" s="76">
        <f>ROUND('第３表歳入の状況'!M41/'第３表歳入の状況'!CO41*100,2)</f>
        <v>0</v>
      </c>
      <c r="AP40" s="72">
        <v>0.824620851919455</v>
      </c>
      <c r="AQ40" s="73">
        <v>0.7394252075450516</v>
      </c>
      <c r="AR40" s="73">
        <v>0.8004297243157897</v>
      </c>
      <c r="AS40" s="73">
        <v>0.75</v>
      </c>
      <c r="AT40" s="74">
        <f>ROUND('第３表歳入の状況'!N41/'第３表歳入の状況'!CO41*100,2)</f>
        <v>0.53</v>
      </c>
      <c r="AU40" s="72">
        <v>0.8906227948617362</v>
      </c>
      <c r="AV40" s="73">
        <v>0.9644371557388707</v>
      </c>
      <c r="AW40" s="73">
        <v>1.961806660423845</v>
      </c>
      <c r="AX40" s="73">
        <v>2.06</v>
      </c>
      <c r="AY40" s="74">
        <f>ROUND('第３表歳入の状況'!O41/'第３表歳入の状況'!CO41*100,2)</f>
        <v>0.5</v>
      </c>
      <c r="AZ40" s="72">
        <v>19.800876289854596</v>
      </c>
      <c r="BA40" s="73">
        <v>13.542896512044939</v>
      </c>
      <c r="BB40" s="73">
        <v>0.6321311356177212</v>
      </c>
      <c r="BC40" s="73">
        <v>0.49</v>
      </c>
      <c r="BD40" s="74">
        <f>ROUND('第３表歳入の状況'!R41/'第３表歳入の状況'!CO41*100,2)</f>
        <v>0.46</v>
      </c>
      <c r="BE40" s="75">
        <v>16.70097085498556</v>
      </c>
      <c r="BF40" s="73">
        <v>10.920365794189898</v>
      </c>
      <c r="BG40" s="73">
        <v>0</v>
      </c>
      <c r="BH40" s="73">
        <v>0</v>
      </c>
      <c r="BI40" s="74">
        <f>ROUND('第３表歳入の状況'!S41/'第３表歳入の状況'!CO41*100,2)</f>
        <v>0</v>
      </c>
      <c r="BJ40" s="72">
        <v>3.0999054348690365</v>
      </c>
      <c r="BK40" s="73">
        <v>2.6225307178550405</v>
      </c>
      <c r="BL40" s="73">
        <v>0.6321311356177212</v>
      </c>
      <c r="BM40" s="73">
        <v>0.49</v>
      </c>
      <c r="BN40" s="74">
        <f>ROUND('第３表歳入の状況'!T41/'第３表歳入の状況'!CO41*100,2)</f>
        <v>0.46</v>
      </c>
      <c r="BO40" s="75">
        <v>68.05648264071148</v>
      </c>
      <c r="BP40" s="73">
        <v>69.06895301978287</v>
      </c>
      <c r="BQ40" s="73">
        <v>74.0649404962134</v>
      </c>
      <c r="BR40" s="73">
        <v>75.53</v>
      </c>
      <c r="BS40" s="77">
        <f>'第３表歳入の状況'!DE41</f>
        <v>77.82</v>
      </c>
      <c r="BT40" s="72">
        <v>0.05070075901500865</v>
      </c>
      <c r="BU40" s="73">
        <v>0.04114064704023472</v>
      </c>
      <c r="BV40" s="73">
        <v>0.044593746874801124</v>
      </c>
      <c r="BW40" s="73">
        <v>0.04</v>
      </c>
      <c r="BX40" s="74">
        <f>ROUND('第３表歳入の状況'!U41/'第３表歳入の状況'!CO41*100,2)</f>
        <v>0.03</v>
      </c>
      <c r="BY40" s="75">
        <v>0.2627021098616204</v>
      </c>
      <c r="BZ40" s="73">
        <v>0.26854088468178133</v>
      </c>
      <c r="CA40" s="73">
        <v>0.364689874204116</v>
      </c>
      <c r="CB40" s="73">
        <v>0.36</v>
      </c>
      <c r="CC40" s="76">
        <f>ROUND('第３表歳入の状況'!V41/'第３表歳入の状況'!CO41*100,2)</f>
        <v>0.32</v>
      </c>
      <c r="CD40" s="72">
        <v>1.9351963319409207</v>
      </c>
      <c r="CE40" s="73">
        <v>1.7765095406091513</v>
      </c>
      <c r="CF40" s="73">
        <v>2.0616918046299917</v>
      </c>
      <c r="CG40" s="73">
        <v>1.48</v>
      </c>
      <c r="CH40" s="74">
        <f>ROUND('第３表歳入の状況'!X41/'第３表歳入の状況'!CO41*100,2)</f>
        <v>1.33</v>
      </c>
      <c r="CI40" s="72">
        <v>0.16203410975716742</v>
      </c>
      <c r="CJ40" s="73">
        <v>0.13146386491079265</v>
      </c>
      <c r="CK40" s="73">
        <v>0.16302552586679758</v>
      </c>
      <c r="CL40" s="73">
        <v>0.13</v>
      </c>
      <c r="CM40" s="74">
        <f>ROUND('第３表歳入の状況'!AE41/'第３表歳入の状況'!CO41*100,2)</f>
        <v>0.1</v>
      </c>
      <c r="CN40" s="72">
        <v>7.729826569955751</v>
      </c>
      <c r="CO40" s="73">
        <v>8.328977291280369</v>
      </c>
      <c r="CP40" s="73">
        <v>5.305564899584518</v>
      </c>
      <c r="CQ40" s="73">
        <v>5.75</v>
      </c>
      <c r="CR40" s="74">
        <f>ROUND('第３表歳入の状況'!AH41/'第３表歳入の状況'!CO41*100,2)</f>
        <v>7.25</v>
      </c>
      <c r="CS40" s="72">
        <v>0.25642319641878947</v>
      </c>
      <c r="CT40" s="73">
        <v>0.2382082593795683</v>
      </c>
      <c r="CU40" s="73">
        <v>0.2675018713312059</v>
      </c>
      <c r="CV40" s="73">
        <v>0.21</v>
      </c>
      <c r="CW40" s="74">
        <f>ROUND('第３表歳入の状況'!AT41/'第３表歳入の状況'!CO41*100,2)</f>
        <v>0.1</v>
      </c>
      <c r="CX40" s="72">
        <v>3.6951845721815384</v>
      </c>
      <c r="CY40" s="73">
        <v>3.3945688948642605</v>
      </c>
      <c r="CZ40" s="73">
        <v>4.287166759096791</v>
      </c>
      <c r="DA40" s="73">
        <v>3.64</v>
      </c>
      <c r="DB40" s="74">
        <f>ROUND('第３表歳入の状況'!AU41/'第３表歳入の状況'!CO41*100,2)</f>
        <v>3.42</v>
      </c>
      <c r="DC40" s="75">
        <v>0.3790967342901732</v>
      </c>
      <c r="DD40" s="73">
        <v>0.3637351335728459</v>
      </c>
      <c r="DE40" s="73">
        <v>0.690953060649314</v>
      </c>
      <c r="DF40" s="73">
        <v>0.34</v>
      </c>
      <c r="DG40" s="76">
        <v>0.38</v>
      </c>
      <c r="DH40" s="72">
        <v>0.5197267909793726</v>
      </c>
      <c r="DI40" s="73">
        <v>0.4428050554015686</v>
      </c>
      <c r="DJ40" s="73">
        <v>0.482045827158698</v>
      </c>
      <c r="DK40" s="73">
        <v>0.42</v>
      </c>
      <c r="DL40" s="74">
        <f>ROUND('第３表歳入の状況'!BT41/'第３表歳入の状況'!CO41*100,2)</f>
        <v>0.34</v>
      </c>
      <c r="DM40" s="72">
        <v>1.4413773940924812</v>
      </c>
      <c r="DN40" s="73">
        <v>0.6219537503025842</v>
      </c>
      <c r="DO40" s="73">
        <v>0.9444085835765306</v>
      </c>
      <c r="DP40" s="73">
        <v>0.42</v>
      </c>
      <c r="DQ40" s="74">
        <f>ROUND('第３表歳入の状況'!BU41/'第３表歳入の状況'!CO41*100,2)</f>
        <v>0.4</v>
      </c>
      <c r="DR40" s="72">
        <v>1.1478968720741805</v>
      </c>
      <c r="DS40" s="73">
        <v>1.1803816999277577</v>
      </c>
      <c r="DT40" s="73">
        <v>1.0856751490246348</v>
      </c>
      <c r="DU40" s="73">
        <v>1.01</v>
      </c>
      <c r="DV40" s="74">
        <f>ROUND('第３表歳入の状況'!BV41/'第３表歳入の状況'!CO41*100,2)</f>
        <v>1.17</v>
      </c>
      <c r="DW40" s="75">
        <v>1.5443926515587403</v>
      </c>
      <c r="DX40" s="73">
        <v>1.2891770548262202</v>
      </c>
      <c r="DY40" s="73">
        <v>1.493246539931329</v>
      </c>
      <c r="DZ40" s="73">
        <v>1.77</v>
      </c>
      <c r="EA40" s="74">
        <f>ROUND('第３表歳入の状況'!BY41/'第３表歳入の状況'!CO41*100,2)</f>
        <v>2.45</v>
      </c>
      <c r="EB40" s="72">
        <v>12.81895926716278</v>
      </c>
      <c r="EC40" s="73">
        <v>12.853584903420003</v>
      </c>
      <c r="ED40" s="73">
        <v>8.744495861857876</v>
      </c>
      <c r="EE40" s="73">
        <v>8.91</v>
      </c>
      <c r="EF40" s="74">
        <f>ROUND('第３表歳入の状況'!CK41/'第３表歳入の状況'!CO41*100,2)</f>
        <v>4.83</v>
      </c>
      <c r="EG40" s="63"/>
      <c r="EH40" s="64">
        <f t="shared" si="0"/>
        <v>72.1</v>
      </c>
      <c r="EI40" s="64">
        <f t="shared" si="1"/>
        <v>1.6</v>
      </c>
      <c r="EJ40" s="64">
        <f t="shared" si="2"/>
        <v>0.1</v>
      </c>
      <c r="EK40" s="64">
        <f t="shared" si="3"/>
        <v>0.1</v>
      </c>
      <c r="EL40" s="64">
        <f t="shared" si="4"/>
        <v>0</v>
      </c>
      <c r="EM40" s="64">
        <f t="shared" si="5"/>
        <v>2.1</v>
      </c>
      <c r="EN40" s="64">
        <f t="shared" si="6"/>
        <v>0.5</v>
      </c>
      <c r="EO40" s="64">
        <f t="shared" si="7"/>
        <v>0</v>
      </c>
      <c r="EP40" s="64">
        <f t="shared" si="8"/>
        <v>0.5</v>
      </c>
      <c r="EQ40" s="64">
        <f t="shared" si="9"/>
        <v>0.5</v>
      </c>
      <c r="ER40" s="64">
        <f t="shared" si="10"/>
        <v>0.5</v>
      </c>
      <c r="ES40" s="64">
        <f t="shared" si="11"/>
        <v>0</v>
      </c>
      <c r="ET40" s="64">
        <f t="shared" si="12"/>
        <v>0.3</v>
      </c>
      <c r="EU40" s="64">
        <f t="shared" si="13"/>
        <v>1.3</v>
      </c>
      <c r="EV40" s="64">
        <f t="shared" si="14"/>
        <v>0.1</v>
      </c>
      <c r="EW40" s="64">
        <f t="shared" si="15"/>
        <v>7.3</v>
      </c>
      <c r="EX40" s="64">
        <f t="shared" si="16"/>
        <v>0.1</v>
      </c>
      <c r="EY40" s="64">
        <f t="shared" si="17"/>
        <v>3.4</v>
      </c>
      <c r="EZ40" s="64">
        <f t="shared" si="18"/>
        <v>0.4</v>
      </c>
      <c r="FA40" s="64">
        <f t="shared" si="19"/>
        <v>0.3</v>
      </c>
      <c r="FB40" s="64">
        <f t="shared" si="20"/>
        <v>0.4</v>
      </c>
      <c r="FC40" s="64">
        <f t="shared" si="21"/>
        <v>1.2</v>
      </c>
      <c r="FD40" s="64">
        <f t="shared" si="22"/>
        <v>2.5</v>
      </c>
      <c r="FE40" s="64">
        <f t="shared" si="23"/>
        <v>4.8</v>
      </c>
      <c r="FF40" s="64">
        <f>SUM(EH40:FE40)</f>
        <v>100.09999999999997</v>
      </c>
    </row>
    <row r="41" spans="1:162" s="65" customFormat="1" ht="32.25" customHeight="1">
      <c r="A41" s="118" t="s">
        <v>47</v>
      </c>
      <c r="B41" s="72">
        <v>34.34</v>
      </c>
      <c r="C41" s="73">
        <v>34.94907474763181</v>
      </c>
      <c r="D41" s="73">
        <v>33.856959144782564</v>
      </c>
      <c r="E41" s="73">
        <v>35.47</v>
      </c>
      <c r="F41" s="74">
        <f>ROUND('第３表歳入の状況'!B42/'第３表歳入の状況'!CO42*100,2)</f>
        <v>44.95</v>
      </c>
      <c r="G41" s="75">
        <v>1.39</v>
      </c>
      <c r="H41" s="73">
        <v>1.823379282727546</v>
      </c>
      <c r="I41" s="73">
        <v>2.047978703696463</v>
      </c>
      <c r="J41" s="73">
        <v>2.92</v>
      </c>
      <c r="K41" s="74">
        <f>ROUND('第３表歳入の状況'!C42/'第３表歳入の状況'!CO42*100,2)</f>
        <v>1.71</v>
      </c>
      <c r="L41" s="72">
        <v>0.13</v>
      </c>
      <c r="M41" s="73">
        <v>0.13531285309180152</v>
      </c>
      <c r="N41" s="73">
        <v>0.07329233313118169</v>
      </c>
      <c r="O41" s="73">
        <v>0.05</v>
      </c>
      <c r="P41" s="74">
        <f>ROUND('第３表歳入の状況'!H42/'第３表歳入の状況'!CO42*100,2)</f>
        <v>0.08</v>
      </c>
      <c r="Q41" s="75"/>
      <c r="R41" s="73">
        <v>0.014720346291144439</v>
      </c>
      <c r="S41" s="73">
        <v>0.023783604790913262</v>
      </c>
      <c r="T41" s="73">
        <v>0.04</v>
      </c>
      <c r="U41" s="76">
        <f>ROUND('第３表歳入の状況'!I42/'第３表歳入の状況'!CO42*100,2)</f>
        <v>0.06</v>
      </c>
      <c r="V41" s="72"/>
      <c r="W41" s="73">
        <v>0.015492092601553955</v>
      </c>
      <c r="X41" s="73">
        <v>0.03103733459675869</v>
      </c>
      <c r="Y41" s="73">
        <v>0.03</v>
      </c>
      <c r="Z41" s="74">
        <f>ROUND('第３表歳入の状況'!J42/'第３表歳入の状況'!CO42*100,2)</f>
        <v>0.03</v>
      </c>
      <c r="AA41" s="75">
        <v>2.01</v>
      </c>
      <c r="AB41" s="73">
        <v>2.2437237731305943</v>
      </c>
      <c r="AC41" s="73">
        <v>1.9327549584905988</v>
      </c>
      <c r="AD41" s="73">
        <v>2.02</v>
      </c>
      <c r="AE41" s="74">
        <f>ROUND('第３表歳入の状況'!K42/'第３表歳入の状況'!CO42*100,2)</f>
        <v>2.42</v>
      </c>
      <c r="AF41" s="72">
        <v>0.23</v>
      </c>
      <c r="AG41" s="73">
        <v>0.22312043329839512</v>
      </c>
      <c r="AH41" s="73">
        <v>0.16136178125717116</v>
      </c>
      <c r="AI41" s="73">
        <v>0.14</v>
      </c>
      <c r="AJ41" s="74">
        <f>ROUND('第３表歳入の状況'!L42/'第３表歳入の状況'!CO42*100,2)</f>
        <v>0.2</v>
      </c>
      <c r="AK41" s="75">
        <v>0</v>
      </c>
      <c r="AL41" s="73">
        <v>0</v>
      </c>
      <c r="AM41" s="73">
        <v>0</v>
      </c>
      <c r="AN41" s="73">
        <v>0</v>
      </c>
      <c r="AO41" s="76">
        <f>ROUND('第３表歳入の状況'!M42/'第３表歳入の状況'!CO42*100,2)</f>
        <v>0</v>
      </c>
      <c r="AP41" s="72">
        <v>0.5273371905133629</v>
      </c>
      <c r="AQ41" s="73">
        <v>0.539021923026023</v>
      </c>
      <c r="AR41" s="73">
        <v>0.5004534255267111</v>
      </c>
      <c r="AS41" s="73">
        <v>0.53</v>
      </c>
      <c r="AT41" s="74">
        <f>ROUND('第３表歳入の状況'!N42/'第３表歳入の状況'!CO42*100,2)</f>
        <v>0.58</v>
      </c>
      <c r="AU41" s="72">
        <v>0.5077296857904441</v>
      </c>
      <c r="AV41" s="73">
        <v>0.5006918562756838</v>
      </c>
      <c r="AW41" s="73">
        <v>0.46499374264683474</v>
      </c>
      <c r="AX41" s="73">
        <v>0.48</v>
      </c>
      <c r="AY41" s="74">
        <f>ROUND('第３表歳入の状況'!O42/'第３表歳入の状況'!CO42*100,2)</f>
        <v>0.19</v>
      </c>
      <c r="AZ41" s="72">
        <v>23.843829195716</v>
      </c>
      <c r="BA41" s="73">
        <v>22.989636590379067</v>
      </c>
      <c r="BB41" s="73">
        <v>21.960977090887617</v>
      </c>
      <c r="BC41" s="73">
        <v>21.93</v>
      </c>
      <c r="BD41" s="74">
        <f>ROUND('第３表歳入の状況'!R42/'第３表歳入の状況'!CO42*100,2)</f>
        <v>26.97</v>
      </c>
      <c r="BE41" s="75">
        <v>19.59675313302744</v>
      </c>
      <c r="BF41" s="73">
        <v>18.703386165561305</v>
      </c>
      <c r="BG41" s="73">
        <v>18.108275804604475</v>
      </c>
      <c r="BH41" s="73">
        <v>18.09</v>
      </c>
      <c r="BI41" s="74">
        <f>ROUND('第３表歳入の状況'!S42/'第３表歳入の状況'!CO42*100,2)</f>
        <v>21.79</v>
      </c>
      <c r="BJ41" s="72">
        <v>4.24707606268856</v>
      </c>
      <c r="BK41" s="73">
        <v>4.286250424817762</v>
      </c>
      <c r="BL41" s="73">
        <v>3.8527012862831427</v>
      </c>
      <c r="BM41" s="73">
        <v>3.84</v>
      </c>
      <c r="BN41" s="74">
        <f>ROUND('第３表歳入の状況'!T42/'第３表歳入の状況'!CO42*100,2)</f>
        <v>5.17</v>
      </c>
      <c r="BO41" s="75">
        <v>62.98949088675435</v>
      </c>
      <c r="BP41" s="73">
        <v>63.434173898453615</v>
      </c>
      <c r="BQ41" s="73">
        <v>61.05359211980681</v>
      </c>
      <c r="BR41" s="73">
        <v>63.61</v>
      </c>
      <c r="BS41" s="77">
        <f>'第３表歳入の状況'!DE42</f>
        <v>77.2</v>
      </c>
      <c r="BT41" s="72">
        <v>0.048099217935010034</v>
      </c>
      <c r="BU41" s="73">
        <v>0.043903790103296814</v>
      </c>
      <c r="BV41" s="73">
        <v>0.04055616962078633</v>
      </c>
      <c r="BW41" s="73">
        <v>0.05</v>
      </c>
      <c r="BX41" s="74">
        <f>ROUND('第３表歳入の状況'!U42/'第３表歳入の状況'!CO42*100,2)</f>
        <v>0.05</v>
      </c>
      <c r="BY41" s="75">
        <v>0.048976321320883746</v>
      </c>
      <c r="BZ41" s="73">
        <v>0.10395708633182976</v>
      </c>
      <c r="CA41" s="73">
        <v>0.13728155554482926</v>
      </c>
      <c r="CB41" s="73">
        <v>0.31</v>
      </c>
      <c r="CC41" s="76">
        <f>ROUND('第３表歳入の状況'!V42/'第３表歳入の状況'!CO42*100,2)</f>
        <v>0.29</v>
      </c>
      <c r="CD41" s="72">
        <v>1.2396866081308615</v>
      </c>
      <c r="CE41" s="73">
        <v>1.4447948426766564</v>
      </c>
      <c r="CF41" s="73">
        <v>1.4226478702483014</v>
      </c>
      <c r="CG41" s="73">
        <v>1.38</v>
      </c>
      <c r="CH41" s="74">
        <f>ROUND('第３表歳入の状況'!X42/'第３表歳入の状況'!CO42*100,2)</f>
        <v>1.61</v>
      </c>
      <c r="CI41" s="72">
        <v>0.11204288413096455</v>
      </c>
      <c r="CJ41" s="73">
        <v>0.09498196257373392</v>
      </c>
      <c r="CK41" s="73">
        <v>0.10532739264547301</v>
      </c>
      <c r="CL41" s="73">
        <v>0.11</v>
      </c>
      <c r="CM41" s="74">
        <f>ROUND('第３表歳入の状況'!AE42/'第３表歳入の状況'!CO42*100,2)</f>
        <v>0.16</v>
      </c>
      <c r="CN41" s="72">
        <v>2.2464881204834484</v>
      </c>
      <c r="CO41" s="73">
        <v>2.166091810942734</v>
      </c>
      <c r="CP41" s="73">
        <v>1.7473399170593973</v>
      </c>
      <c r="CQ41" s="73">
        <v>2.32</v>
      </c>
      <c r="CR41" s="74">
        <f>ROUND('第３表歳入の状況'!AH42/'第３表歳入の状況'!CO42*100,2)</f>
        <v>2.41</v>
      </c>
      <c r="CS41" s="72">
        <v>0</v>
      </c>
      <c r="CT41" s="73">
        <v>0</v>
      </c>
      <c r="CU41" s="73">
        <v>0</v>
      </c>
      <c r="CV41" s="73">
        <v>0</v>
      </c>
      <c r="CW41" s="74">
        <f>ROUND('第３表歳入の状況'!AT42/'第３表歳入の状況'!CO42*100,2)</f>
        <v>0</v>
      </c>
      <c r="CX41" s="72">
        <v>5.445595398998574</v>
      </c>
      <c r="CY41" s="73">
        <v>2.5849499751183274</v>
      </c>
      <c r="CZ41" s="73">
        <v>2.276295916581568</v>
      </c>
      <c r="DA41" s="73">
        <v>3.15</v>
      </c>
      <c r="DB41" s="74">
        <f>ROUND('第３表歳入の状況'!AU42/'第３表歳入の状況'!CO42*100,2)</f>
        <v>3.39</v>
      </c>
      <c r="DC41" s="75">
        <v>0.08380581383735278</v>
      </c>
      <c r="DD41" s="73">
        <v>0.19402273907628825</v>
      </c>
      <c r="DE41" s="73">
        <v>0.07771468141429934</v>
      </c>
      <c r="DF41" s="73">
        <v>0.09</v>
      </c>
      <c r="DG41" s="76">
        <v>0.38</v>
      </c>
      <c r="DH41" s="72">
        <v>0.44220157476839517</v>
      </c>
      <c r="DI41" s="73">
        <v>0.14343048094944233</v>
      </c>
      <c r="DJ41" s="73">
        <v>0.1320502411123608</v>
      </c>
      <c r="DK41" s="73">
        <v>0.38</v>
      </c>
      <c r="DL41" s="74">
        <f>ROUND('第３表歳入の状況'!BT42/'第３表歳入の状況'!CO42*100,2)</f>
        <v>0.21</v>
      </c>
      <c r="DM41" s="72">
        <v>16.070344823293375</v>
      </c>
      <c r="DN41" s="73">
        <v>20.56260877692787</v>
      </c>
      <c r="DO41" s="73">
        <v>25.528652637216165</v>
      </c>
      <c r="DP41" s="73">
        <v>20.49</v>
      </c>
      <c r="DQ41" s="74">
        <f>ROUND('第３表歳入の状況'!BU42/'第３表歳入の状況'!CO42*100,2)</f>
        <v>5.32</v>
      </c>
      <c r="DR41" s="72">
        <v>0.008374922652213512</v>
      </c>
      <c r="DS41" s="73">
        <v>0</v>
      </c>
      <c r="DT41" s="73">
        <v>0</v>
      </c>
      <c r="DU41" s="73">
        <v>0.8</v>
      </c>
      <c r="DV41" s="74">
        <f>ROUND('第３表歳入の状況'!BV42/'第３表歳入の状況'!CO42*100,2)</f>
        <v>2.74</v>
      </c>
      <c r="DW41" s="75">
        <v>2.3467325493915308</v>
      </c>
      <c r="DX41" s="73">
        <v>2.527183334624341</v>
      </c>
      <c r="DY41" s="73">
        <v>2.222958081801039</v>
      </c>
      <c r="DZ41" s="73">
        <v>2.33</v>
      </c>
      <c r="EA41" s="74">
        <f>ROUND('第３表歳入の状況'!BY42/'第３表歳入の状況'!CO42*100,2)</f>
        <v>2.3</v>
      </c>
      <c r="EB41" s="72">
        <v>8.918160878303038</v>
      </c>
      <c r="EC41" s="73">
        <v>6.699901302221857</v>
      </c>
      <c r="ED41" s="73">
        <v>5.255583416948973</v>
      </c>
      <c r="EE41" s="73">
        <v>4.99</v>
      </c>
      <c r="EF41" s="74">
        <f>ROUND('第３表歳入の状況'!CK42/'第３表歳入の状況'!CO42*100,2)</f>
        <v>4.15</v>
      </c>
      <c r="EG41" s="63"/>
      <c r="EH41" s="64">
        <f t="shared" si="0"/>
        <v>45</v>
      </c>
      <c r="EI41" s="64">
        <f t="shared" si="1"/>
        <v>1.7</v>
      </c>
      <c r="EJ41" s="64">
        <f t="shared" si="2"/>
        <v>0.1</v>
      </c>
      <c r="EK41" s="64">
        <f t="shared" si="3"/>
        <v>0.1</v>
      </c>
      <c r="EL41" s="64">
        <f t="shared" si="4"/>
        <v>0</v>
      </c>
      <c r="EM41" s="64">
        <f t="shared" si="5"/>
        <v>2.4</v>
      </c>
      <c r="EN41" s="64">
        <f t="shared" si="6"/>
        <v>0.2</v>
      </c>
      <c r="EO41" s="64">
        <f t="shared" si="7"/>
        <v>0</v>
      </c>
      <c r="EP41" s="64">
        <f t="shared" si="8"/>
        <v>0.6</v>
      </c>
      <c r="EQ41" s="64">
        <f t="shared" si="9"/>
        <v>0.2</v>
      </c>
      <c r="ER41" s="64">
        <f t="shared" si="10"/>
        <v>27</v>
      </c>
      <c r="ES41" s="64">
        <f t="shared" si="11"/>
        <v>0.1</v>
      </c>
      <c r="ET41" s="64">
        <f t="shared" si="12"/>
        <v>0.3</v>
      </c>
      <c r="EU41" s="64">
        <f t="shared" si="13"/>
        <v>1.6</v>
      </c>
      <c r="EV41" s="64">
        <f t="shared" si="14"/>
        <v>0.2</v>
      </c>
      <c r="EW41" s="64">
        <f t="shared" si="15"/>
        <v>2.4</v>
      </c>
      <c r="EX41" s="64">
        <f t="shared" si="16"/>
        <v>0</v>
      </c>
      <c r="EY41" s="64">
        <f t="shared" si="17"/>
        <v>3.4</v>
      </c>
      <c r="EZ41" s="64">
        <f t="shared" si="18"/>
        <v>0.4</v>
      </c>
      <c r="FA41" s="64">
        <f t="shared" si="19"/>
        <v>0.2</v>
      </c>
      <c r="FB41" s="64">
        <f t="shared" si="20"/>
        <v>5.3</v>
      </c>
      <c r="FC41" s="64">
        <f t="shared" si="21"/>
        <v>2.7</v>
      </c>
      <c r="FD41" s="64">
        <f t="shared" si="22"/>
        <v>2.3</v>
      </c>
      <c r="FE41" s="64">
        <f t="shared" si="23"/>
        <v>4.2</v>
      </c>
      <c r="FF41" s="64">
        <f>SUM(EH41:FE41)</f>
        <v>100.40000000000002</v>
      </c>
    </row>
    <row r="42" spans="1:162" s="65" customFormat="1" ht="32.25" customHeight="1">
      <c r="A42" s="118" t="s">
        <v>48</v>
      </c>
      <c r="B42" s="72">
        <v>15.85</v>
      </c>
      <c r="C42" s="73">
        <v>17.32503713733208</v>
      </c>
      <c r="D42" s="73">
        <v>19.987699523775337</v>
      </c>
      <c r="E42" s="73">
        <v>20.85</v>
      </c>
      <c r="F42" s="74">
        <f>ROUND('第３表歳入の状況'!B43/'第３表歳入の状況'!CO43*100,2)</f>
        <v>20.26</v>
      </c>
      <c r="G42" s="75">
        <v>1.36</v>
      </c>
      <c r="H42" s="73">
        <v>1.7617409051178807</v>
      </c>
      <c r="I42" s="73">
        <v>2.6403426903103835</v>
      </c>
      <c r="J42" s="73">
        <v>3.72</v>
      </c>
      <c r="K42" s="74">
        <f>ROUND('第３表歳入の状況'!C43/'第３表歳入の状況'!CO43*100,2)</f>
        <v>1.46</v>
      </c>
      <c r="L42" s="72">
        <v>0.14</v>
      </c>
      <c r="M42" s="73">
        <v>0.13158642067782253</v>
      </c>
      <c r="N42" s="73">
        <v>0.0941919735803001</v>
      </c>
      <c r="O42" s="73">
        <v>0.06</v>
      </c>
      <c r="P42" s="74">
        <f>ROUND('第３表歳入の状況'!H43/'第３表歳入の状況'!CO43*100,2)</f>
        <v>0.07</v>
      </c>
      <c r="Q42" s="75"/>
      <c r="R42" s="73">
        <v>0.014408941777583117</v>
      </c>
      <c r="S42" s="73">
        <v>0.030535812573288346</v>
      </c>
      <c r="T42" s="73">
        <v>0.05</v>
      </c>
      <c r="U42" s="76">
        <f>ROUND('第３表歳入の状況'!I43/'第３表歳入の状況'!CO43*100,2)</f>
        <v>0.05</v>
      </c>
      <c r="V42" s="72"/>
      <c r="W42" s="73">
        <v>0.014942606287863975</v>
      </c>
      <c r="X42" s="73">
        <v>0.039868858735970514</v>
      </c>
      <c r="Y42" s="73">
        <v>0.03</v>
      </c>
      <c r="Z42" s="74">
        <f>ROUND('第３表歳入の状況'!J43/'第３表歳入の状況'!CO43*100,2)</f>
        <v>0.03</v>
      </c>
      <c r="AA42" s="75">
        <v>1.68</v>
      </c>
      <c r="AB42" s="73">
        <v>1.825895003032358</v>
      </c>
      <c r="AC42" s="73">
        <v>2.0932825998516287</v>
      </c>
      <c r="AD42" s="73">
        <v>2.14</v>
      </c>
      <c r="AE42" s="74">
        <f>ROUND('第３表歳入の状況'!K43/'第３表歳入の状況'!CO43*100,2)</f>
        <v>1.79</v>
      </c>
      <c r="AF42" s="72">
        <v>0</v>
      </c>
      <c r="AG42" s="73">
        <v>0</v>
      </c>
      <c r="AH42" s="73">
        <v>0</v>
      </c>
      <c r="AI42" s="73">
        <v>0</v>
      </c>
      <c r="AJ42" s="74">
        <f>ROUND('第３表歳入の状況'!L43/'第３表歳入の状況'!CO43*100,2)</f>
        <v>0</v>
      </c>
      <c r="AK42" s="75">
        <v>0</v>
      </c>
      <c r="AL42" s="73">
        <v>0</v>
      </c>
      <c r="AM42" s="73">
        <v>0</v>
      </c>
      <c r="AN42" s="73">
        <v>0</v>
      </c>
      <c r="AO42" s="76">
        <f>ROUND('第３表歳入の状況'!M43/'第３表歳入の状況'!CO43*100,2)</f>
        <v>0</v>
      </c>
      <c r="AP42" s="72">
        <v>0.5145676064010817</v>
      </c>
      <c r="AQ42" s="73">
        <v>0.5133852588901836</v>
      </c>
      <c r="AR42" s="73">
        <v>0.6262234666283772</v>
      </c>
      <c r="AS42" s="73">
        <v>0.64</v>
      </c>
      <c r="AT42" s="74">
        <f>ROUND('第３表歳入の状況'!N43/'第３表歳入の状況'!CO43*100,2)</f>
        <v>0.5</v>
      </c>
      <c r="AU42" s="72">
        <v>0.6592970054023791</v>
      </c>
      <c r="AV42" s="73">
        <v>0.4464866006371192</v>
      </c>
      <c r="AW42" s="73">
        <v>0.8237968746260798</v>
      </c>
      <c r="AX42" s="73">
        <v>0.39</v>
      </c>
      <c r="AY42" s="74">
        <f>ROUND('第３表歳入の状況'!O43/'第３表歳入の状況'!CO43*100,2)</f>
        <v>0.13</v>
      </c>
      <c r="AZ42" s="72">
        <v>39.965486413517986</v>
      </c>
      <c r="BA42" s="73">
        <v>40.11140627841049</v>
      </c>
      <c r="BB42" s="73">
        <v>47.80797855792471</v>
      </c>
      <c r="BC42" s="73">
        <v>54.15</v>
      </c>
      <c r="BD42" s="74">
        <f>ROUND('第３表歳入の状況'!R43/'第３表歳入の状況'!CO43*100,2)</f>
        <v>42.77</v>
      </c>
      <c r="BE42" s="75">
        <v>37.12324571745398</v>
      </c>
      <c r="BF42" s="73">
        <v>37.31595721687859</v>
      </c>
      <c r="BG42" s="73">
        <v>44.68638571804628</v>
      </c>
      <c r="BH42" s="73">
        <v>50.52</v>
      </c>
      <c r="BI42" s="74">
        <f>ROUND('第３表歳入の状況'!S43/'第３表歳入の状況'!CO43*100,2)</f>
        <v>39.4</v>
      </c>
      <c r="BJ42" s="72">
        <v>2.842240696064003</v>
      </c>
      <c r="BK42" s="73">
        <v>2.7954490615319045</v>
      </c>
      <c r="BL42" s="73">
        <v>3.1215928398784314</v>
      </c>
      <c r="BM42" s="73">
        <v>3.63</v>
      </c>
      <c r="BN42" s="74">
        <f>ROUND('第３表歳入の状況'!T43/'第３表歳入の状況'!CO43*100,2)</f>
        <v>3.37</v>
      </c>
      <c r="BO42" s="75">
        <v>60.16240047917898</v>
      </c>
      <c r="BP42" s="73">
        <v>62.14488915216339</v>
      </c>
      <c r="BQ42" s="73">
        <v>74.14392035800607</v>
      </c>
      <c r="BR42" s="73">
        <v>82.04</v>
      </c>
      <c r="BS42" s="77">
        <f>'第３表歳入の状況'!DE43</f>
        <v>67.06</v>
      </c>
      <c r="BT42" s="72">
        <v>0.0364727377900541</v>
      </c>
      <c r="BU42" s="73">
        <v>0.030190163724459866</v>
      </c>
      <c r="BV42" s="73">
        <v>0.03513054299183957</v>
      </c>
      <c r="BW42" s="73">
        <v>0.04</v>
      </c>
      <c r="BX42" s="74">
        <f>ROUND('第３表歳入の状況'!U43/'第３表歳入の状況'!CO43*100,2)</f>
        <v>0.03</v>
      </c>
      <c r="BY42" s="75">
        <v>0.12591225402681094</v>
      </c>
      <c r="BZ42" s="73">
        <v>0.12708839123402677</v>
      </c>
      <c r="CA42" s="73">
        <v>0.13564027089764757</v>
      </c>
      <c r="CB42" s="73">
        <v>0.16</v>
      </c>
      <c r="CC42" s="76">
        <f>ROUND('第３表歳入の状況'!V43/'第３表歳入の状況'!CO43*100,2)</f>
        <v>0.13</v>
      </c>
      <c r="CD42" s="72">
        <v>2.102757873290921</v>
      </c>
      <c r="CE42" s="73">
        <v>2.045764781268071</v>
      </c>
      <c r="CF42" s="73">
        <v>2.6874386771005336</v>
      </c>
      <c r="CG42" s="73">
        <v>2.77</v>
      </c>
      <c r="CH42" s="74">
        <f>ROUND('第３表歳入の状況'!X43/'第３表歳入の状況'!CO43*100,2)</f>
        <v>2.37</v>
      </c>
      <c r="CI42" s="72">
        <v>0.11720061283491903</v>
      </c>
      <c r="CJ42" s="73">
        <v>0.10577992971638399</v>
      </c>
      <c r="CK42" s="73">
        <v>0.13286428793643956</v>
      </c>
      <c r="CL42" s="73">
        <v>0.13</v>
      </c>
      <c r="CM42" s="74">
        <f>ROUND('第３表歳入の状況'!AE43/'第３表歳入の状況'!CO43*100,2)</f>
        <v>0.1</v>
      </c>
      <c r="CN42" s="72">
        <v>2.6139956968364353</v>
      </c>
      <c r="CO42" s="73">
        <v>4.410927771939234</v>
      </c>
      <c r="CP42" s="73">
        <v>2.4674180965372003</v>
      </c>
      <c r="CQ42" s="73">
        <v>1.78</v>
      </c>
      <c r="CR42" s="74">
        <f>ROUND('第３表歳入の状況'!AH43/'第３表歳入の状況'!CO43*100,2)</f>
        <v>1.78</v>
      </c>
      <c r="CS42" s="72">
        <v>0</v>
      </c>
      <c r="CT42" s="73">
        <v>0</v>
      </c>
      <c r="CU42" s="73">
        <v>0</v>
      </c>
      <c r="CV42" s="73">
        <v>0</v>
      </c>
      <c r="CW42" s="74">
        <f>ROUND('第３表歳入の状況'!AT43/'第３表歳入の状況'!CO43*100,2)</f>
        <v>0</v>
      </c>
      <c r="CX42" s="72">
        <v>4.52157408902368</v>
      </c>
      <c r="CY42" s="73">
        <v>3.705804478283857</v>
      </c>
      <c r="CZ42" s="73">
        <v>4.293584129035346</v>
      </c>
      <c r="DA42" s="73">
        <v>3.4</v>
      </c>
      <c r="DB42" s="74">
        <f>ROUND('第３表歳入の状況'!AU43/'第３表歳入の状況'!CO43*100,2)</f>
        <v>3.37</v>
      </c>
      <c r="DC42" s="75">
        <v>0.06028455704789196</v>
      </c>
      <c r="DD42" s="73">
        <v>0.07650461943811988</v>
      </c>
      <c r="DE42" s="73">
        <v>0.022542896116016942</v>
      </c>
      <c r="DF42" s="73">
        <v>0.06</v>
      </c>
      <c r="DG42" s="76">
        <v>0.38</v>
      </c>
      <c r="DH42" s="72">
        <v>0.020133570754594616</v>
      </c>
      <c r="DI42" s="73">
        <v>0.006670806378510702</v>
      </c>
      <c r="DJ42" s="73">
        <v>0.01675162131763467</v>
      </c>
      <c r="DK42" s="73">
        <v>0.02</v>
      </c>
      <c r="DL42" s="74">
        <f>ROUND('第３表歳入の状況'!BT43/'第３表歳入の状況'!CO43*100,2)</f>
        <v>0.02</v>
      </c>
      <c r="DM42" s="72">
        <v>13.095339039651908</v>
      </c>
      <c r="DN42" s="73">
        <v>3.6638736953332183</v>
      </c>
      <c r="DO42" s="73">
        <v>2.0908895110919663</v>
      </c>
      <c r="DP42" s="73">
        <v>0.61</v>
      </c>
      <c r="DQ42" s="74">
        <f>ROUND('第３表歳入の状況'!BU43/'第３表歳入の状況'!CO43*100,2)</f>
        <v>5.98</v>
      </c>
      <c r="DR42" s="72">
        <v>7.242510021291252</v>
      </c>
      <c r="DS42" s="73">
        <v>6.668976671618311</v>
      </c>
      <c r="DT42" s="73">
        <v>7.447387943618828</v>
      </c>
      <c r="DU42" s="73">
        <v>2.96</v>
      </c>
      <c r="DV42" s="74">
        <f>ROUND('第３表歳入の状況'!BV43/'第３表歳入の状況'!CO43*100,2)</f>
        <v>3.36</v>
      </c>
      <c r="DW42" s="75">
        <v>0.46187185679146</v>
      </c>
      <c r="DX42" s="73">
        <v>0.3136422564707775</v>
      </c>
      <c r="DY42" s="73">
        <v>0.4288415057314475</v>
      </c>
      <c r="DZ42" s="73">
        <v>0.39</v>
      </c>
      <c r="EA42" s="74">
        <f>ROUND('第３表歳入の状況'!BY43/'第３表歳入の状況'!CO43*100,2)</f>
        <v>0.32</v>
      </c>
      <c r="EB42" s="72">
        <v>9.439547211481091</v>
      </c>
      <c r="EC42" s="73">
        <v>16.69988728243165</v>
      </c>
      <c r="ED42" s="73">
        <v>6.09759015961902</v>
      </c>
      <c r="EE42" s="73">
        <v>5.64</v>
      </c>
      <c r="EF42" s="74">
        <f>ROUND('第３表歳入の状況'!CK43/'第３表歳入の状況'!CO43*100,2)</f>
        <v>15.41</v>
      </c>
      <c r="EG42" s="63"/>
      <c r="EH42" s="64">
        <f t="shared" si="0"/>
        <v>20.3</v>
      </c>
      <c r="EI42" s="64">
        <f t="shared" si="1"/>
        <v>1.5</v>
      </c>
      <c r="EJ42" s="64">
        <f t="shared" si="2"/>
        <v>0.1</v>
      </c>
      <c r="EK42" s="64">
        <f t="shared" si="3"/>
        <v>0.1</v>
      </c>
      <c r="EL42" s="64">
        <f t="shared" si="4"/>
        <v>0</v>
      </c>
      <c r="EM42" s="64">
        <f t="shared" si="5"/>
        <v>1.8</v>
      </c>
      <c r="EN42" s="64">
        <f t="shared" si="6"/>
        <v>0</v>
      </c>
      <c r="EO42" s="64">
        <f t="shared" si="7"/>
        <v>0</v>
      </c>
      <c r="EP42" s="64">
        <f t="shared" si="8"/>
        <v>0.5</v>
      </c>
      <c r="EQ42" s="64">
        <f t="shared" si="9"/>
        <v>0.1</v>
      </c>
      <c r="ER42" s="64">
        <f t="shared" si="10"/>
        <v>42.8</v>
      </c>
      <c r="ES42" s="64">
        <f t="shared" si="11"/>
        <v>0</v>
      </c>
      <c r="ET42" s="64">
        <f t="shared" si="12"/>
        <v>0.1</v>
      </c>
      <c r="EU42" s="64">
        <f t="shared" si="13"/>
        <v>2.4</v>
      </c>
      <c r="EV42" s="64">
        <f t="shared" si="14"/>
        <v>0.1</v>
      </c>
      <c r="EW42" s="64">
        <f t="shared" si="15"/>
        <v>1.8</v>
      </c>
      <c r="EX42" s="64">
        <f t="shared" si="16"/>
        <v>0</v>
      </c>
      <c r="EY42" s="64">
        <f t="shared" si="17"/>
        <v>3.4</v>
      </c>
      <c r="EZ42" s="64">
        <f t="shared" si="18"/>
        <v>0.4</v>
      </c>
      <c r="FA42" s="64">
        <f t="shared" si="19"/>
        <v>0</v>
      </c>
      <c r="FB42" s="64">
        <f t="shared" si="20"/>
        <v>6</v>
      </c>
      <c r="FC42" s="64">
        <f t="shared" si="21"/>
        <v>3.4</v>
      </c>
      <c r="FD42" s="64">
        <f t="shared" si="22"/>
        <v>0.3</v>
      </c>
      <c r="FE42" s="64">
        <f t="shared" si="23"/>
        <v>15.4</v>
      </c>
      <c r="FF42" s="64">
        <f>SUM(EH42:FE42)</f>
        <v>100.50000000000001</v>
      </c>
    </row>
    <row r="43" spans="1:162" s="65" customFormat="1" ht="32.25" customHeight="1">
      <c r="A43" s="118" t="s">
        <v>49</v>
      </c>
      <c r="B43" s="72">
        <v>29.17</v>
      </c>
      <c r="C43" s="73">
        <v>31.84313720003239</v>
      </c>
      <c r="D43" s="73">
        <v>33.238102134631774</v>
      </c>
      <c r="E43" s="73">
        <v>34.06</v>
      </c>
      <c r="F43" s="74">
        <f>ROUND('第３表歳入の状況'!B44/'第３表歳入の状況'!CO44*100,2)</f>
        <v>37.53</v>
      </c>
      <c r="G43" s="75">
        <v>2.17</v>
      </c>
      <c r="H43" s="73">
        <v>2.972177949052226</v>
      </c>
      <c r="I43" s="73">
        <v>3.530906226089323</v>
      </c>
      <c r="J43" s="73">
        <v>4.71</v>
      </c>
      <c r="K43" s="74">
        <f>ROUND('第３表歳入の状況'!C44/'第３表歳入の状況'!CO44*100,2)</f>
        <v>2.39</v>
      </c>
      <c r="L43" s="72">
        <v>0.24</v>
      </c>
      <c r="M43" s="73">
        <v>0.23801699261883227</v>
      </c>
      <c r="N43" s="73">
        <v>0.13442762257316176</v>
      </c>
      <c r="O43" s="73">
        <v>0.09</v>
      </c>
      <c r="P43" s="74">
        <f>ROUND('第３表歳入の状況'!H44/'第３表歳入の状況'!CO44*100,2)</f>
        <v>0.12</v>
      </c>
      <c r="Q43" s="75"/>
      <c r="R43" s="73">
        <v>0.026147064734010895</v>
      </c>
      <c r="S43" s="73">
        <v>0.04351797646644152</v>
      </c>
      <c r="T43" s="73">
        <v>0.07</v>
      </c>
      <c r="U43" s="76">
        <f>ROUND('第３表歳入の状況'!I44/'第３表歳入の状況'!CO44*100,2)</f>
        <v>0.09</v>
      </c>
      <c r="V43" s="72"/>
      <c r="W43" s="73">
        <v>0.027108996881415978</v>
      </c>
      <c r="X43" s="73">
        <v>0.056447736114249525</v>
      </c>
      <c r="Y43" s="73">
        <v>0.05</v>
      </c>
      <c r="Z43" s="74">
        <f>ROUND('第３表歳入の状況'!J44/'第３表歳入の状況'!CO44*100,2)</f>
        <v>0.04</v>
      </c>
      <c r="AA43" s="75">
        <v>2.83</v>
      </c>
      <c r="AB43" s="73">
        <v>3.264045652250335</v>
      </c>
      <c r="AC43" s="73">
        <v>2.973391043218725</v>
      </c>
      <c r="AD43" s="73">
        <v>2.94</v>
      </c>
      <c r="AE43" s="74">
        <f>ROUND('第３表歳入の状況'!K44/'第３表歳入の状況'!CO44*100,2)</f>
        <v>3</v>
      </c>
      <c r="AF43" s="72">
        <v>0.4</v>
      </c>
      <c r="AG43" s="73">
        <v>0.40539318626731674</v>
      </c>
      <c r="AH43" s="73">
        <v>0.40951218512065596</v>
      </c>
      <c r="AI43" s="73">
        <v>0.49</v>
      </c>
      <c r="AJ43" s="74">
        <f>ROUND('第３表歳入の状況'!L44/'第３表歳入の状況'!CO44*100,2)</f>
        <v>0.62</v>
      </c>
      <c r="AK43" s="75">
        <v>0</v>
      </c>
      <c r="AL43" s="73">
        <v>0</v>
      </c>
      <c r="AM43" s="73">
        <v>0</v>
      </c>
      <c r="AN43" s="73">
        <v>0</v>
      </c>
      <c r="AO43" s="76">
        <f>ROUND('第３表歳入の状況'!M44/'第３表歳入の状況'!CO44*100,2)</f>
        <v>0</v>
      </c>
      <c r="AP43" s="72">
        <v>0.8220700625917817</v>
      </c>
      <c r="AQ43" s="73">
        <v>0.8711432423654506</v>
      </c>
      <c r="AR43" s="73">
        <v>0.8463321622100293</v>
      </c>
      <c r="AS43" s="73">
        <v>0.86</v>
      </c>
      <c r="AT43" s="74">
        <f>ROUND('第３表歳入の状況'!N44/'第３表歳入の状況'!CO44*100,2)</f>
        <v>0.81</v>
      </c>
      <c r="AU43" s="72">
        <v>0.7567473010879266</v>
      </c>
      <c r="AV43" s="73">
        <v>0.718231010278857</v>
      </c>
      <c r="AW43" s="73">
        <v>0.7638853142533587</v>
      </c>
      <c r="AX43" s="73">
        <v>0.61</v>
      </c>
      <c r="AY43" s="74">
        <f>ROUND('第３表歳入の状況'!O44/'第３表歳入の状況'!CO44*100,2)</f>
        <v>0.2</v>
      </c>
      <c r="AZ43" s="72">
        <v>34.28063601558582</v>
      </c>
      <c r="BA43" s="73">
        <v>34.455097794394526</v>
      </c>
      <c r="BB43" s="73">
        <v>32.31635509901037</v>
      </c>
      <c r="BC43" s="73">
        <v>32.77</v>
      </c>
      <c r="BD43" s="74">
        <f>ROUND('第３表歳入の状況'!R44/'第３表歳入の状況'!CO44*100,2)</f>
        <v>32.51</v>
      </c>
      <c r="BE43" s="75">
        <v>31.686506267456405</v>
      </c>
      <c r="BF43" s="73">
        <v>31.7553040501366</v>
      </c>
      <c r="BG43" s="73">
        <v>29.9328996076577</v>
      </c>
      <c r="BH43" s="73">
        <v>30.47</v>
      </c>
      <c r="BI43" s="74">
        <f>ROUND('第３表歳入の状況'!S44/'第３表歳入の状況'!CO44*100,2)</f>
        <v>29.87</v>
      </c>
      <c r="BJ43" s="72">
        <v>2.5941297481294128</v>
      </c>
      <c r="BK43" s="73">
        <v>2.6997937442579243</v>
      </c>
      <c r="BL43" s="73">
        <v>2.3834554913526738</v>
      </c>
      <c r="BM43" s="73">
        <v>2.31</v>
      </c>
      <c r="BN43" s="74">
        <f>ROUND('第３表歳入の状況'!T44/'第３表歳入の状況'!CO44*100,2)</f>
        <v>2.64</v>
      </c>
      <c r="BO43" s="75">
        <v>70.66701964817021</v>
      </c>
      <c r="BP43" s="73">
        <v>74.82049908887535</v>
      </c>
      <c r="BQ43" s="73">
        <v>74.3128774996881</v>
      </c>
      <c r="BR43" s="73">
        <v>76.64</v>
      </c>
      <c r="BS43" s="77">
        <f>'第３表歳入の状況'!DE44</f>
        <v>77.3</v>
      </c>
      <c r="BT43" s="72">
        <v>0.05799778210326917</v>
      </c>
      <c r="BU43" s="73">
        <v>0.056544120592011526</v>
      </c>
      <c r="BV43" s="73">
        <v>0.05650008331930138</v>
      </c>
      <c r="BW43" s="73">
        <v>0.06</v>
      </c>
      <c r="BX43" s="74">
        <f>ROUND('第３表歳入の状況'!U44/'第３表歳入の状況'!CO44*100,2)</f>
        <v>0.06</v>
      </c>
      <c r="BY43" s="75">
        <v>0.2275927960332728</v>
      </c>
      <c r="BZ43" s="73">
        <v>0.25185132586605813</v>
      </c>
      <c r="CA43" s="73">
        <v>0.2342188444703466</v>
      </c>
      <c r="CB43" s="73">
        <v>0.24</v>
      </c>
      <c r="CC43" s="76">
        <f>ROUND('第３表歳入の状況'!V44/'第３表歳入の状況'!CO44*100,2)</f>
        <v>0.22</v>
      </c>
      <c r="CD43" s="72">
        <v>2.2476147408688196</v>
      </c>
      <c r="CE43" s="73">
        <v>2.5390636272642353</v>
      </c>
      <c r="CF43" s="73">
        <v>2.6476518352493863</v>
      </c>
      <c r="CG43" s="73">
        <v>2.02</v>
      </c>
      <c r="CH43" s="74">
        <f>ROUND('第３表歳入の状況'!X44/'第３表歳入の状況'!CO44*100,2)</f>
        <v>1.73</v>
      </c>
      <c r="CI43" s="72">
        <v>0.1760001899812009</v>
      </c>
      <c r="CJ43" s="73">
        <v>0.16319616122612418</v>
      </c>
      <c r="CK43" s="73">
        <v>0.17201291580039313</v>
      </c>
      <c r="CL43" s="73">
        <v>0.17</v>
      </c>
      <c r="CM43" s="74">
        <f>ROUND('第３表歳入の状況'!AE44/'第３表歳入の状況'!CO44*100,2)</f>
        <v>0.16</v>
      </c>
      <c r="CN43" s="72">
        <v>6.151812037683841</v>
      </c>
      <c r="CO43" s="73">
        <v>4.601446151300733</v>
      </c>
      <c r="CP43" s="73">
        <v>4.024435675318205</v>
      </c>
      <c r="CQ43" s="73">
        <v>4.79</v>
      </c>
      <c r="CR43" s="74">
        <f>ROUND('第３表歳入の状況'!AH44/'第３表歳入の状況'!CO44*100,2)</f>
        <v>4.5</v>
      </c>
      <c r="CS43" s="72">
        <v>0</v>
      </c>
      <c r="CT43" s="73">
        <v>0</v>
      </c>
      <c r="CU43" s="73">
        <v>0</v>
      </c>
      <c r="CV43" s="73">
        <v>0</v>
      </c>
      <c r="CW43" s="74">
        <f>ROUND('第３表歳入の状況'!AT44/'第３表歳入の状況'!CO44*100,2)</f>
        <v>0</v>
      </c>
      <c r="CX43" s="72">
        <v>3.5420289089175605</v>
      </c>
      <c r="CY43" s="73">
        <v>3.5483753053478706</v>
      </c>
      <c r="CZ43" s="73">
        <v>3.6648278256803177</v>
      </c>
      <c r="DA43" s="73">
        <v>3.86</v>
      </c>
      <c r="DB43" s="74">
        <f>ROUND('第３表歳入の状況'!AU44/'第３表歳入の状況'!CO44*100,2)</f>
        <v>4.53</v>
      </c>
      <c r="DC43" s="75">
        <v>0.2216893308999239</v>
      </c>
      <c r="DD43" s="73">
        <v>0.10806870434210923</v>
      </c>
      <c r="DE43" s="73">
        <v>0.11621079521511647</v>
      </c>
      <c r="DF43" s="73">
        <v>1.04</v>
      </c>
      <c r="DG43" s="76">
        <v>0.38</v>
      </c>
      <c r="DH43" s="72">
        <v>0.01204106202836038</v>
      </c>
      <c r="DI43" s="73">
        <v>0.007870353933314317</v>
      </c>
      <c r="DJ43" s="73">
        <v>0.015180689465037736</v>
      </c>
      <c r="DK43" s="73">
        <v>0.03</v>
      </c>
      <c r="DL43" s="74">
        <f>ROUND('第３表歳入の状況'!BT44/'第３表歳入の状況'!CO44*100,2)</f>
        <v>0.03</v>
      </c>
      <c r="DM43" s="72">
        <v>0.8405163006713394</v>
      </c>
      <c r="DN43" s="73">
        <v>0.9475031651940068</v>
      </c>
      <c r="DO43" s="73">
        <v>2.716994432874743</v>
      </c>
      <c r="DP43" s="73">
        <v>0.44</v>
      </c>
      <c r="DQ43" s="74">
        <f>ROUND('第３表歳入の状況'!BU44/'第３表歳入の状況'!CO44*100,2)</f>
        <v>1.98</v>
      </c>
      <c r="DR43" s="72">
        <v>0.5252913309872216</v>
      </c>
      <c r="DS43" s="73">
        <v>1.0332725333917256</v>
      </c>
      <c r="DT43" s="73">
        <v>0.7668516558729638</v>
      </c>
      <c r="DU43" s="73">
        <v>1.58</v>
      </c>
      <c r="DV43" s="74">
        <f>ROUND('第３表歳入の状況'!BV44/'第３表歳入の状況'!CO44*100,2)</f>
        <v>1.27</v>
      </c>
      <c r="DW43" s="75">
        <v>2.2491198736223645</v>
      </c>
      <c r="DX43" s="73">
        <v>2.518110996126212</v>
      </c>
      <c r="DY43" s="73">
        <v>2.6157549383044567</v>
      </c>
      <c r="DZ43" s="73">
        <v>2.22</v>
      </c>
      <c r="EA43" s="74">
        <f>ROUND('第３表歳入の状況'!BY44/'第３表歳入の状況'!CO44*100,2)</f>
        <v>2.31</v>
      </c>
      <c r="EB43" s="72">
        <v>13.081275998032623</v>
      </c>
      <c r="EC43" s="73">
        <v>9.40419846654024</v>
      </c>
      <c r="ED43" s="73">
        <v>8.656482808741634</v>
      </c>
      <c r="EE43" s="73">
        <v>6.91</v>
      </c>
      <c r="EF43" s="74">
        <f>ROUND('第３表歳入の状況'!CK44/'第３表歳入の状況'!CO44*100,2)</f>
        <v>5.41</v>
      </c>
      <c r="EG43" s="63"/>
      <c r="EH43" s="64">
        <f t="shared" si="0"/>
        <v>37.5</v>
      </c>
      <c r="EI43" s="64">
        <f t="shared" si="1"/>
        <v>2.4</v>
      </c>
      <c r="EJ43" s="64">
        <f t="shared" si="2"/>
        <v>0.1</v>
      </c>
      <c r="EK43" s="64">
        <f t="shared" si="3"/>
        <v>0.1</v>
      </c>
      <c r="EL43" s="64">
        <f t="shared" si="4"/>
        <v>0</v>
      </c>
      <c r="EM43" s="64">
        <f t="shared" si="5"/>
        <v>3</v>
      </c>
      <c r="EN43" s="64">
        <f t="shared" si="6"/>
        <v>0.6</v>
      </c>
      <c r="EO43" s="64">
        <f t="shared" si="7"/>
        <v>0</v>
      </c>
      <c r="EP43" s="64">
        <f t="shared" si="8"/>
        <v>0.8</v>
      </c>
      <c r="EQ43" s="64">
        <f t="shared" si="9"/>
        <v>0.2</v>
      </c>
      <c r="ER43" s="64">
        <f t="shared" si="10"/>
        <v>32.5</v>
      </c>
      <c r="ES43" s="64">
        <f t="shared" si="11"/>
        <v>0.1</v>
      </c>
      <c r="ET43" s="64">
        <f t="shared" si="12"/>
        <v>0.2</v>
      </c>
      <c r="EU43" s="64">
        <f t="shared" si="13"/>
        <v>1.7</v>
      </c>
      <c r="EV43" s="64">
        <f t="shared" si="14"/>
        <v>0.2</v>
      </c>
      <c r="EW43" s="64">
        <f t="shared" si="15"/>
        <v>4.5</v>
      </c>
      <c r="EX43" s="64">
        <f t="shared" si="16"/>
        <v>0</v>
      </c>
      <c r="EY43" s="64">
        <f t="shared" si="17"/>
        <v>4.5</v>
      </c>
      <c r="EZ43" s="64">
        <f t="shared" si="18"/>
        <v>0.4</v>
      </c>
      <c r="FA43" s="64">
        <f t="shared" si="19"/>
        <v>0</v>
      </c>
      <c r="FB43" s="64">
        <f t="shared" si="20"/>
        <v>2</v>
      </c>
      <c r="FC43" s="64">
        <f t="shared" si="21"/>
        <v>1.3</v>
      </c>
      <c r="FD43" s="64">
        <f t="shared" si="22"/>
        <v>2.3</v>
      </c>
      <c r="FE43" s="64">
        <f t="shared" si="23"/>
        <v>5.4</v>
      </c>
      <c r="FF43" s="64">
        <f>SUM(EH43:FE43)</f>
        <v>99.80000000000001</v>
      </c>
    </row>
    <row r="44" spans="1:162" s="65" customFormat="1" ht="32.25" customHeight="1">
      <c r="A44" s="118" t="s">
        <v>50</v>
      </c>
      <c r="B44" s="72">
        <v>30.77</v>
      </c>
      <c r="C44" s="73">
        <v>29.944340911831073</v>
      </c>
      <c r="D44" s="73">
        <v>36.05895834436526</v>
      </c>
      <c r="E44" s="73">
        <v>36.42</v>
      </c>
      <c r="F44" s="74">
        <f>ROUND('第３表歳入の状況'!B45/'第３表歳入の状況'!CO45*100,2)</f>
        <v>38.99</v>
      </c>
      <c r="G44" s="75">
        <v>1.29</v>
      </c>
      <c r="H44" s="73">
        <v>1.817828573501196</v>
      </c>
      <c r="I44" s="73">
        <v>2.54361444081823</v>
      </c>
      <c r="J44" s="73">
        <v>3.76</v>
      </c>
      <c r="K44" s="74">
        <f>ROUND('第３表歳入の状況'!C45/'第３表歳入の状況'!CO45*100,2)</f>
        <v>1.56</v>
      </c>
      <c r="L44" s="72">
        <v>0.2</v>
      </c>
      <c r="M44" s="73">
        <v>0.19757582555831207</v>
      </c>
      <c r="N44" s="73">
        <v>0.12404068668299857</v>
      </c>
      <c r="O44" s="73">
        <v>0.08</v>
      </c>
      <c r="P44" s="74">
        <f>ROUND('第３表歳入の状況'!H45/'第３表歳入の状況'!CO45*100,2)</f>
        <v>0.11</v>
      </c>
      <c r="Q44" s="75"/>
      <c r="R44" s="73">
        <v>0.02161143017963179</v>
      </c>
      <c r="S44" s="73">
        <v>0.04013299629048486</v>
      </c>
      <c r="T44" s="73">
        <v>0.07</v>
      </c>
      <c r="U44" s="76">
        <f>ROUND('第３表歳入の状況'!I45/'第３表歳入の状況'!CO45*100,2)</f>
        <v>0.08</v>
      </c>
      <c r="V44" s="72"/>
      <c r="W44" s="73">
        <v>0.022585371866048764</v>
      </c>
      <c r="X44" s="73">
        <v>0.05200567435975329</v>
      </c>
      <c r="Y44" s="73">
        <v>0.05</v>
      </c>
      <c r="Z44" s="74">
        <f>ROUND('第３表歳入の状況'!J45/'第３表歳入の状況'!CO45*100,2)</f>
        <v>0.04</v>
      </c>
      <c r="AA44" s="75">
        <v>2.77</v>
      </c>
      <c r="AB44" s="73">
        <v>3.036599049365746</v>
      </c>
      <c r="AC44" s="73">
        <v>3.0678517048626888</v>
      </c>
      <c r="AD44" s="73">
        <v>3.14</v>
      </c>
      <c r="AE44" s="74">
        <f>ROUND('第３表歳入の状況'!K45/'第３表歳入の状況'!CO45*100,2)</f>
        <v>3.05</v>
      </c>
      <c r="AF44" s="72">
        <v>0.45</v>
      </c>
      <c r="AG44" s="73">
        <v>0.4206084717477988</v>
      </c>
      <c r="AH44" s="73">
        <v>0.39465971028064295</v>
      </c>
      <c r="AI44" s="73">
        <v>0.4</v>
      </c>
      <c r="AJ44" s="74">
        <f>ROUND('第３表歳入の状況'!L45/'第３表歳入の状況'!CO45*100,2)</f>
        <v>0.42</v>
      </c>
      <c r="AK44" s="75">
        <v>0</v>
      </c>
      <c r="AL44" s="73">
        <v>0</v>
      </c>
      <c r="AM44" s="73">
        <v>0</v>
      </c>
      <c r="AN44" s="73">
        <v>0</v>
      </c>
      <c r="AO44" s="76">
        <f>ROUND('第３表歳入の状況'!M45/'第３表歳入の状況'!CO45*100,2)</f>
        <v>0</v>
      </c>
      <c r="AP44" s="72">
        <v>0.4880084856945737</v>
      </c>
      <c r="AQ44" s="73">
        <v>0.4889187265813203</v>
      </c>
      <c r="AR44" s="73">
        <v>0.5264854550403606</v>
      </c>
      <c r="AS44" s="73">
        <v>0.58</v>
      </c>
      <c r="AT44" s="74">
        <f>ROUND('第３表歳入の状況'!N45/'第３表歳入の状況'!CO45*100,2)</f>
        <v>0.53</v>
      </c>
      <c r="AU44" s="72">
        <v>0.7897423324651098</v>
      </c>
      <c r="AV44" s="73">
        <v>0.8439372633783484</v>
      </c>
      <c r="AW44" s="73">
        <v>0.7961011537307429</v>
      </c>
      <c r="AX44" s="73">
        <v>0.84</v>
      </c>
      <c r="AY44" s="74">
        <f>ROUND('第３表歳入の状況'!O45/'第３表歳入の状況'!CO45*100,2)</f>
        <v>0.29</v>
      </c>
      <c r="AZ44" s="72">
        <v>30.289434857739327</v>
      </c>
      <c r="BA44" s="73">
        <v>26.91590282211358</v>
      </c>
      <c r="BB44" s="73">
        <v>27.529507506821215</v>
      </c>
      <c r="BC44" s="73">
        <v>23.23</v>
      </c>
      <c r="BD44" s="74">
        <f>ROUND('第３表歳入の状況'!R45/'第３表歳入の状況'!CO45*100,2)</f>
        <v>22.81</v>
      </c>
      <c r="BE44" s="75">
        <v>27.460363451673114</v>
      </c>
      <c r="BF44" s="73">
        <v>24.281021134198753</v>
      </c>
      <c r="BG44" s="73">
        <v>24.96673699231063</v>
      </c>
      <c r="BH44" s="73">
        <v>20.79</v>
      </c>
      <c r="BI44" s="74">
        <f>ROUND('第３表歳入の状況'!S45/'第３表歳入の状況'!CO45*100,2)</f>
        <v>20.42</v>
      </c>
      <c r="BJ44" s="72">
        <v>2.8290714060662183</v>
      </c>
      <c r="BK44" s="73">
        <v>2.6348816879148274</v>
      </c>
      <c r="BL44" s="73">
        <v>2.5627705145105857</v>
      </c>
      <c r="BM44" s="73">
        <v>2.45</v>
      </c>
      <c r="BN44" s="74">
        <f>ROUND('第３表歳入の状況'!T45/'第３表歳入の状況'!CO45*100,2)</f>
        <v>2.39</v>
      </c>
      <c r="BO44" s="75">
        <v>67.03946921858869</v>
      </c>
      <c r="BP44" s="73">
        <v>63.70990844612305</v>
      </c>
      <c r="BQ44" s="73">
        <v>71.13335767325239</v>
      </c>
      <c r="BR44" s="73">
        <v>68.56</v>
      </c>
      <c r="BS44" s="77">
        <f>'第３表歳入の状況'!DE45</f>
        <v>67.88</v>
      </c>
      <c r="BT44" s="72">
        <v>0.04177333726414696</v>
      </c>
      <c r="BU44" s="73">
        <v>0.04167798733942976</v>
      </c>
      <c r="BV44" s="73">
        <v>0.042529828013388817</v>
      </c>
      <c r="BW44" s="73">
        <v>0.04</v>
      </c>
      <c r="BX44" s="74">
        <f>ROUND('第３表歳入の状況'!U45/'第３表歳入の状況'!CO45*100,2)</f>
        <v>0.04</v>
      </c>
      <c r="BY44" s="75">
        <v>0.8385398040469144</v>
      </c>
      <c r="BZ44" s="73">
        <v>0.7915795016844154</v>
      </c>
      <c r="CA44" s="73">
        <v>0.8928291068271615</v>
      </c>
      <c r="CB44" s="73">
        <v>0.88</v>
      </c>
      <c r="CC44" s="76">
        <f>ROUND('第３表歳入の状況'!V45/'第３表歳入の状況'!CO45*100,2)</f>
        <v>0.76</v>
      </c>
      <c r="CD44" s="72">
        <v>4.004465728471957</v>
      </c>
      <c r="CE44" s="73">
        <v>2.675669694058049</v>
      </c>
      <c r="CF44" s="73">
        <v>2.9566127007927197</v>
      </c>
      <c r="CG44" s="73">
        <v>2.47</v>
      </c>
      <c r="CH44" s="74">
        <f>ROUND('第３表歳入の状況'!X45/'第３表歳入の状況'!CO45*100,2)</f>
        <v>2.02</v>
      </c>
      <c r="CI44" s="72">
        <v>0.17872707152020842</v>
      </c>
      <c r="CJ44" s="73">
        <v>0.14892911753158847</v>
      </c>
      <c r="CK44" s="73">
        <v>0.19092901383380667</v>
      </c>
      <c r="CL44" s="73">
        <v>0.2</v>
      </c>
      <c r="CM44" s="74">
        <f>ROUND('第３表歳入の状況'!AE45/'第３表歳入の状況'!CO45*100,2)</f>
        <v>0.16</v>
      </c>
      <c r="CN44" s="72">
        <v>4.897324378912874</v>
      </c>
      <c r="CO44" s="73">
        <v>6.45333761419886</v>
      </c>
      <c r="CP44" s="73">
        <v>4.610352269232949</v>
      </c>
      <c r="CQ44" s="73">
        <v>5.7</v>
      </c>
      <c r="CR44" s="74">
        <f>ROUND('第３表歳入の状況'!AH45/'第３表歳入の状況'!CO45*100,2)</f>
        <v>6.05</v>
      </c>
      <c r="CS44" s="72">
        <v>0</v>
      </c>
      <c r="CT44" s="73">
        <v>0</v>
      </c>
      <c r="CU44" s="73">
        <v>0</v>
      </c>
      <c r="CV44" s="73">
        <v>0</v>
      </c>
      <c r="CW44" s="74">
        <f>ROUND('第３表歳入の状況'!AT45/'第３表歳入の状況'!CO45*100,2)</f>
        <v>0</v>
      </c>
      <c r="CX44" s="72">
        <v>3.8762415072981766</v>
      </c>
      <c r="CY44" s="73">
        <v>3.63814237751256</v>
      </c>
      <c r="CZ44" s="73">
        <v>4.008580285966179</v>
      </c>
      <c r="DA44" s="73">
        <v>4.65</v>
      </c>
      <c r="DB44" s="74">
        <f>ROUND('第３表歳入の状況'!AU45/'第３表歳入の状況'!CO45*100,2)</f>
        <v>4.72</v>
      </c>
      <c r="DC44" s="75">
        <v>0.053744758493039516</v>
      </c>
      <c r="DD44" s="73">
        <v>0.1102401236435763</v>
      </c>
      <c r="DE44" s="73">
        <v>0.18160180821444397</v>
      </c>
      <c r="DF44" s="73">
        <v>0.15</v>
      </c>
      <c r="DG44" s="76">
        <v>0.38</v>
      </c>
      <c r="DH44" s="72">
        <v>0.10163044340860976</v>
      </c>
      <c r="DI44" s="73">
        <v>0.006162699981293603</v>
      </c>
      <c r="DJ44" s="73">
        <v>0.17703110585913875</v>
      </c>
      <c r="DK44" s="73">
        <v>0.15</v>
      </c>
      <c r="DL44" s="74">
        <f>ROUND('第３表歳入の状況'!BT45/'第３表歳入の状況'!CO45*100,2)</f>
        <v>0.08</v>
      </c>
      <c r="DM44" s="72">
        <v>3.8336239231208498</v>
      </c>
      <c r="DN44" s="73">
        <v>5.1891445131315885</v>
      </c>
      <c r="DO44" s="73">
        <v>4.179424221563868</v>
      </c>
      <c r="DP44" s="73">
        <v>4.99</v>
      </c>
      <c r="DQ44" s="74">
        <f>ROUND('第３表歳入の状況'!BU45/'第３表歳入の状況'!CO45*100,2)</f>
        <v>4.77</v>
      </c>
      <c r="DR44" s="72">
        <v>2.0484300553251886</v>
      </c>
      <c r="DS44" s="73">
        <v>2.0359579270625145</v>
      </c>
      <c r="DT44" s="73">
        <v>2.2895316980995353</v>
      </c>
      <c r="DU44" s="73">
        <v>2.16</v>
      </c>
      <c r="DV44" s="74">
        <f>ROUND('第３表歳入の状況'!BV45/'第３表歳入の状況'!CO45*100,2)</f>
        <v>1.84</v>
      </c>
      <c r="DW44" s="75">
        <v>3.4616149632972095</v>
      </c>
      <c r="DX44" s="73">
        <v>3.607664719566925</v>
      </c>
      <c r="DY44" s="73">
        <v>3.495639717173857</v>
      </c>
      <c r="DZ44" s="73">
        <v>3.19</v>
      </c>
      <c r="EA44" s="74">
        <f>ROUND('第３表歳入の状況'!BY45/'第３表歳入の状況'!CO45*100,2)</f>
        <v>3.27</v>
      </c>
      <c r="EB44" s="72">
        <v>9.62441481025213</v>
      </c>
      <c r="EC44" s="73">
        <v>11.591585278166141</v>
      </c>
      <c r="ED44" s="73">
        <v>5.8415805711705735</v>
      </c>
      <c r="EE44" s="73">
        <v>6.85</v>
      </c>
      <c r="EF44" s="74">
        <f>ROUND('第３表歳入の状況'!CK45/'第３表歳入の状況'!CO45*100,2)</f>
        <v>5.95</v>
      </c>
      <c r="EG44" s="63"/>
      <c r="EH44" s="64">
        <f t="shared" si="0"/>
        <v>39</v>
      </c>
      <c r="EI44" s="64">
        <f t="shared" si="1"/>
        <v>1.6</v>
      </c>
      <c r="EJ44" s="64">
        <f t="shared" si="2"/>
        <v>0.1</v>
      </c>
      <c r="EK44" s="64">
        <f t="shared" si="3"/>
        <v>0.1</v>
      </c>
      <c r="EL44" s="64">
        <f t="shared" si="4"/>
        <v>0</v>
      </c>
      <c r="EM44" s="64">
        <f t="shared" si="5"/>
        <v>3.1</v>
      </c>
      <c r="EN44" s="64">
        <f t="shared" si="6"/>
        <v>0.4</v>
      </c>
      <c r="EO44" s="64">
        <f t="shared" si="7"/>
        <v>0</v>
      </c>
      <c r="EP44" s="64">
        <f t="shared" si="8"/>
        <v>0.5</v>
      </c>
      <c r="EQ44" s="64">
        <f t="shared" si="9"/>
        <v>0.3</v>
      </c>
      <c r="ER44" s="64">
        <f t="shared" si="10"/>
        <v>22.8</v>
      </c>
      <c r="ES44" s="64">
        <f t="shared" si="11"/>
        <v>0</v>
      </c>
      <c r="ET44" s="64">
        <f t="shared" si="12"/>
        <v>0.8</v>
      </c>
      <c r="EU44" s="64">
        <f t="shared" si="13"/>
        <v>2</v>
      </c>
      <c r="EV44" s="64">
        <f t="shared" si="14"/>
        <v>0.2</v>
      </c>
      <c r="EW44" s="64">
        <f t="shared" si="15"/>
        <v>6.1</v>
      </c>
      <c r="EX44" s="64">
        <f t="shared" si="16"/>
        <v>0</v>
      </c>
      <c r="EY44" s="64">
        <f t="shared" si="17"/>
        <v>4.7</v>
      </c>
      <c r="EZ44" s="64">
        <f t="shared" si="18"/>
        <v>0.4</v>
      </c>
      <c r="FA44" s="64">
        <f t="shared" si="19"/>
        <v>0.1</v>
      </c>
      <c r="FB44" s="64">
        <f t="shared" si="20"/>
        <v>4.8</v>
      </c>
      <c r="FC44" s="64">
        <f t="shared" si="21"/>
        <v>1.8</v>
      </c>
      <c r="FD44" s="64">
        <f t="shared" si="22"/>
        <v>3.3</v>
      </c>
      <c r="FE44" s="64">
        <f t="shared" si="23"/>
        <v>6</v>
      </c>
      <c r="FF44" s="64">
        <f>SUM(EH44:FE44)</f>
        <v>98.1</v>
      </c>
    </row>
    <row r="45" spans="1:162" s="65" customFormat="1" ht="32.25" customHeight="1">
      <c r="A45" s="118" t="s">
        <v>51</v>
      </c>
      <c r="B45" s="72">
        <v>15.4</v>
      </c>
      <c r="C45" s="73">
        <v>18.740020429009192</v>
      </c>
      <c r="D45" s="73">
        <v>22.257738875424923</v>
      </c>
      <c r="E45" s="73">
        <v>17.59</v>
      </c>
      <c r="F45" s="74">
        <f>ROUND('第３表歳入の状況'!B46/'第３表歳入の状況'!CO46*100,2)</f>
        <v>27.84</v>
      </c>
      <c r="G45" s="75">
        <v>1.05</v>
      </c>
      <c r="H45" s="73">
        <v>1.3732924753149471</v>
      </c>
      <c r="I45" s="73">
        <v>1.9524719964051838</v>
      </c>
      <c r="J45" s="73">
        <v>2.14</v>
      </c>
      <c r="K45" s="74">
        <f>ROUND('第３表歳入の状況'!C46/'第３表歳入の状況'!CO46*100,2)</f>
        <v>1.27</v>
      </c>
      <c r="L45" s="72">
        <v>0.11</v>
      </c>
      <c r="M45" s="73">
        <v>0.10337078651685393</v>
      </c>
      <c r="N45" s="73">
        <v>0.06830524571839693</v>
      </c>
      <c r="O45" s="73">
        <v>0.04</v>
      </c>
      <c r="P45" s="74">
        <f>ROUND('第３表歳入の状況'!H46/'第３表歳入の状況'!CO46*100,2)</f>
        <v>0.06</v>
      </c>
      <c r="Q45" s="75"/>
      <c r="R45" s="73">
        <v>0.011249574395641811</v>
      </c>
      <c r="S45" s="73">
        <v>0.022218653960335035</v>
      </c>
      <c r="T45" s="73">
        <v>0.03</v>
      </c>
      <c r="U45" s="76">
        <f>ROUND('第３表歳入の状況'!I46/'第３表歳入の状況'!CO46*100,2)</f>
        <v>0.05</v>
      </c>
      <c r="V45" s="72"/>
      <c r="W45" s="73">
        <v>0.011794347974123254</v>
      </c>
      <c r="X45" s="73">
        <v>0.0292514491914775</v>
      </c>
      <c r="Y45" s="73">
        <v>0.02</v>
      </c>
      <c r="Z45" s="74">
        <f>ROUND('第３表歳入の状況'!J46/'第３表歳入の状況'!CO46*100,2)</f>
        <v>0.02</v>
      </c>
      <c r="AA45" s="75">
        <v>1.81</v>
      </c>
      <c r="AB45" s="73">
        <v>1.8952945182158665</v>
      </c>
      <c r="AC45" s="73">
        <v>1.9769934240252733</v>
      </c>
      <c r="AD45" s="73">
        <v>1.56</v>
      </c>
      <c r="AE45" s="74">
        <f>ROUND('第３表歳入の状況'!K46/'第３表歳入の状況'!CO46*100,2)</f>
        <v>1.93</v>
      </c>
      <c r="AF45" s="72">
        <v>0</v>
      </c>
      <c r="AG45" s="73">
        <v>0</v>
      </c>
      <c r="AH45" s="73">
        <v>0</v>
      </c>
      <c r="AI45" s="73">
        <v>0</v>
      </c>
      <c r="AJ45" s="74">
        <f>ROUND('第３表歳入の状況'!L46/'第３表歳入の状況'!CO46*100,2)</f>
        <v>0</v>
      </c>
      <c r="AK45" s="75">
        <v>0</v>
      </c>
      <c r="AL45" s="73">
        <v>0</v>
      </c>
      <c r="AM45" s="73">
        <v>0</v>
      </c>
      <c r="AN45" s="73">
        <v>0</v>
      </c>
      <c r="AO45" s="76">
        <f>ROUND('第３表歳入の状況'!M46/'第３表歳入の状況'!CO46*100,2)</f>
        <v>0</v>
      </c>
      <c r="AP45" s="72">
        <v>0.3970394200342242</v>
      </c>
      <c r="AQ45" s="73">
        <v>0.37869935308137553</v>
      </c>
      <c r="AR45" s="73">
        <v>0.42165652823885114</v>
      </c>
      <c r="AS45" s="73">
        <v>0.36</v>
      </c>
      <c r="AT45" s="74">
        <f>ROUND('第３表歳入の状況'!N46/'第３表歳入の状況'!CO46*100,2)</f>
        <v>0.43</v>
      </c>
      <c r="AU45" s="72">
        <v>0.5011677037786197</v>
      </c>
      <c r="AV45" s="73">
        <v>0.45777323799795716</v>
      </c>
      <c r="AW45" s="73">
        <v>1.0359369612598786</v>
      </c>
      <c r="AX45" s="73">
        <v>0.82</v>
      </c>
      <c r="AY45" s="74">
        <f>ROUND('第３表歳入の状況'!O46/'第３表歳入の状況'!CO46*100,2)</f>
        <v>0.32</v>
      </c>
      <c r="AZ45" s="72">
        <v>50.33846006924818</v>
      </c>
      <c r="BA45" s="73">
        <v>45.44427647259108</v>
      </c>
      <c r="BB45" s="73">
        <v>44.81916380687073</v>
      </c>
      <c r="BC45" s="73">
        <v>34.33</v>
      </c>
      <c r="BD45" s="74">
        <f>ROUND('第３表歳入の状況'!R46/'第３表歳入の状況'!CO46*100,2)</f>
        <v>42.46</v>
      </c>
      <c r="BE45" s="75">
        <v>46.152445533284954</v>
      </c>
      <c r="BF45" s="73">
        <v>41.58760640108955</v>
      </c>
      <c r="BG45" s="73">
        <v>40.88503060199483</v>
      </c>
      <c r="BH45" s="73">
        <v>31.45</v>
      </c>
      <c r="BI45" s="74">
        <f>ROUND('第３表歳入の状況'!S46/'第３表歳入の状況'!CO46*100,2)</f>
        <v>38.4</v>
      </c>
      <c r="BJ45" s="72">
        <v>4.186014535963234</v>
      </c>
      <c r="BK45" s="73">
        <v>3.856670071501526</v>
      </c>
      <c r="BL45" s="73">
        <v>3.9341332048759057</v>
      </c>
      <c r="BM45" s="73">
        <v>2.88</v>
      </c>
      <c r="BN45" s="74">
        <f>ROUND('第３表歳入の状況'!T46/'第３表歳入の状況'!CO46*100,2)</f>
        <v>4.06</v>
      </c>
      <c r="BO45" s="75">
        <v>69.60961385953209</v>
      </c>
      <c r="BP45" s="73">
        <v>68.41577119509704</v>
      </c>
      <c r="BQ45" s="73">
        <v>72.58373694109504</v>
      </c>
      <c r="BR45" s="73">
        <v>56.89</v>
      </c>
      <c r="BS45" s="77">
        <f>'第３表歳入の状況'!DE46</f>
        <v>74.37</v>
      </c>
      <c r="BT45" s="72">
        <v>0.029138660616870912</v>
      </c>
      <c r="BU45" s="73">
        <v>0.026584950629894452</v>
      </c>
      <c r="BV45" s="73">
        <v>0.02831789230238779</v>
      </c>
      <c r="BW45" s="73">
        <v>0.02</v>
      </c>
      <c r="BX45" s="74">
        <f>ROUND('第３表歳入の状況'!U46/'第３表歳入の状況'!CO46*100,2)</f>
        <v>0.03</v>
      </c>
      <c r="BY45" s="75">
        <v>0.2283918709752764</v>
      </c>
      <c r="BZ45" s="73">
        <v>0.6203336738168199</v>
      </c>
      <c r="CA45" s="73">
        <v>0.27876008708218664</v>
      </c>
      <c r="CB45" s="73">
        <v>0.39</v>
      </c>
      <c r="CC45" s="76">
        <f>ROUND('第３表歳入の状況'!V46/'第３表歳入の状況'!CO46*100,2)</f>
        <v>0.2</v>
      </c>
      <c r="CD45" s="72">
        <v>1.3504460401193046</v>
      </c>
      <c r="CE45" s="73">
        <v>1.0477085461355125</v>
      </c>
      <c r="CF45" s="73">
        <v>1.3650157646640004</v>
      </c>
      <c r="CG45" s="73">
        <v>0.89</v>
      </c>
      <c r="CH45" s="74">
        <f>ROUND('第３表歳入の状況'!X46/'第３表歳入の状況'!CO46*100,2)</f>
        <v>1.13</v>
      </c>
      <c r="CI45" s="72">
        <v>0.11382199413717492</v>
      </c>
      <c r="CJ45" s="73">
        <v>0.09993871297242084</v>
      </c>
      <c r="CK45" s="73">
        <v>0.11398729615785326</v>
      </c>
      <c r="CL45" s="73">
        <v>0.09</v>
      </c>
      <c r="CM45" s="74">
        <f>ROUND('第３表歳入の状況'!AE46/'第３表歳入の状況'!CO46*100,2)</f>
        <v>0.11</v>
      </c>
      <c r="CN45" s="72">
        <v>2.8208984890180617</v>
      </c>
      <c r="CO45" s="73">
        <v>3.061109976166156</v>
      </c>
      <c r="CP45" s="73">
        <v>2.623699399660683</v>
      </c>
      <c r="CQ45" s="73">
        <v>1.63</v>
      </c>
      <c r="CR45" s="74">
        <f>ROUND('第３表歳入の状況'!AH46/'第３表歳入の状況'!CO46*100,2)</f>
        <v>3.98</v>
      </c>
      <c r="CS45" s="72">
        <v>0</v>
      </c>
      <c r="CT45" s="73">
        <v>0</v>
      </c>
      <c r="CU45" s="73">
        <v>0</v>
      </c>
      <c r="CV45" s="73">
        <v>0</v>
      </c>
      <c r="CW45" s="74">
        <f>ROUND('第３表歳入の状況'!AT46/'第３表歳入の状況'!CO46*100,2)</f>
        <v>0</v>
      </c>
      <c r="CX45" s="72">
        <v>4.56142288710912</v>
      </c>
      <c r="CY45" s="73">
        <v>4.139925093632959</v>
      </c>
      <c r="CZ45" s="73">
        <v>4.341661905526532</v>
      </c>
      <c r="DA45" s="73">
        <v>3.54</v>
      </c>
      <c r="DB45" s="74">
        <f>ROUND('第３表歳入の状況'!AU46/'第３表歳入の状況'!CO46*100,2)</f>
        <v>5.98</v>
      </c>
      <c r="DC45" s="75">
        <v>0.03221648557837652</v>
      </c>
      <c r="DD45" s="73">
        <v>0.23370786516853934</v>
      </c>
      <c r="DE45" s="73">
        <v>0.11084432129791792</v>
      </c>
      <c r="DF45" s="73">
        <v>0.04</v>
      </c>
      <c r="DG45" s="76">
        <v>0.38</v>
      </c>
      <c r="DH45" s="72">
        <v>0.12679488252632476</v>
      </c>
      <c r="DI45" s="73">
        <v>0.10571331290432415</v>
      </c>
      <c r="DJ45" s="73">
        <v>0.18391070715067234</v>
      </c>
      <c r="DK45" s="73">
        <v>2.97</v>
      </c>
      <c r="DL45" s="74">
        <f>ROUND('第３表歳入の状況'!BT46/'第３表歳入の状況'!CO46*100,2)</f>
        <v>0.12</v>
      </c>
      <c r="DM45" s="72">
        <v>2.3096918982154655</v>
      </c>
      <c r="DN45" s="73">
        <v>4.494300306435138</v>
      </c>
      <c r="DO45" s="73">
        <v>0.9110270494996757</v>
      </c>
      <c r="DP45" s="73">
        <v>11.36</v>
      </c>
      <c r="DQ45" s="74">
        <f>ROUND('第３表歳入の状況'!BU46/'第３表歳入の状況'!CO46*100,2)</f>
        <v>2.91</v>
      </c>
      <c r="DR45" s="72">
        <v>1.3340789148567187</v>
      </c>
      <c r="DS45" s="73">
        <v>1.7201770514130064</v>
      </c>
      <c r="DT45" s="73">
        <v>2.4752949728583893</v>
      </c>
      <c r="DU45" s="73">
        <v>2.55</v>
      </c>
      <c r="DV45" s="74">
        <f>ROUND('第３表歳入の状況'!BV46/'第３表歳入の状況'!CO46*100,2)</f>
        <v>1.44</v>
      </c>
      <c r="DW45" s="75">
        <v>2.543088830343097</v>
      </c>
      <c r="DX45" s="73">
        <v>2.251957780047668</v>
      </c>
      <c r="DY45" s="73">
        <v>2.6358978763447887</v>
      </c>
      <c r="DZ45" s="73">
        <v>2.04</v>
      </c>
      <c r="EA45" s="74">
        <f>ROUND('第３表歳入の状況'!BY46/'第３表歳入の状況'!CO46*100,2)</f>
        <v>1.81</v>
      </c>
      <c r="EB45" s="72">
        <v>14.940395186972113</v>
      </c>
      <c r="EC45" s="73">
        <v>13.782771535580524</v>
      </c>
      <c r="ED45" s="73">
        <v>12.347845786359862</v>
      </c>
      <c r="EE45" s="73">
        <v>17.59</v>
      </c>
      <c r="EF45" s="74">
        <f>ROUND('第３表歳入の状況'!CK46/'第３表歳入の状況'!CO46*100,2)</f>
        <v>7.78</v>
      </c>
      <c r="EG45" s="63"/>
      <c r="EH45" s="64">
        <f aca="true" t="shared" si="24" ref="EH45:EH66">ROUND(F45,1)</f>
        <v>27.8</v>
      </c>
      <c r="EI45" s="64">
        <f aca="true" t="shared" si="25" ref="EI45:EI66">ROUND(K45,1)</f>
        <v>1.3</v>
      </c>
      <c r="EJ45" s="64">
        <f aca="true" t="shared" si="26" ref="EJ45:EJ66">ROUND(P45,1)</f>
        <v>0.1</v>
      </c>
      <c r="EK45" s="64">
        <f aca="true" t="shared" si="27" ref="EK45:EK66">ROUND(U45,1)</f>
        <v>0.1</v>
      </c>
      <c r="EL45" s="64">
        <f aca="true" t="shared" si="28" ref="EL45:EL66">ROUND(Z45,1)</f>
        <v>0</v>
      </c>
      <c r="EM45" s="64">
        <f aca="true" t="shared" si="29" ref="EM45:EM66">ROUND(AE45,1)</f>
        <v>1.9</v>
      </c>
      <c r="EN45" s="64">
        <f aca="true" t="shared" si="30" ref="EN45:EN66">ROUND(AJ45,1)</f>
        <v>0</v>
      </c>
      <c r="EO45" s="64">
        <f aca="true" t="shared" si="31" ref="EO45:EO66">ROUND(AO45,1)</f>
        <v>0</v>
      </c>
      <c r="EP45" s="64">
        <f aca="true" t="shared" si="32" ref="EP45:EP66">ROUND(AT45,1)</f>
        <v>0.4</v>
      </c>
      <c r="EQ45" s="64">
        <f aca="true" t="shared" si="33" ref="EQ45:EQ66">ROUND(AY45,1)</f>
        <v>0.3</v>
      </c>
      <c r="ER45" s="64">
        <f aca="true" t="shared" si="34" ref="ER45:ER66">ROUND(BD45,1)</f>
        <v>42.5</v>
      </c>
      <c r="ES45" s="64">
        <f aca="true" t="shared" si="35" ref="ES45:ES66">ROUND(BX45,1)</f>
        <v>0</v>
      </c>
      <c r="ET45" s="64">
        <f aca="true" t="shared" si="36" ref="ET45:ET66">ROUND(CC45,1)</f>
        <v>0.2</v>
      </c>
      <c r="EU45" s="64">
        <f aca="true" t="shared" si="37" ref="EU45:EU66">ROUND(CH45,1)</f>
        <v>1.1</v>
      </c>
      <c r="EV45" s="64">
        <f aca="true" t="shared" si="38" ref="EV45:EV66">ROUND(CM45,1)</f>
        <v>0.1</v>
      </c>
      <c r="EW45" s="64">
        <f aca="true" t="shared" si="39" ref="EW45:EW66">ROUND(CR45,1)</f>
        <v>4</v>
      </c>
      <c r="EX45" s="64">
        <f aca="true" t="shared" si="40" ref="EX45:EX66">ROUND(CW45,1)</f>
        <v>0</v>
      </c>
      <c r="EY45" s="64">
        <f aca="true" t="shared" si="41" ref="EY45:EY66">ROUND(DB45,1)</f>
        <v>6</v>
      </c>
      <c r="EZ45" s="64">
        <f aca="true" t="shared" si="42" ref="EZ45:EZ66">ROUND(DG45,1)</f>
        <v>0.4</v>
      </c>
      <c r="FA45" s="64">
        <f aca="true" t="shared" si="43" ref="FA45:FA66">ROUND(DL45,1)</f>
        <v>0.1</v>
      </c>
      <c r="FB45" s="64">
        <f aca="true" t="shared" si="44" ref="FB45:FB66">ROUND(DQ45,1)</f>
        <v>2.9</v>
      </c>
      <c r="FC45" s="64">
        <f aca="true" t="shared" si="45" ref="FC45:FC66">ROUND(DV45,1)</f>
        <v>1.4</v>
      </c>
      <c r="FD45" s="64">
        <f aca="true" t="shared" si="46" ref="FD45:FD66">ROUND(EA45,1)</f>
        <v>1.8</v>
      </c>
      <c r="FE45" s="64">
        <f aca="true" t="shared" si="47" ref="FE45:FE66">ROUND(EF45,1)</f>
        <v>7.8</v>
      </c>
      <c r="FF45" s="64">
        <f>SUM(EH45:FE45)</f>
        <v>100.2</v>
      </c>
    </row>
    <row r="46" spans="1:162" s="65" customFormat="1" ht="32.25" customHeight="1">
      <c r="A46" s="118" t="s">
        <v>52</v>
      </c>
      <c r="B46" s="72">
        <v>14.73</v>
      </c>
      <c r="C46" s="73">
        <v>15.896997595382501</v>
      </c>
      <c r="D46" s="73">
        <v>16.256698589113718</v>
      </c>
      <c r="E46" s="73">
        <v>16.81</v>
      </c>
      <c r="F46" s="74">
        <f>ROUND('第３表歳入の状況'!B47/'第３表歳入の状況'!CO47*100,2)</f>
        <v>17.12</v>
      </c>
      <c r="G46" s="75">
        <v>1.53</v>
      </c>
      <c r="H46" s="73">
        <v>2.139713426639359</v>
      </c>
      <c r="I46" s="73">
        <v>2.549641445766603</v>
      </c>
      <c r="J46" s="73">
        <v>3.32</v>
      </c>
      <c r="K46" s="74">
        <f>ROUND('第３表歳入の状況'!C47/'第３表歳入の状況'!CO47*100,2)</f>
        <v>1.66</v>
      </c>
      <c r="L46" s="72">
        <v>0.13</v>
      </c>
      <c r="M46" s="73">
        <v>0.13542314533476474</v>
      </c>
      <c r="N46" s="73">
        <v>0.07766913625938261</v>
      </c>
      <c r="O46" s="73">
        <v>0.05</v>
      </c>
      <c r="P46" s="74">
        <f>ROUND('第３表歳入の状況'!H47/'第３表歳入の状況'!CO47*100,2)</f>
        <v>0.07</v>
      </c>
      <c r="Q46" s="75"/>
      <c r="R46" s="73">
        <v>0.014796122504763677</v>
      </c>
      <c r="S46" s="73">
        <v>0.025165198962603556</v>
      </c>
      <c r="T46" s="73">
        <v>0.04</v>
      </c>
      <c r="U46" s="76">
        <f>ROUND('第３表歳入の状況'!I47/'第３表歳入の状況'!CO47*100,2)</f>
        <v>0.05</v>
      </c>
      <c r="V46" s="72"/>
      <c r="W46" s="73">
        <v>0.015469573863748906</v>
      </c>
      <c r="X46" s="73">
        <v>0.03272273494265645</v>
      </c>
      <c r="Y46" s="73">
        <v>0.03</v>
      </c>
      <c r="Z46" s="74">
        <f>ROUND('第３表歳入の状況'!J47/'第３表歳入の状況'!CO47*100,2)</f>
        <v>0.02</v>
      </c>
      <c r="AA46" s="75">
        <v>1.75</v>
      </c>
      <c r="AB46" s="73">
        <v>2.10518914079491</v>
      </c>
      <c r="AC46" s="73">
        <v>1.9351080847289517</v>
      </c>
      <c r="AD46" s="73">
        <v>2</v>
      </c>
      <c r="AE46" s="74">
        <f>ROUND('第３表歳入の状況'!K47/'第３表歳入の状況'!CO47*100,2)</f>
        <v>1.81</v>
      </c>
      <c r="AF46" s="72">
        <v>0</v>
      </c>
      <c r="AG46" s="73">
        <v>0</v>
      </c>
      <c r="AH46" s="73">
        <v>0</v>
      </c>
      <c r="AI46" s="73">
        <v>0</v>
      </c>
      <c r="AJ46" s="74">
        <f>ROUND('第３表歳入の状況'!L47/'第３表歳入の状況'!CO47*100,2)</f>
        <v>0</v>
      </c>
      <c r="AK46" s="75">
        <v>0.03275956822089184</v>
      </c>
      <c r="AL46" s="73">
        <v>0</v>
      </c>
      <c r="AM46" s="73">
        <v>0</v>
      </c>
      <c r="AN46" s="73">
        <v>0</v>
      </c>
      <c r="AO46" s="76">
        <f>ROUND('第３表歳入の状況'!M47/'第３表歳入の状況'!CO47*100,2)</f>
        <v>0</v>
      </c>
      <c r="AP46" s="72">
        <v>0.5789462872156058</v>
      </c>
      <c r="AQ46" s="73">
        <v>0.6352825128450943</v>
      </c>
      <c r="AR46" s="73">
        <v>0.6274350121698264</v>
      </c>
      <c r="AS46" s="73">
        <v>0.66</v>
      </c>
      <c r="AT46" s="74">
        <f>ROUND('第３表歳入の状況'!N47/'第３表歳入の状況'!CO47*100,2)</f>
        <v>0.56</v>
      </c>
      <c r="AU46" s="72">
        <v>0.43025566097882756</v>
      </c>
      <c r="AV46" s="73">
        <v>0.4519254766649104</v>
      </c>
      <c r="AW46" s="73">
        <v>0.4368415322296007</v>
      </c>
      <c r="AX46" s="73">
        <v>0.4</v>
      </c>
      <c r="AY46" s="74">
        <f>ROUND('第３表歳入の状況'!O47/'第３表歳入の状況'!CO47*100,2)</f>
        <v>0.15</v>
      </c>
      <c r="AZ46" s="72">
        <v>44.33302191746007</v>
      </c>
      <c r="BA46" s="73">
        <v>46.521168160804336</v>
      </c>
      <c r="BB46" s="73">
        <v>46.855227521714454</v>
      </c>
      <c r="BC46" s="73">
        <v>48.37</v>
      </c>
      <c r="BD46" s="74">
        <f>ROUND('第３表歳入の状況'!R47/'第３表歳入の状況'!CO47*100,2)</f>
        <v>45.81</v>
      </c>
      <c r="BE46" s="75">
        <v>41.1193119109027</v>
      </c>
      <c r="BF46" s="73">
        <v>43.02320238005633</v>
      </c>
      <c r="BG46" s="73">
        <v>43.67206914168326</v>
      </c>
      <c r="BH46" s="73">
        <v>45.19</v>
      </c>
      <c r="BI46" s="74">
        <f>ROUND('第３表歳入の状況'!S47/'第３表歳入の状況'!CO47*100,2)</f>
        <v>42.5</v>
      </c>
      <c r="BJ46" s="72">
        <v>3.2137100065573674</v>
      </c>
      <c r="BK46" s="73">
        <v>3.497965780748004</v>
      </c>
      <c r="BL46" s="73">
        <v>3.1831583800311947</v>
      </c>
      <c r="BM46" s="73">
        <v>3.18</v>
      </c>
      <c r="BN46" s="74">
        <f>ROUND('第３表歳入の状況'!T47/'第３表歳入の状況'!CO47*100,2)</f>
        <v>3.32</v>
      </c>
      <c r="BO46" s="75">
        <v>63.514439934095456</v>
      </c>
      <c r="BP46" s="73">
        <v>67.9159651548344</v>
      </c>
      <c r="BQ46" s="73">
        <v>68.7965092558878</v>
      </c>
      <c r="BR46" s="73">
        <v>71.68</v>
      </c>
      <c r="BS46" s="77">
        <f>'第３表歳入の状況'!DE47</f>
        <v>67.26</v>
      </c>
      <c r="BT46" s="72">
        <v>0.029814479401921543</v>
      </c>
      <c r="BU46" s="73">
        <v>0.03151356212192639</v>
      </c>
      <c r="BV46" s="73">
        <v>0.029452455521208756</v>
      </c>
      <c r="BW46" s="73">
        <v>0.03</v>
      </c>
      <c r="BX46" s="74">
        <f>ROUND('第３表歳入の状況'!U47/'第３表歳入の状況'!CO47*100,2)</f>
        <v>0.03</v>
      </c>
      <c r="BY46" s="75">
        <v>2.311040283542971</v>
      </c>
      <c r="BZ46" s="73">
        <v>2.7307066089347187</v>
      </c>
      <c r="CA46" s="73">
        <v>2.515283571113223</v>
      </c>
      <c r="CB46" s="73">
        <v>2.48</v>
      </c>
      <c r="CC46" s="76">
        <f>ROUND('第３表歳入の状況'!V47/'第３表歳入の状況'!CO47*100,2)</f>
        <v>1.93</v>
      </c>
      <c r="CD46" s="72">
        <v>1.439403070491428</v>
      </c>
      <c r="CE46" s="73">
        <v>1.5186328145116883</v>
      </c>
      <c r="CF46" s="73">
        <v>1.5034910232823955</v>
      </c>
      <c r="CG46" s="73">
        <v>1.61</v>
      </c>
      <c r="CH46" s="74">
        <f>ROUND('第３表歳入の状況'!X47/'第３表歳入の状況'!CO47*100,2)</f>
        <v>1.53</v>
      </c>
      <c r="CI46" s="72">
        <v>0.10689581639225529</v>
      </c>
      <c r="CJ46" s="73">
        <v>0.12025068236468578</v>
      </c>
      <c r="CK46" s="73">
        <v>0.11601515654867471</v>
      </c>
      <c r="CL46" s="73">
        <v>0.12</v>
      </c>
      <c r="CM46" s="74">
        <f>ROUND('第３表歳入の状況'!AE47/'第３表歳入の状況'!CO47*100,2)</f>
        <v>0.11</v>
      </c>
      <c r="CN46" s="72">
        <v>4.931714843411264</v>
      </c>
      <c r="CO46" s="73">
        <v>4.131208132123234</v>
      </c>
      <c r="CP46" s="73">
        <v>4.059034924590148</v>
      </c>
      <c r="CQ46" s="73">
        <v>4.45</v>
      </c>
      <c r="CR46" s="74">
        <f>ROUND('第３表歳入の状況'!AH47/'第３表歳入の状況'!CO47*100,2)</f>
        <v>4.64</v>
      </c>
      <c r="CS46" s="72">
        <v>0</v>
      </c>
      <c r="CT46" s="73">
        <v>0</v>
      </c>
      <c r="CU46" s="73">
        <v>0</v>
      </c>
      <c r="CV46" s="73">
        <v>0</v>
      </c>
      <c r="CW46" s="74">
        <f>ROUND('第３表歳入の状況'!AT47/'第３表歳入の状況'!CO47*100,2)</f>
        <v>0</v>
      </c>
      <c r="CX46" s="72">
        <v>5.702964522769263</v>
      </c>
      <c r="CY46" s="73">
        <v>6.047712048044812</v>
      </c>
      <c r="CZ46" s="73">
        <v>4.660626753039266</v>
      </c>
      <c r="DA46" s="73">
        <v>4.95</v>
      </c>
      <c r="DB46" s="74">
        <f>ROUND('第３表歳入の状況'!AU47/'第３表歳入の状況'!CO47*100,2)</f>
        <v>4.83</v>
      </c>
      <c r="DC46" s="75">
        <v>0.1014055890877551</v>
      </c>
      <c r="DD46" s="73">
        <v>0.057619705979059625</v>
      </c>
      <c r="DE46" s="73">
        <v>0.09491786613470121</v>
      </c>
      <c r="DF46" s="73">
        <v>0.17</v>
      </c>
      <c r="DG46" s="76">
        <v>0.38</v>
      </c>
      <c r="DH46" s="72">
        <v>0.03472296076687204</v>
      </c>
      <c r="DI46" s="73">
        <v>0.015964758686532163</v>
      </c>
      <c r="DJ46" s="73">
        <v>0.2263472055661751</v>
      </c>
      <c r="DK46" s="73">
        <v>0</v>
      </c>
      <c r="DL46" s="74">
        <f>ROUND('第３表歳入の状況'!BT47/'第３表歳入の状況'!CO47*100,2)</f>
        <v>0.25</v>
      </c>
      <c r="DM46" s="72">
        <v>2.3176576436053486</v>
      </c>
      <c r="DN46" s="73">
        <v>1.1212172831387586</v>
      </c>
      <c r="DO46" s="73">
        <v>4.662301774206349</v>
      </c>
      <c r="DP46" s="73">
        <v>1.73</v>
      </c>
      <c r="DQ46" s="74">
        <f>ROUND('第３表歳入の状況'!BU47/'第３表歳入の状況'!CO47*100,2)</f>
        <v>6.38</v>
      </c>
      <c r="DR46" s="72">
        <v>2.1644221272158384</v>
      </c>
      <c r="DS46" s="73">
        <v>3.5770368932500367</v>
      </c>
      <c r="DT46" s="73">
        <v>3.1762389473528883</v>
      </c>
      <c r="DU46" s="73">
        <v>3.17</v>
      </c>
      <c r="DV46" s="74">
        <f>ROUND('第３表歳入の状況'!BV47/'第３表歳入の状況'!CO47*100,2)</f>
        <v>2.81</v>
      </c>
      <c r="DW46" s="75">
        <v>2.676431272262008</v>
      </c>
      <c r="DX46" s="73">
        <v>2.2580229844987345</v>
      </c>
      <c r="DY46" s="73">
        <v>2.3150986009186294</v>
      </c>
      <c r="DZ46" s="73">
        <v>2.22</v>
      </c>
      <c r="EA46" s="74">
        <f>ROUND('第３表歳入の状況'!BY47/'第３表歳入の状況'!CO47*100,2)</f>
        <v>2.72</v>
      </c>
      <c r="EB46" s="72">
        <v>14.66908745695762</v>
      </c>
      <c r="EC46" s="73">
        <v>10.474149371511423</v>
      </c>
      <c r="ED46" s="73">
        <v>7.844682465838542</v>
      </c>
      <c r="EE46" s="73">
        <v>7.39</v>
      </c>
      <c r="EF46" s="74">
        <f>ROUND('第３表歳入の状況'!CK47/'第３表歳入の状況'!CO47*100,2)</f>
        <v>7.42</v>
      </c>
      <c r="EG46" s="63"/>
      <c r="EH46" s="64">
        <f t="shared" si="24"/>
        <v>17.1</v>
      </c>
      <c r="EI46" s="64">
        <f t="shared" si="25"/>
        <v>1.7</v>
      </c>
      <c r="EJ46" s="64">
        <f t="shared" si="26"/>
        <v>0.1</v>
      </c>
      <c r="EK46" s="64">
        <f t="shared" si="27"/>
        <v>0.1</v>
      </c>
      <c r="EL46" s="64">
        <f t="shared" si="28"/>
        <v>0</v>
      </c>
      <c r="EM46" s="64">
        <f t="shared" si="29"/>
        <v>1.8</v>
      </c>
      <c r="EN46" s="64">
        <f t="shared" si="30"/>
        <v>0</v>
      </c>
      <c r="EO46" s="64">
        <f t="shared" si="31"/>
        <v>0</v>
      </c>
      <c r="EP46" s="64">
        <f t="shared" si="32"/>
        <v>0.6</v>
      </c>
      <c r="EQ46" s="64">
        <f t="shared" si="33"/>
        <v>0.2</v>
      </c>
      <c r="ER46" s="64">
        <f t="shared" si="34"/>
        <v>45.8</v>
      </c>
      <c r="ES46" s="64">
        <f t="shared" si="35"/>
        <v>0</v>
      </c>
      <c r="ET46" s="64">
        <f t="shared" si="36"/>
        <v>1.9</v>
      </c>
      <c r="EU46" s="64">
        <f t="shared" si="37"/>
        <v>1.5</v>
      </c>
      <c r="EV46" s="64">
        <f t="shared" si="38"/>
        <v>0.1</v>
      </c>
      <c r="EW46" s="64">
        <f t="shared" si="39"/>
        <v>4.6</v>
      </c>
      <c r="EX46" s="64">
        <f t="shared" si="40"/>
        <v>0</v>
      </c>
      <c r="EY46" s="64">
        <f t="shared" si="41"/>
        <v>4.8</v>
      </c>
      <c r="EZ46" s="64">
        <f t="shared" si="42"/>
        <v>0.4</v>
      </c>
      <c r="FA46" s="64">
        <f t="shared" si="43"/>
        <v>0.3</v>
      </c>
      <c r="FB46" s="64">
        <f t="shared" si="44"/>
        <v>6.4</v>
      </c>
      <c r="FC46" s="64">
        <f t="shared" si="45"/>
        <v>2.8</v>
      </c>
      <c r="FD46" s="64">
        <f t="shared" si="46"/>
        <v>2.7</v>
      </c>
      <c r="FE46" s="64">
        <f t="shared" si="47"/>
        <v>7.4</v>
      </c>
      <c r="FF46" s="64">
        <f>SUM(EH46:FE46)</f>
        <v>100.30000000000001</v>
      </c>
    </row>
    <row r="47" spans="1:162" s="65" customFormat="1" ht="32.25" customHeight="1">
      <c r="A47" s="118" t="s">
        <v>53</v>
      </c>
      <c r="B47" s="72">
        <v>8.18</v>
      </c>
      <c r="C47" s="73">
        <v>8.432786489001746</v>
      </c>
      <c r="D47" s="73">
        <v>8.302415171210448</v>
      </c>
      <c r="E47" s="73">
        <v>7.88</v>
      </c>
      <c r="F47" s="74">
        <f>ROUND('第３表歳入の状況'!B48/'第３表歳入の状況'!CO48*100,2)</f>
        <v>9.01</v>
      </c>
      <c r="G47" s="75">
        <v>1.57</v>
      </c>
      <c r="H47" s="73">
        <v>2.0725213130505895</v>
      </c>
      <c r="I47" s="73">
        <v>2.3240957236127615</v>
      </c>
      <c r="J47" s="73">
        <v>2.56</v>
      </c>
      <c r="K47" s="74">
        <f>ROUND('第３表歳入の状況'!C48/'第３表歳入の状況'!CO48*100,2)</f>
        <v>1.68</v>
      </c>
      <c r="L47" s="72">
        <v>0.07</v>
      </c>
      <c r="M47" s="73">
        <v>0.0783229915332149</v>
      </c>
      <c r="N47" s="73">
        <v>0.043735890261245775</v>
      </c>
      <c r="O47" s="73">
        <v>0.03</v>
      </c>
      <c r="P47" s="74">
        <f>ROUND('第３表歳入の状況'!H48/'第３表歳入の状況'!CO48*100,2)</f>
        <v>0.04</v>
      </c>
      <c r="Q47" s="75"/>
      <c r="R47" s="73">
        <v>0.008566058421182469</v>
      </c>
      <c r="S47" s="73">
        <v>0.01411997655625238</v>
      </c>
      <c r="T47" s="73">
        <v>0.02</v>
      </c>
      <c r="U47" s="76">
        <f>ROUND('第３表歳入の状況'!I48/'第３表歳入の状況'!CO48*100,2)</f>
        <v>0.03</v>
      </c>
      <c r="V47" s="72"/>
      <c r="W47" s="73">
        <v>0.008898076189445353</v>
      </c>
      <c r="X47" s="73">
        <v>0.018313380266693925</v>
      </c>
      <c r="Y47" s="73">
        <v>0.01</v>
      </c>
      <c r="Z47" s="74">
        <f>ROUND('第３表歳入の状況'!J48/'第３表歳入の状況'!CO48*100,2)</f>
        <v>0.01</v>
      </c>
      <c r="AA47" s="75">
        <v>1.11</v>
      </c>
      <c r="AB47" s="73">
        <v>1.3136615019089362</v>
      </c>
      <c r="AC47" s="73">
        <v>1.1835554363056375</v>
      </c>
      <c r="AD47" s="73">
        <v>1.11</v>
      </c>
      <c r="AE47" s="74">
        <f>ROUND('第３表歳入の状況'!K48/'第３表歳入の状況'!CO48*100,2)</f>
        <v>1.1</v>
      </c>
      <c r="AF47" s="72">
        <v>0</v>
      </c>
      <c r="AG47" s="73">
        <v>0</v>
      </c>
      <c r="AH47" s="73">
        <v>0</v>
      </c>
      <c r="AI47" s="73">
        <v>0</v>
      </c>
      <c r="AJ47" s="74">
        <f>ROUND('第３表歳入の状況'!L48/'第３表歳入の状況'!CO48*100,2)</f>
        <v>0</v>
      </c>
      <c r="AK47" s="75">
        <v>0</v>
      </c>
      <c r="AL47" s="73">
        <v>0</v>
      </c>
      <c r="AM47" s="73">
        <v>0</v>
      </c>
      <c r="AN47" s="73">
        <v>0</v>
      </c>
      <c r="AO47" s="76">
        <f>ROUND('第３表歳入の状況'!M48/'第３表歳入の状況'!CO48*100,2)</f>
        <v>0</v>
      </c>
      <c r="AP47" s="72">
        <v>0.5937822925836166</v>
      </c>
      <c r="AQ47" s="73">
        <v>0.6542410123620176</v>
      </c>
      <c r="AR47" s="73">
        <v>0.6408372654683361</v>
      </c>
      <c r="AS47" s="73">
        <v>0.61</v>
      </c>
      <c r="AT47" s="74">
        <f>ROUND('第３表歳入の状況'!N48/'第３表歳入の状況'!CO48*100,2)</f>
        <v>0.57</v>
      </c>
      <c r="AU47" s="72">
        <v>0.2507169956677782</v>
      </c>
      <c r="AV47" s="73">
        <v>0.2999780536255178</v>
      </c>
      <c r="AW47" s="73">
        <v>0.2507851984642969</v>
      </c>
      <c r="AX47" s="73">
        <v>0.2</v>
      </c>
      <c r="AY47" s="74">
        <f>ROUND('第３表歳入の状況'!O48/'第３表歳入の状況'!CO48*100,2)</f>
        <v>0.1</v>
      </c>
      <c r="AZ47" s="72">
        <v>48.926574458287085</v>
      </c>
      <c r="BA47" s="73">
        <v>49.93929055107313</v>
      </c>
      <c r="BB47" s="73">
        <v>49.39442991495581</v>
      </c>
      <c r="BC47" s="73">
        <v>46.31</v>
      </c>
      <c r="BD47" s="74">
        <f>ROUND('第３表歳入の状況'!R48/'第３表歳入の状況'!CO48*100,2)</f>
        <v>49.57</v>
      </c>
      <c r="BE47" s="75">
        <v>44.0397381654047</v>
      </c>
      <c r="BF47" s="73">
        <v>44.95314731263158</v>
      </c>
      <c r="BG47" s="73">
        <v>44.93946264807548</v>
      </c>
      <c r="BH47" s="73">
        <v>42.07</v>
      </c>
      <c r="BI47" s="74">
        <f>ROUND('第３表歳入の状況'!S48/'第３表歳入の状況'!CO48*100,2)</f>
        <v>44.81</v>
      </c>
      <c r="BJ47" s="72">
        <v>4.886836292882391</v>
      </c>
      <c r="BK47" s="73">
        <v>4.986143238441549</v>
      </c>
      <c r="BL47" s="73">
        <v>4.454967266880331</v>
      </c>
      <c r="BM47" s="73">
        <v>4.24</v>
      </c>
      <c r="BN47" s="74">
        <f>ROUND('第３表歳入の状況'!T48/'第３表歳入の状況'!CO48*100,2)</f>
        <v>4.76</v>
      </c>
      <c r="BO47" s="75">
        <v>60.69980999460478</v>
      </c>
      <c r="BP47" s="73">
        <v>62.80826604716579</v>
      </c>
      <c r="BQ47" s="73">
        <v>62.17228795710148</v>
      </c>
      <c r="BR47" s="73">
        <v>58.71</v>
      </c>
      <c r="BS47" s="77">
        <f>'第３表歳入の状況'!DE48</f>
        <v>62.11</v>
      </c>
      <c r="BT47" s="72">
        <v>0.03481580341170181</v>
      </c>
      <c r="BU47" s="73">
        <v>0.03705318293813812</v>
      </c>
      <c r="BV47" s="73">
        <v>0.0350869951084601</v>
      </c>
      <c r="BW47" s="73">
        <v>0.03</v>
      </c>
      <c r="BX47" s="74">
        <f>ROUND('第３表歳入の状況'!U48/'第３表歳入の状況'!CO48*100,2)</f>
        <v>0.03</v>
      </c>
      <c r="BY47" s="75">
        <v>0.10429308486537273</v>
      </c>
      <c r="BZ47" s="73">
        <v>0.14479294873944473</v>
      </c>
      <c r="CA47" s="73">
        <v>0.09159966229995745</v>
      </c>
      <c r="CB47" s="73">
        <v>3.78</v>
      </c>
      <c r="CC47" s="76">
        <f>ROUND('第３表歳入の状況'!V48/'第３表歳入の状況'!CO48*100,2)</f>
        <v>2.95</v>
      </c>
      <c r="CD47" s="72">
        <v>1.4823260413567299</v>
      </c>
      <c r="CE47" s="73">
        <v>1.4315278096422608</v>
      </c>
      <c r="CF47" s="73">
        <v>1.5207968253313033</v>
      </c>
      <c r="CG47" s="73">
        <v>1.32</v>
      </c>
      <c r="CH47" s="74">
        <f>ROUND('第３表歳入の状況'!X48/'第３表歳入の状況'!CO48*100,2)</f>
        <v>1.44</v>
      </c>
      <c r="CI47" s="72">
        <v>0.07555770102114011</v>
      </c>
      <c r="CJ47" s="73">
        <v>0.08536176822038809</v>
      </c>
      <c r="CK47" s="73">
        <v>0.09104272586966443</v>
      </c>
      <c r="CL47" s="73">
        <v>0.08</v>
      </c>
      <c r="CM47" s="74">
        <f>ROUND('第３表歳入の状況'!AE48/'第３表歳入の状況'!CO48*100,2)</f>
        <v>0.08</v>
      </c>
      <c r="CN47" s="72">
        <v>3.7189018947451595</v>
      </c>
      <c r="CO47" s="73">
        <v>3.6993419739850797</v>
      </c>
      <c r="CP47" s="73">
        <v>6.658240546085999</v>
      </c>
      <c r="CQ47" s="73">
        <v>8.53</v>
      </c>
      <c r="CR47" s="74">
        <f>ROUND('第３表歳入の状況'!AH48/'第３表歳入の状況'!CO48*100,2)</f>
        <v>5.82</v>
      </c>
      <c r="CS47" s="72">
        <v>0</v>
      </c>
      <c r="CT47" s="73">
        <v>0</v>
      </c>
      <c r="CU47" s="73">
        <v>0</v>
      </c>
      <c r="CV47" s="73">
        <v>0</v>
      </c>
      <c r="CW47" s="74">
        <f>ROUND('第３表歳入の状況'!AT48/'第３表歳入の状況'!CO48*100,2)</f>
        <v>0</v>
      </c>
      <c r="CX47" s="72">
        <v>11.687523225968146</v>
      </c>
      <c r="CY47" s="73">
        <v>9.984537932531998</v>
      </c>
      <c r="CZ47" s="73">
        <v>7.464586214250824</v>
      </c>
      <c r="DA47" s="73">
        <v>8.39</v>
      </c>
      <c r="DB47" s="74">
        <f>ROUND('第３表歳入の状況'!AU48/'第３表歳入の状況'!CO48*100,2)</f>
        <v>9.21</v>
      </c>
      <c r="DC47" s="75">
        <v>0.5785966762019168</v>
      </c>
      <c r="DD47" s="73">
        <v>0.1855315289053009</v>
      </c>
      <c r="DE47" s="73">
        <v>0.15109357744184682</v>
      </c>
      <c r="DF47" s="73">
        <v>1.22</v>
      </c>
      <c r="DG47" s="76">
        <v>0.38</v>
      </c>
      <c r="DH47" s="72">
        <v>0.158646480085237</v>
      </c>
      <c r="DI47" s="73">
        <v>0.014741588910872154</v>
      </c>
      <c r="DJ47" s="73">
        <v>0.07813490507346155</v>
      </c>
      <c r="DK47" s="73">
        <v>0.05</v>
      </c>
      <c r="DL47" s="74">
        <f>ROUND('第３表歳入の状況'!BT48/'第３表歳入の状況'!CO48*100,2)</f>
        <v>0.11</v>
      </c>
      <c r="DM47" s="72">
        <v>6.601360285538973</v>
      </c>
      <c r="DN47" s="73">
        <v>7.195754688007884</v>
      </c>
      <c r="DO47" s="73">
        <v>5.415256716571447</v>
      </c>
      <c r="DP47" s="73">
        <v>4.17</v>
      </c>
      <c r="DQ47" s="74">
        <f>ROUND('第３表歳入の状況'!BU48/'第３表歳入の状況'!CO48*100,2)</f>
        <v>5.28</v>
      </c>
      <c r="DR47" s="72">
        <v>1.6898627985732928</v>
      </c>
      <c r="DS47" s="73">
        <v>1.9953271819294682</v>
      </c>
      <c r="DT47" s="73">
        <v>1.8737307173046374</v>
      </c>
      <c r="DU47" s="73">
        <v>1.85</v>
      </c>
      <c r="DV47" s="74">
        <f>ROUND('第３表歳入の状況'!BV48/'第３表歳入の状況'!CO48*100,2)</f>
        <v>2.2</v>
      </c>
      <c r="DW47" s="75">
        <v>1.9735436932159802</v>
      </c>
      <c r="DX47" s="73">
        <v>1.7068701448626724</v>
      </c>
      <c r="DY47" s="73">
        <v>1.5239418781141345</v>
      </c>
      <c r="DZ47" s="73">
        <v>1.85</v>
      </c>
      <c r="EA47" s="74">
        <f>ROUND('第３表歳入の状況'!BY48/'第３表歳入の状況'!CO48*100,2)</f>
        <v>1.63</v>
      </c>
      <c r="EB47" s="72">
        <v>11.194762320411568</v>
      </c>
      <c r="EC47" s="73">
        <v>10.710893204160714</v>
      </c>
      <c r="ED47" s="73">
        <v>12.924201279446784</v>
      </c>
      <c r="EE47" s="73">
        <v>10.02</v>
      </c>
      <c r="EF47" s="74">
        <f>ROUND('第３表歳入の状況'!CK48/'第３表歳入の状況'!CO48*100,2)</f>
        <v>7.97</v>
      </c>
      <c r="EG47" s="63"/>
      <c r="EH47" s="64">
        <f t="shared" si="24"/>
        <v>9</v>
      </c>
      <c r="EI47" s="64">
        <f t="shared" si="25"/>
        <v>1.7</v>
      </c>
      <c r="EJ47" s="64">
        <f t="shared" si="26"/>
        <v>0</v>
      </c>
      <c r="EK47" s="64">
        <f t="shared" si="27"/>
        <v>0</v>
      </c>
      <c r="EL47" s="64">
        <f t="shared" si="28"/>
        <v>0</v>
      </c>
      <c r="EM47" s="64">
        <f t="shared" si="29"/>
        <v>1.1</v>
      </c>
      <c r="EN47" s="64">
        <f t="shared" si="30"/>
        <v>0</v>
      </c>
      <c r="EO47" s="64">
        <f t="shared" si="31"/>
        <v>0</v>
      </c>
      <c r="EP47" s="64">
        <f t="shared" si="32"/>
        <v>0.6</v>
      </c>
      <c r="EQ47" s="64">
        <f t="shared" si="33"/>
        <v>0.1</v>
      </c>
      <c r="ER47" s="64">
        <f t="shared" si="34"/>
        <v>49.6</v>
      </c>
      <c r="ES47" s="64">
        <f t="shared" si="35"/>
        <v>0</v>
      </c>
      <c r="ET47" s="64">
        <f t="shared" si="36"/>
        <v>3</v>
      </c>
      <c r="EU47" s="64">
        <f t="shared" si="37"/>
        <v>1.4</v>
      </c>
      <c r="EV47" s="64">
        <f t="shared" si="38"/>
        <v>0.1</v>
      </c>
      <c r="EW47" s="64">
        <f t="shared" si="39"/>
        <v>5.8</v>
      </c>
      <c r="EX47" s="64">
        <f t="shared" si="40"/>
        <v>0</v>
      </c>
      <c r="EY47" s="64">
        <f t="shared" si="41"/>
        <v>9.2</v>
      </c>
      <c r="EZ47" s="64">
        <f t="shared" si="42"/>
        <v>0.4</v>
      </c>
      <c r="FA47" s="64">
        <f t="shared" si="43"/>
        <v>0.1</v>
      </c>
      <c r="FB47" s="64">
        <f t="shared" si="44"/>
        <v>5.3</v>
      </c>
      <c r="FC47" s="64">
        <f t="shared" si="45"/>
        <v>2.2</v>
      </c>
      <c r="FD47" s="64">
        <f t="shared" si="46"/>
        <v>1.6</v>
      </c>
      <c r="FE47" s="64">
        <f t="shared" si="47"/>
        <v>8</v>
      </c>
      <c r="FF47" s="64">
        <f>SUM(EH47:FE47)</f>
        <v>99.19999999999999</v>
      </c>
    </row>
    <row r="48" spans="1:162" s="65" customFormat="1" ht="32.25" customHeight="1">
      <c r="A48" s="118" t="s">
        <v>54</v>
      </c>
      <c r="B48" s="72">
        <v>23.98</v>
      </c>
      <c r="C48" s="73">
        <v>24.854866342331032</v>
      </c>
      <c r="D48" s="73">
        <v>25.671486917213432</v>
      </c>
      <c r="E48" s="73">
        <v>27.06</v>
      </c>
      <c r="F48" s="74">
        <f>ROUND('第３表歳入の状況'!B49/'第３表歳入の状況'!CO49*100,2)</f>
        <v>27.39</v>
      </c>
      <c r="G48" s="75">
        <v>2.37</v>
      </c>
      <c r="H48" s="73">
        <v>3.1850936388365767</v>
      </c>
      <c r="I48" s="73">
        <v>3.6782009462117524</v>
      </c>
      <c r="J48" s="73">
        <v>4.59</v>
      </c>
      <c r="K48" s="74">
        <f>ROUND('第３表歳入の状況'!C49/'第３表歳入の状況'!CO49*100,2)</f>
        <v>2.19</v>
      </c>
      <c r="L48" s="72">
        <v>0.21</v>
      </c>
      <c r="M48" s="73">
        <v>0.22029974890144383</v>
      </c>
      <c r="N48" s="73">
        <v>0.12082499627522941</v>
      </c>
      <c r="O48" s="73">
        <v>0.08</v>
      </c>
      <c r="P48" s="74">
        <f>ROUND('第３表歳入の状況'!H49/'第３表歳入の状況'!CO49*100,2)</f>
        <v>0.1</v>
      </c>
      <c r="Q48" s="75"/>
      <c r="R48" s="73">
        <v>0.024227087256748273</v>
      </c>
      <c r="S48" s="73">
        <v>0.038952058401842175</v>
      </c>
      <c r="T48" s="73">
        <v>0.06</v>
      </c>
      <c r="U48" s="76">
        <f>ROUND('第３表歳入の状況'!I49/'第３表歳入の状況'!CO49*100,2)</f>
        <v>0.07</v>
      </c>
      <c r="V48" s="72"/>
      <c r="W48" s="73">
        <v>0.02507716049382716</v>
      </c>
      <c r="X48" s="73">
        <v>0.05017037924805884</v>
      </c>
      <c r="Y48" s="73">
        <v>0.04</v>
      </c>
      <c r="Z48" s="74">
        <f>ROUND('第３表歳入の状況'!J49/'第３表歳入の状況'!CO49*100,2)</f>
        <v>0.03</v>
      </c>
      <c r="AA48" s="75">
        <v>2.79</v>
      </c>
      <c r="AB48" s="73">
        <v>3.243323655576481</v>
      </c>
      <c r="AC48" s="73">
        <v>2.8990317516887893</v>
      </c>
      <c r="AD48" s="73">
        <v>3.01</v>
      </c>
      <c r="AE48" s="74">
        <f>ROUND('第３表歳入の状況'!K49/'第３表歳入の状況'!CO49*100,2)</f>
        <v>2.74</v>
      </c>
      <c r="AF48" s="72">
        <v>0.43</v>
      </c>
      <c r="AG48" s="73">
        <v>0.37278980958359487</v>
      </c>
      <c r="AH48" s="73">
        <v>0.3827831901863858</v>
      </c>
      <c r="AI48" s="73">
        <v>0.43</v>
      </c>
      <c r="AJ48" s="74">
        <f>ROUND('第３表歳入の状況'!L49/'第３表歳入の状況'!CO49*100,2)</f>
        <v>0.41</v>
      </c>
      <c r="AK48" s="75">
        <v>0</v>
      </c>
      <c r="AL48" s="73">
        <v>0</v>
      </c>
      <c r="AM48" s="73">
        <v>0</v>
      </c>
      <c r="AN48" s="73">
        <v>0</v>
      </c>
      <c r="AO48" s="76">
        <f>ROUND('第３表歳入の状況'!M49/'第３表歳入の状況'!CO49*100,2)</f>
        <v>0</v>
      </c>
      <c r="AP48" s="72">
        <v>0.8939698222494532</v>
      </c>
      <c r="AQ48" s="73">
        <v>0.9493519826323498</v>
      </c>
      <c r="AR48" s="73">
        <v>0.9119806705611256</v>
      </c>
      <c r="AS48" s="73">
        <v>0.86</v>
      </c>
      <c r="AT48" s="74">
        <f>ROUND('第３表歳入の状況'!N49/'第３表歳入の状況'!CO49*100,2)</f>
        <v>0.74</v>
      </c>
      <c r="AU48" s="72">
        <v>0.7550803726615877</v>
      </c>
      <c r="AV48" s="73">
        <v>0.7033702134337728</v>
      </c>
      <c r="AW48" s="73">
        <v>0.6572719764264832</v>
      </c>
      <c r="AX48" s="73">
        <v>0.56</v>
      </c>
      <c r="AY48" s="74">
        <f>ROUND('第３表歳入の状況'!O49/'第３表歳入の状況'!CO49*100,2)</f>
        <v>0.17</v>
      </c>
      <c r="AZ48" s="72">
        <v>35.662897837920596</v>
      </c>
      <c r="BA48" s="73">
        <v>36.14553907721281</v>
      </c>
      <c r="BB48" s="73">
        <v>37.52542726039163</v>
      </c>
      <c r="BC48" s="73">
        <v>38.26</v>
      </c>
      <c r="BD48" s="74">
        <f>ROUND('第３表歳入の状況'!R49/'第３表歳入の状況'!CO49*100,2)</f>
        <v>37.07</v>
      </c>
      <c r="BE48" s="75">
        <v>32.86944205414158</v>
      </c>
      <c r="BF48" s="73">
        <v>33.37299251935551</v>
      </c>
      <c r="BG48" s="73">
        <v>35.08108157415606</v>
      </c>
      <c r="BH48" s="73">
        <v>35.64</v>
      </c>
      <c r="BI48" s="74">
        <f>ROUND('第３表歳入の状況'!S49/'第３表歳入の状況'!CO49*100,2)</f>
        <v>34.28</v>
      </c>
      <c r="BJ48" s="72">
        <v>2.7934557837790166</v>
      </c>
      <c r="BK48" s="73">
        <v>2.7725465578572965</v>
      </c>
      <c r="BL48" s="73">
        <v>2.4443456862355717</v>
      </c>
      <c r="BM48" s="73">
        <v>2.62</v>
      </c>
      <c r="BN48" s="74">
        <f>ROUND('第３表歳入の状況'!T49/'第３表歳入の状況'!CO49*100,2)</f>
        <v>2.8</v>
      </c>
      <c r="BO48" s="75">
        <v>67.09299801533265</v>
      </c>
      <c r="BP48" s="73">
        <v>69.72393871625863</v>
      </c>
      <c r="BQ48" s="73">
        <v>71.93613014660473</v>
      </c>
      <c r="BR48" s="73">
        <v>74.97</v>
      </c>
      <c r="BS48" s="77">
        <f>'第３表歳入の状況'!DE49</f>
        <v>70.91</v>
      </c>
      <c r="BT48" s="72">
        <v>0.04887914894383463</v>
      </c>
      <c r="BU48" s="73">
        <v>0.04981102218037246</v>
      </c>
      <c r="BV48" s="73">
        <v>0.051546663973842916</v>
      </c>
      <c r="BW48" s="73">
        <v>0.05</v>
      </c>
      <c r="BX48" s="74">
        <f>ROUND('第３表歳入の状況'!U49/'第３表歳入の状況'!CO49*100,2)</f>
        <v>0.05</v>
      </c>
      <c r="BY48" s="75">
        <v>2.653448386693071</v>
      </c>
      <c r="BZ48" s="73">
        <v>2.914786697007742</v>
      </c>
      <c r="CA48" s="73">
        <v>2.7391586771471284</v>
      </c>
      <c r="CB48" s="73">
        <v>2.48</v>
      </c>
      <c r="CC48" s="76">
        <f>ROUND('第３表歳入の状況'!V49/'第３表歳入の状況'!CO49*100,2)</f>
        <v>2.25</v>
      </c>
      <c r="CD48" s="72">
        <v>1.910556747170273</v>
      </c>
      <c r="CE48" s="73">
        <v>1.9544491525423728</v>
      </c>
      <c r="CF48" s="73">
        <v>2.011584156530303</v>
      </c>
      <c r="CG48" s="73">
        <v>2.13</v>
      </c>
      <c r="CH48" s="74">
        <f>ROUND('第３表歳入の状況'!X49/'第３表歳入の状況'!CO49*100,2)</f>
        <v>2.08</v>
      </c>
      <c r="CI48" s="72">
        <v>0.15786350295805804</v>
      </c>
      <c r="CJ48" s="73">
        <v>0.17227061100648672</v>
      </c>
      <c r="CK48" s="73">
        <v>0.16857887559778367</v>
      </c>
      <c r="CL48" s="73">
        <v>0.17</v>
      </c>
      <c r="CM48" s="74">
        <f>ROUND('第３表歳入の状況'!AE49/'第３表歳入の状況'!CO49*100,2)</f>
        <v>0.15</v>
      </c>
      <c r="CN48" s="72">
        <v>3.935749694039507</v>
      </c>
      <c r="CO48" s="73">
        <v>4.49536710085792</v>
      </c>
      <c r="CP48" s="73">
        <v>4.487872451052674</v>
      </c>
      <c r="CQ48" s="73">
        <v>3.04</v>
      </c>
      <c r="CR48" s="74">
        <f>ROUND('第３表歳入の状況'!AH49/'第３表歳入の状況'!CO49*100,2)</f>
        <v>2.44</v>
      </c>
      <c r="CS48" s="72">
        <v>0</v>
      </c>
      <c r="CT48" s="73">
        <v>0</v>
      </c>
      <c r="CU48" s="73">
        <v>0</v>
      </c>
      <c r="CV48" s="73">
        <v>0</v>
      </c>
      <c r="CW48" s="74">
        <f>ROUND('第３表歳入の状況'!AT49/'第３表歳入の状況'!CO49*100,2)</f>
        <v>0</v>
      </c>
      <c r="CX48" s="72">
        <v>5.7921791498444035</v>
      </c>
      <c r="CY48" s="73">
        <v>4.82640523645114</v>
      </c>
      <c r="CZ48" s="73">
        <v>4.98541538273438</v>
      </c>
      <c r="DA48" s="73">
        <v>5.32</v>
      </c>
      <c r="DB48" s="74">
        <f>ROUND('第３表歳入の状況'!AU49/'第３表歳入の状況'!CO49*100,2)</f>
        <v>4.85</v>
      </c>
      <c r="DC48" s="75">
        <v>0.27108674123583504</v>
      </c>
      <c r="DD48" s="73">
        <v>0.19141360640301316</v>
      </c>
      <c r="DE48" s="73">
        <v>0.19330399072960214</v>
      </c>
      <c r="DF48" s="73">
        <v>0.22</v>
      </c>
      <c r="DG48" s="76">
        <v>0.38</v>
      </c>
      <c r="DH48" s="72">
        <v>0.03726491660266935</v>
      </c>
      <c r="DI48" s="73">
        <v>0.03294033793680686</v>
      </c>
      <c r="DJ48" s="73">
        <v>0.03045430038566379</v>
      </c>
      <c r="DK48" s="73">
        <v>0.01</v>
      </c>
      <c r="DL48" s="74">
        <f>ROUND('第３表歳入の状況'!BT49/'第３表歳入の状況'!CO49*100,2)</f>
        <v>0.06</v>
      </c>
      <c r="DM48" s="72">
        <v>1.7851292487051216</v>
      </c>
      <c r="DN48" s="73">
        <v>1.7535376124712283</v>
      </c>
      <c r="DO48" s="73">
        <v>1.9058822889279334</v>
      </c>
      <c r="DP48" s="73">
        <v>1.8</v>
      </c>
      <c r="DQ48" s="74">
        <f>ROUND('第３表歳入の状況'!BU49/'第３表歳入の状況'!CO49*100,2)</f>
        <v>7.45</v>
      </c>
      <c r="DR48" s="72">
        <v>2.3075989065231304</v>
      </c>
      <c r="DS48" s="73">
        <v>3.2365394172421005</v>
      </c>
      <c r="DT48" s="73">
        <v>3.3058359113333364</v>
      </c>
      <c r="DU48" s="73">
        <v>2.97</v>
      </c>
      <c r="DV48" s="74">
        <f>ROUND('第３表歳入の状況'!BV49/'第３表歳入の状況'!CO49*100,2)</f>
        <v>2.06</v>
      </c>
      <c r="DW48" s="75">
        <v>2.436488936822613</v>
      </c>
      <c r="DX48" s="73">
        <v>2.263875810839088</v>
      </c>
      <c r="DY48" s="73">
        <v>1.9909558889543069</v>
      </c>
      <c r="DZ48" s="73">
        <v>2.11</v>
      </c>
      <c r="EA48" s="74">
        <f>ROUND('第３表歳入の状況'!BY49/'第３表歳入の状況'!CO49*100,2)</f>
        <v>3.6</v>
      </c>
      <c r="EB48" s="72">
        <v>11.570756605128834</v>
      </c>
      <c r="EC48" s="73">
        <v>8.384664678803096</v>
      </c>
      <c r="ED48" s="73">
        <v>6.193281266028316</v>
      </c>
      <c r="EE48" s="73">
        <v>4.73</v>
      </c>
      <c r="EF48" s="74">
        <f>ROUND('第３表歳入の状況'!CK49/'第３表歳入の状況'!CO49*100,2)</f>
        <v>3.77</v>
      </c>
      <c r="EG48" s="63"/>
      <c r="EH48" s="64">
        <f t="shared" si="24"/>
        <v>27.4</v>
      </c>
      <c r="EI48" s="64">
        <f t="shared" si="25"/>
        <v>2.2</v>
      </c>
      <c r="EJ48" s="64">
        <f t="shared" si="26"/>
        <v>0.1</v>
      </c>
      <c r="EK48" s="64">
        <f t="shared" si="27"/>
        <v>0.1</v>
      </c>
      <c r="EL48" s="64">
        <f t="shared" si="28"/>
        <v>0</v>
      </c>
      <c r="EM48" s="64">
        <f t="shared" si="29"/>
        <v>2.7</v>
      </c>
      <c r="EN48" s="64">
        <f t="shared" si="30"/>
        <v>0.4</v>
      </c>
      <c r="EO48" s="64">
        <f t="shared" si="31"/>
        <v>0</v>
      </c>
      <c r="EP48" s="64">
        <f t="shared" si="32"/>
        <v>0.7</v>
      </c>
      <c r="EQ48" s="64">
        <f t="shared" si="33"/>
        <v>0.2</v>
      </c>
      <c r="ER48" s="64">
        <f t="shared" si="34"/>
        <v>37.1</v>
      </c>
      <c r="ES48" s="64">
        <f t="shared" si="35"/>
        <v>0.1</v>
      </c>
      <c r="ET48" s="64">
        <f t="shared" si="36"/>
        <v>2.3</v>
      </c>
      <c r="EU48" s="64">
        <f t="shared" si="37"/>
        <v>2.1</v>
      </c>
      <c r="EV48" s="64">
        <f t="shared" si="38"/>
        <v>0.2</v>
      </c>
      <c r="EW48" s="64">
        <f t="shared" si="39"/>
        <v>2.4</v>
      </c>
      <c r="EX48" s="64">
        <f t="shared" si="40"/>
        <v>0</v>
      </c>
      <c r="EY48" s="64">
        <f t="shared" si="41"/>
        <v>4.9</v>
      </c>
      <c r="EZ48" s="64">
        <f t="shared" si="42"/>
        <v>0.4</v>
      </c>
      <c r="FA48" s="64">
        <f t="shared" si="43"/>
        <v>0.1</v>
      </c>
      <c r="FB48" s="64">
        <f t="shared" si="44"/>
        <v>7.5</v>
      </c>
      <c r="FC48" s="64">
        <f t="shared" si="45"/>
        <v>2.1</v>
      </c>
      <c r="FD48" s="64">
        <f t="shared" si="46"/>
        <v>3.6</v>
      </c>
      <c r="FE48" s="64">
        <f t="shared" si="47"/>
        <v>3.8</v>
      </c>
      <c r="FF48" s="64">
        <f>SUM(EH48:FE48)</f>
        <v>100.39999999999999</v>
      </c>
    </row>
    <row r="49" spans="1:162" s="65" customFormat="1" ht="32.25" customHeight="1">
      <c r="A49" s="118" t="s">
        <v>55</v>
      </c>
      <c r="B49" s="72">
        <v>16.88</v>
      </c>
      <c r="C49" s="73">
        <v>21.90193911883573</v>
      </c>
      <c r="D49" s="73">
        <v>21.438790789624992</v>
      </c>
      <c r="E49" s="73">
        <v>22.64</v>
      </c>
      <c r="F49" s="74">
        <f>ROUND('第３表歳入の状況'!B50/'第３表歳入の状況'!CO50*100,2)</f>
        <v>25.69</v>
      </c>
      <c r="G49" s="75">
        <v>1.56</v>
      </c>
      <c r="H49" s="73">
        <v>2.598629526767405</v>
      </c>
      <c r="I49" s="73">
        <v>3.041620892900397</v>
      </c>
      <c r="J49" s="73">
        <v>4.09</v>
      </c>
      <c r="K49" s="74">
        <f>ROUND('第３表歳入の状況'!C50/'第３表歳入の状況'!CO50*100,2)</f>
        <v>2.13</v>
      </c>
      <c r="L49" s="72">
        <v>0.12</v>
      </c>
      <c r="M49" s="73">
        <v>0.14866287403691095</v>
      </c>
      <c r="N49" s="73">
        <v>0.08156701646387562</v>
      </c>
      <c r="O49" s="73">
        <v>0.06</v>
      </c>
      <c r="P49" s="74">
        <f>ROUND('第３表歳入の状況'!H50/'第３表歳入の状況'!CO50*100,2)</f>
        <v>0.08</v>
      </c>
      <c r="Q49" s="75"/>
      <c r="R49" s="73">
        <v>0.016518097115212328</v>
      </c>
      <c r="S49" s="73">
        <v>0.02636324266661447</v>
      </c>
      <c r="T49" s="73">
        <v>0.05</v>
      </c>
      <c r="U49" s="76">
        <f>ROUND('第３表歳入の状況'!I50/'第３表歳入の状況'!CO50*100,2)</f>
        <v>0.06</v>
      </c>
      <c r="V49" s="72"/>
      <c r="W49" s="73">
        <v>0.01670474228035597</v>
      </c>
      <c r="X49" s="73">
        <v>0.03410094614069041</v>
      </c>
      <c r="Y49" s="73">
        <v>0.03</v>
      </c>
      <c r="Z49" s="74">
        <f>ROUND('第３表歳入の状況'!J50/'第３表歳入の状況'!CO50*100,2)</f>
        <v>0.03</v>
      </c>
      <c r="AA49" s="75">
        <v>1.86</v>
      </c>
      <c r="AB49" s="73">
        <v>2.6617467001134805</v>
      </c>
      <c r="AC49" s="73">
        <v>2.3894211830795693</v>
      </c>
      <c r="AD49" s="73">
        <v>2.56</v>
      </c>
      <c r="AE49" s="74">
        <f>ROUND('第３表歳入の状況'!K50/'第３表歳入の状況'!CO50*100,2)</f>
        <v>2.42</v>
      </c>
      <c r="AF49" s="72">
        <v>0</v>
      </c>
      <c r="AG49" s="73">
        <v>0</v>
      </c>
      <c r="AH49" s="73">
        <v>0</v>
      </c>
      <c r="AI49" s="73">
        <v>0</v>
      </c>
      <c r="AJ49" s="74">
        <f>ROUND('第３表歳入の状況'!L50/'第３表歳入の状況'!CO50*100,2)</f>
        <v>0</v>
      </c>
      <c r="AK49" s="75">
        <v>0</v>
      </c>
      <c r="AL49" s="73">
        <v>0</v>
      </c>
      <c r="AM49" s="73">
        <v>0</v>
      </c>
      <c r="AN49" s="73">
        <v>0</v>
      </c>
      <c r="AO49" s="76">
        <f>ROUND('第３表歳入の状況'!M50/'第３表歳入の状況'!CO50*100,2)</f>
        <v>0</v>
      </c>
      <c r="AP49" s="72">
        <v>0.4993827880134698</v>
      </c>
      <c r="AQ49" s="73">
        <v>0.6589507555396285</v>
      </c>
      <c r="AR49" s="73">
        <v>0.6445537577713456</v>
      </c>
      <c r="AS49" s="73">
        <v>0.7</v>
      </c>
      <c r="AT49" s="74">
        <f>ROUND('第３表歳入の状況'!N50/'第３表歳入の状況'!CO50*100,2)</f>
        <v>0.63</v>
      </c>
      <c r="AU49" s="72">
        <v>0.3513526609680705</v>
      </c>
      <c r="AV49" s="73">
        <v>0.4028735889625515</v>
      </c>
      <c r="AW49" s="73">
        <v>0.4179277390246946</v>
      </c>
      <c r="AX49" s="73">
        <v>0.37</v>
      </c>
      <c r="AY49" s="74">
        <f>ROUND('第３表歳入の状況'!O50/'第３表歳入の状況'!CO50*100,2)</f>
        <v>0.15</v>
      </c>
      <c r="AZ49" s="72">
        <v>28.970246688092775</v>
      </c>
      <c r="BA49" s="73">
        <v>37.781056511178804</v>
      </c>
      <c r="BB49" s="73">
        <v>38.62875660916095</v>
      </c>
      <c r="BC49" s="73">
        <v>40.85</v>
      </c>
      <c r="BD49" s="74">
        <f>ROUND('第３表歳入の状況'!R50/'第３表歳入の状況'!CO50*100,2)</f>
        <v>42.31</v>
      </c>
      <c r="BE49" s="75">
        <v>26.07469968187076</v>
      </c>
      <c r="BF49" s="73">
        <v>34.23632264229827</v>
      </c>
      <c r="BG49" s="73">
        <v>35.47522956206433</v>
      </c>
      <c r="BH49" s="73">
        <v>37.79</v>
      </c>
      <c r="BI49" s="74">
        <f>ROUND('第３表歳入の状況'!S50/'第３表歳入の状況'!CO50*100,2)</f>
        <v>38.63</v>
      </c>
      <c r="BJ49" s="72">
        <v>2.895547006222015</v>
      </c>
      <c r="BK49" s="73">
        <v>3.5447338688805345</v>
      </c>
      <c r="BL49" s="73">
        <v>3.153527047096624</v>
      </c>
      <c r="BM49" s="73">
        <v>3.06</v>
      </c>
      <c r="BN49" s="74">
        <f>ROUND('第３表歳入の状況'!T50/'第３表歳入の状況'!CO50*100,2)</f>
        <v>3.67</v>
      </c>
      <c r="BO49" s="75">
        <v>50.24925960948449</v>
      </c>
      <c r="BP49" s="73">
        <v>66.18708191483009</v>
      </c>
      <c r="BQ49" s="73">
        <v>66.70310217683313</v>
      </c>
      <c r="BR49" s="73">
        <v>71.35</v>
      </c>
      <c r="BS49" s="77">
        <f>'第３表歳入の状況'!DE50</f>
        <v>73.48</v>
      </c>
      <c r="BT49" s="72">
        <v>0.038692690799583374</v>
      </c>
      <c r="BU49" s="73">
        <v>0.049056570905253935</v>
      </c>
      <c r="BV49" s="73">
        <v>0.05226772821026001</v>
      </c>
      <c r="BW49" s="73">
        <v>0.06</v>
      </c>
      <c r="BX49" s="74">
        <f>ROUND('第３表歳入の状況'!U50/'第３表歳入の状況'!CO50*100,2)</f>
        <v>0.05</v>
      </c>
      <c r="BY49" s="75">
        <v>0.7782676133302436</v>
      </c>
      <c r="BZ49" s="73">
        <v>1.1344604212705807</v>
      </c>
      <c r="CA49" s="73">
        <v>1.4972914979459915</v>
      </c>
      <c r="CB49" s="73">
        <v>1.36</v>
      </c>
      <c r="CC49" s="76">
        <f>ROUND('第３表歳入の状況'!V50/'第３表歳入の状況'!CO50*100,2)</f>
        <v>1.38</v>
      </c>
      <c r="CD49" s="72">
        <v>1.745632859377856</v>
      </c>
      <c r="CE49" s="73">
        <v>2.3246344243365384</v>
      </c>
      <c r="CF49" s="73">
        <v>2.400767775921001</v>
      </c>
      <c r="CG49" s="73">
        <v>2.47</v>
      </c>
      <c r="CH49" s="74">
        <f>ROUND('第３表歳入の状況'!X50/'第３表歳入の状況'!CO50*100,2)</f>
        <v>2.4</v>
      </c>
      <c r="CI49" s="72">
        <v>0.10218900359964364</v>
      </c>
      <c r="CJ49" s="73">
        <v>0.13693533616038542</v>
      </c>
      <c r="CK49" s="73">
        <v>0.13007293626579042</v>
      </c>
      <c r="CL49" s="73">
        <v>0.14</v>
      </c>
      <c r="CM49" s="74">
        <f>ROUND('第３表歳入の状況'!AE50/'第３表歳入の状況'!CO50*100,2)</f>
        <v>0.12</v>
      </c>
      <c r="CN49" s="72">
        <v>5.552173243464582</v>
      </c>
      <c r="CO49" s="73">
        <v>4.300491250074658</v>
      </c>
      <c r="CP49" s="73">
        <v>6.431560777367003</v>
      </c>
      <c r="CQ49" s="73">
        <v>3.01</v>
      </c>
      <c r="CR49" s="74">
        <f>ROUND('第３表歳入の状況'!AH50/'第３表歳入の状況'!CO50*100,2)</f>
        <v>3.67</v>
      </c>
      <c r="CS49" s="72">
        <v>0</v>
      </c>
      <c r="CT49" s="73">
        <v>0</v>
      </c>
      <c r="CU49" s="73">
        <v>0</v>
      </c>
      <c r="CV49" s="73">
        <v>0</v>
      </c>
      <c r="CW49" s="74">
        <f>ROUND('第３表歳入の状況'!AT50/'第３表歳入の状況'!CO50*100,2)</f>
        <v>0</v>
      </c>
      <c r="CX49" s="72">
        <v>6.3578111978998</v>
      </c>
      <c r="CY49" s="73">
        <v>7.469228433773319</v>
      </c>
      <c r="CZ49" s="73">
        <v>5.508877867843695</v>
      </c>
      <c r="DA49" s="73">
        <v>6.56</v>
      </c>
      <c r="DB49" s="74">
        <f>ROUND('第３表歳入の状況'!AU50/'第３表歳入の状況'!CO50*100,2)</f>
        <v>4.83</v>
      </c>
      <c r="DC49" s="75">
        <v>0.020317860574858723</v>
      </c>
      <c r="DD49" s="73">
        <v>0.0725427541858289</v>
      </c>
      <c r="DE49" s="73">
        <v>0.07734645093256147</v>
      </c>
      <c r="DF49" s="73">
        <v>0.09</v>
      </c>
      <c r="DG49" s="76">
        <v>0.38</v>
      </c>
      <c r="DH49" s="72">
        <v>1.2310896370275377</v>
      </c>
      <c r="DI49" s="73">
        <v>1.4031050289673295</v>
      </c>
      <c r="DJ49" s="73">
        <v>1.30507226342201</v>
      </c>
      <c r="DK49" s="73">
        <v>1.38</v>
      </c>
      <c r="DL49" s="74">
        <f>ROUND('第３表歳入の状況'!BT50/'第３表歳入の状況'!CO50*100,2)</f>
        <v>1.35</v>
      </c>
      <c r="DM49" s="72">
        <v>5.4818643304245445</v>
      </c>
      <c r="DN49" s="73">
        <v>4.025905104620837</v>
      </c>
      <c r="DO49" s="73">
        <v>0.6588363961997783</v>
      </c>
      <c r="DP49" s="73">
        <v>3.08</v>
      </c>
      <c r="DQ49" s="74">
        <f>ROUND('第３表歳入の状況'!BU50/'第３表歳入の状況'!CO50*100,2)</f>
        <v>3.36</v>
      </c>
      <c r="DR49" s="72">
        <v>1.8224905043387147</v>
      </c>
      <c r="DS49" s="73">
        <v>2.5682685799040397</v>
      </c>
      <c r="DT49" s="73">
        <v>3.2491320315233425</v>
      </c>
      <c r="DU49" s="73">
        <v>2.68</v>
      </c>
      <c r="DV49" s="74">
        <f>ROUND('第３表歳入の状況'!BV50/'第３表歳入の状況'!CO50*100,2)</f>
        <v>2.25</v>
      </c>
      <c r="DW49" s="75">
        <v>0.6243844072054282</v>
      </c>
      <c r="DX49" s="73">
        <v>1.0333609568177746</v>
      </c>
      <c r="DY49" s="73">
        <v>1.4281415076104749</v>
      </c>
      <c r="DZ49" s="73">
        <v>0.91</v>
      </c>
      <c r="EA49" s="74">
        <f>ROUND('第３表歳入の状況'!BY50/'第３表歳入の状況'!CO50*100,2)</f>
        <v>0.96</v>
      </c>
      <c r="EB49" s="72">
        <v>25.995827042472726</v>
      </c>
      <c r="EC49" s="73">
        <v>9.294929224153378</v>
      </c>
      <c r="ED49" s="73">
        <v>10.55753058992496</v>
      </c>
      <c r="EE49" s="73">
        <v>6.91</v>
      </c>
      <c r="EF49" s="74">
        <f>ROUND('第３表歳入の状況'!CK50/'第３表歳入の状況'!CO50*100,2)</f>
        <v>6.02</v>
      </c>
      <c r="EG49" s="63"/>
      <c r="EH49" s="64">
        <f t="shared" si="24"/>
        <v>25.7</v>
      </c>
      <c r="EI49" s="64">
        <f t="shared" si="25"/>
        <v>2.1</v>
      </c>
      <c r="EJ49" s="64">
        <f t="shared" si="26"/>
        <v>0.1</v>
      </c>
      <c r="EK49" s="64">
        <f t="shared" si="27"/>
        <v>0.1</v>
      </c>
      <c r="EL49" s="64">
        <f t="shared" si="28"/>
        <v>0</v>
      </c>
      <c r="EM49" s="64">
        <f t="shared" si="29"/>
        <v>2.4</v>
      </c>
      <c r="EN49" s="64">
        <f t="shared" si="30"/>
        <v>0</v>
      </c>
      <c r="EO49" s="64">
        <f t="shared" si="31"/>
        <v>0</v>
      </c>
      <c r="EP49" s="64">
        <f t="shared" si="32"/>
        <v>0.6</v>
      </c>
      <c r="EQ49" s="64">
        <f t="shared" si="33"/>
        <v>0.2</v>
      </c>
      <c r="ER49" s="64">
        <f t="shared" si="34"/>
        <v>42.3</v>
      </c>
      <c r="ES49" s="64">
        <f t="shared" si="35"/>
        <v>0.1</v>
      </c>
      <c r="ET49" s="64">
        <f t="shared" si="36"/>
        <v>1.4</v>
      </c>
      <c r="EU49" s="64">
        <f t="shared" si="37"/>
        <v>2.4</v>
      </c>
      <c r="EV49" s="64">
        <f t="shared" si="38"/>
        <v>0.1</v>
      </c>
      <c r="EW49" s="64">
        <f t="shared" si="39"/>
        <v>3.7</v>
      </c>
      <c r="EX49" s="64">
        <f t="shared" si="40"/>
        <v>0</v>
      </c>
      <c r="EY49" s="64">
        <f t="shared" si="41"/>
        <v>4.8</v>
      </c>
      <c r="EZ49" s="64">
        <f t="shared" si="42"/>
        <v>0.4</v>
      </c>
      <c r="FA49" s="64">
        <f t="shared" si="43"/>
        <v>1.4</v>
      </c>
      <c r="FB49" s="64">
        <f t="shared" si="44"/>
        <v>3.4</v>
      </c>
      <c r="FC49" s="64">
        <f t="shared" si="45"/>
        <v>2.3</v>
      </c>
      <c r="FD49" s="64">
        <f t="shared" si="46"/>
        <v>1</v>
      </c>
      <c r="FE49" s="64">
        <f t="shared" si="47"/>
        <v>6</v>
      </c>
      <c r="FF49" s="64">
        <f>SUM(EH49:FE49)</f>
        <v>100.50000000000001</v>
      </c>
    </row>
    <row r="50" spans="1:162" s="65" customFormat="1" ht="32.25" customHeight="1">
      <c r="A50" s="118" t="s">
        <v>56</v>
      </c>
      <c r="B50" s="72">
        <v>13.52</v>
      </c>
      <c r="C50" s="73">
        <v>13.62452977544026</v>
      </c>
      <c r="D50" s="73">
        <v>16.67988063104539</v>
      </c>
      <c r="E50" s="73">
        <v>16.41</v>
      </c>
      <c r="F50" s="74">
        <f>ROUND('第３表歳入の状況'!B51/'第３表歳入の状況'!CO51*100,2)</f>
        <v>17.36</v>
      </c>
      <c r="G50" s="75">
        <v>1.98</v>
      </c>
      <c r="H50" s="73">
        <v>2.509159951256755</v>
      </c>
      <c r="I50" s="73">
        <v>3.2982650089562418</v>
      </c>
      <c r="J50" s="73">
        <v>3.99</v>
      </c>
      <c r="K50" s="74">
        <f>ROUND('第３表歳入の状況'!C51/'第３表歳入の状況'!CO51*100,2)</f>
        <v>2.24</v>
      </c>
      <c r="L50" s="72">
        <v>0.1</v>
      </c>
      <c r="M50" s="73">
        <v>0.10484328078899396</v>
      </c>
      <c r="N50" s="73">
        <v>0.06958528183526644</v>
      </c>
      <c r="O50" s="73">
        <v>0.05</v>
      </c>
      <c r="P50" s="74">
        <f>ROUND('第３表歳入の状況'!H51/'第３表歳入の状況'!CO51*100,2)</f>
        <v>0.06</v>
      </c>
      <c r="Q50" s="75"/>
      <c r="R50" s="73">
        <v>0.011403283424877075</v>
      </c>
      <c r="S50" s="73">
        <v>0.0225802603304691</v>
      </c>
      <c r="T50" s="73">
        <v>0.04</v>
      </c>
      <c r="U50" s="76">
        <f>ROUND('第３表歳入の状況'!I51/'第３表歳入の状況'!CO51*100,2)</f>
        <v>0.04</v>
      </c>
      <c r="V50" s="72"/>
      <c r="W50" s="73">
        <v>0.011969586439205055</v>
      </c>
      <c r="X50" s="73">
        <v>0.02951201350174618</v>
      </c>
      <c r="Y50" s="73">
        <v>0.03</v>
      </c>
      <c r="Z50" s="74">
        <f>ROUND('第３表歳入の状況'!J51/'第３表歳入の状況'!CO51*100,2)</f>
        <v>0.02</v>
      </c>
      <c r="AA50" s="75">
        <v>1.6</v>
      </c>
      <c r="AB50" s="73">
        <v>1.8068927313978471</v>
      </c>
      <c r="AC50" s="73">
        <v>1.906797372359798</v>
      </c>
      <c r="AD50" s="73">
        <v>1.86</v>
      </c>
      <c r="AE50" s="74">
        <f>ROUND('第３表歳入の状況'!K51/'第３表歳入の状況'!CO51*100,2)</f>
        <v>1.69</v>
      </c>
      <c r="AF50" s="72">
        <v>0</v>
      </c>
      <c r="AG50" s="73">
        <v>0</v>
      </c>
      <c r="AH50" s="73">
        <v>0</v>
      </c>
      <c r="AI50" s="73">
        <v>0</v>
      </c>
      <c r="AJ50" s="74">
        <f>ROUND('第３表歳入の状況'!L51/'第３表歳入の状況'!CO51*100,2)</f>
        <v>0</v>
      </c>
      <c r="AK50" s="75">
        <v>0</v>
      </c>
      <c r="AL50" s="73">
        <v>0</v>
      </c>
      <c r="AM50" s="73">
        <v>0</v>
      </c>
      <c r="AN50" s="73">
        <v>0</v>
      </c>
      <c r="AO50" s="76">
        <f>ROUND('第３表歳入の状況'!M51/'第３表歳入の状況'!CO51*100,2)</f>
        <v>0</v>
      </c>
      <c r="AP50" s="72">
        <v>0.7495187647079152</v>
      </c>
      <c r="AQ50" s="73">
        <v>0.7805457410666986</v>
      </c>
      <c r="AR50" s="73">
        <v>0.8822069036096584</v>
      </c>
      <c r="AS50" s="73">
        <v>0.89</v>
      </c>
      <c r="AT50" s="74">
        <f>ROUND('第３表歳入の状況'!N51/'第３表歳入の状況'!CO51*100,2)</f>
        <v>0.76</v>
      </c>
      <c r="AU50" s="72">
        <v>0.3085051826600411</v>
      </c>
      <c r="AV50" s="73">
        <v>0.2992654020262322</v>
      </c>
      <c r="AW50" s="73">
        <v>0.33938815527008104</v>
      </c>
      <c r="AX50" s="73">
        <v>0.28</v>
      </c>
      <c r="AY50" s="74">
        <f>ROUND('第３表歳入の状況'!O51/'第３表歳入の状況'!CO51*100,2)</f>
        <v>0.12</v>
      </c>
      <c r="AZ50" s="72">
        <v>44.91358701725434</v>
      </c>
      <c r="BA50" s="73">
        <v>44.18267802636192</v>
      </c>
      <c r="BB50" s="73">
        <v>50.439035825858895</v>
      </c>
      <c r="BC50" s="73">
        <v>49.01</v>
      </c>
      <c r="BD50" s="74">
        <f>ROUND('第３表歳入の状況'!R51/'第３表歳入の状況'!CO51*100,2)</f>
        <v>47.04</v>
      </c>
      <c r="BE50" s="75">
        <v>41.190360814847196</v>
      </c>
      <c r="BF50" s="73">
        <v>40.60940897013678</v>
      </c>
      <c r="BG50" s="73">
        <v>46.71962962423055</v>
      </c>
      <c r="BH50" s="73">
        <v>45.31</v>
      </c>
      <c r="BI50" s="74">
        <f>ROUND('第３表歳入の状況'!S51/'第３表歳入の状況'!CO51*100,2)</f>
        <v>43.17</v>
      </c>
      <c r="BJ50" s="72">
        <v>3.7232262024071474</v>
      </c>
      <c r="BK50" s="73">
        <v>3.5732690562251364</v>
      </c>
      <c r="BL50" s="73">
        <v>3.7194062016283453</v>
      </c>
      <c r="BM50" s="73">
        <v>3.7</v>
      </c>
      <c r="BN50" s="74">
        <f>ROUND('第３表歳入の状況'!T51/'第３表歳入の状況'!CO51*100,2)</f>
        <v>3.87</v>
      </c>
      <c r="BO50" s="75">
        <v>63.177270407693506</v>
      </c>
      <c r="BP50" s="73">
        <v>63.33128777820279</v>
      </c>
      <c r="BQ50" s="73">
        <v>73.66725145276753</v>
      </c>
      <c r="BR50" s="73">
        <v>72.55</v>
      </c>
      <c r="BS50" s="77">
        <f>'第３表歳入の状況'!DE51</f>
        <v>69.32</v>
      </c>
      <c r="BT50" s="72">
        <v>0.035113590700145324</v>
      </c>
      <c r="BU50" s="73">
        <v>0.03608894664035589</v>
      </c>
      <c r="BV50" s="73">
        <v>0.04715377157285049</v>
      </c>
      <c r="BW50" s="73">
        <v>0.05</v>
      </c>
      <c r="BX50" s="74">
        <f>ROUND('第３表歳入の状況'!U51/'第３表歳入の状況'!CO51*100,2)</f>
        <v>0.04</v>
      </c>
      <c r="BY50" s="75">
        <v>1.0878654544069448</v>
      </c>
      <c r="BZ50" s="73">
        <v>1.107379803472261</v>
      </c>
      <c r="CA50" s="73">
        <v>1.5885614767668759</v>
      </c>
      <c r="CB50" s="73">
        <v>1.56</v>
      </c>
      <c r="CC50" s="76">
        <f>ROUND('第３表歳入の状況'!V51/'第３表歳入の状況'!CO51*100,2)</f>
        <v>1.63</v>
      </c>
      <c r="CD50" s="72">
        <v>1.386961607375065</v>
      </c>
      <c r="CE50" s="73">
        <v>1.3386116206408183</v>
      </c>
      <c r="CF50" s="73">
        <v>1.6637397611609408</v>
      </c>
      <c r="CG50" s="73">
        <v>1.88</v>
      </c>
      <c r="CH50" s="74">
        <f>ROUND('第３表歳入の状況'!X51/'第３表歳入の状況'!CO51*100,2)</f>
        <v>1.73</v>
      </c>
      <c r="CI50" s="72">
        <v>0.11394259281074456</v>
      </c>
      <c r="CJ50" s="73">
        <v>0.1185889994095004</v>
      </c>
      <c r="CK50" s="73">
        <v>0.13955731384747108</v>
      </c>
      <c r="CL50" s="73">
        <v>0.13</v>
      </c>
      <c r="CM50" s="74">
        <f>ROUND('第３表歳入の状況'!AE51/'第３表歳入の状況'!CO51*100,2)</f>
        <v>0.13</v>
      </c>
      <c r="CN50" s="72">
        <v>6.5054737597801555</v>
      </c>
      <c r="CO50" s="73">
        <v>6.184131880645976</v>
      </c>
      <c r="CP50" s="73">
        <v>3.9826045720415917</v>
      </c>
      <c r="CQ50" s="73">
        <v>4.25</v>
      </c>
      <c r="CR50" s="74">
        <f>ROUND('第３表歳入の状況'!AH51/'第３表歳入の状況'!CO51*100,2)</f>
        <v>7.11</v>
      </c>
      <c r="CS50" s="72">
        <v>0</v>
      </c>
      <c r="CT50" s="73">
        <v>0</v>
      </c>
      <c r="CU50" s="73">
        <v>0</v>
      </c>
      <c r="CV50" s="73">
        <v>0</v>
      </c>
      <c r="CW50" s="74">
        <f>ROUND('第３表歳入の状況'!AT51/'第３表歳入の状況'!CO51*100,2)</f>
        <v>0</v>
      </c>
      <c r="CX50" s="72">
        <v>4.022322355375268</v>
      </c>
      <c r="CY50" s="73">
        <v>4.228172751249342</v>
      </c>
      <c r="CZ50" s="73">
        <v>4.230660185527035</v>
      </c>
      <c r="DA50" s="73">
        <v>4.8</v>
      </c>
      <c r="DB50" s="74">
        <f>ROUND('第３表歳入の状況'!AU51/'第３表歳入の状況'!CO51*100,2)</f>
        <v>5.2</v>
      </c>
      <c r="DC50" s="75">
        <v>0.2333842968087245</v>
      </c>
      <c r="DD50" s="73">
        <v>0.2670376123017489</v>
      </c>
      <c r="DE50" s="73">
        <v>0.20420409342337276</v>
      </c>
      <c r="DF50" s="73">
        <v>0.33</v>
      </c>
      <c r="DG50" s="76">
        <v>0.38</v>
      </c>
      <c r="DH50" s="72">
        <v>0.10382725525991247</v>
      </c>
      <c r="DI50" s="73">
        <v>0.15493535651091447</v>
      </c>
      <c r="DJ50" s="73">
        <v>0.04807602199478006</v>
      </c>
      <c r="DK50" s="73">
        <v>0.17</v>
      </c>
      <c r="DL50" s="74">
        <f>ROUND('第３表歳入の状況'!BT51/'第３表歳入の状況'!CO51*100,2)</f>
        <v>0.11</v>
      </c>
      <c r="DM50" s="72">
        <v>1.364309305328563</v>
      </c>
      <c r="DN50" s="73">
        <v>4.110896545191238</v>
      </c>
      <c r="DO50" s="73">
        <v>0.29720263597020596</v>
      </c>
      <c r="DP50" s="73">
        <v>0.52</v>
      </c>
      <c r="DQ50" s="74">
        <f>ROUND('第３表歳入の状況'!BU51/'第３表歳入の状況'!CO51*100,2)</f>
        <v>0.42</v>
      </c>
      <c r="DR50" s="72">
        <v>3.0585400566105747</v>
      </c>
      <c r="DS50" s="73">
        <v>2.555365129016697</v>
      </c>
      <c r="DT50" s="73">
        <v>3.1435351881673483</v>
      </c>
      <c r="DU50" s="73">
        <v>2.54</v>
      </c>
      <c r="DV50" s="74">
        <f>ROUND('第３表歳入の状況'!BV51/'第３表歳入の状況'!CO51*100,2)</f>
        <v>1.92</v>
      </c>
      <c r="DW50" s="75">
        <v>2.343024970253088</v>
      </c>
      <c r="DX50" s="73">
        <v>2.747135922505036</v>
      </c>
      <c r="DY50" s="73">
        <v>3.6957251907942745</v>
      </c>
      <c r="DZ50" s="73">
        <v>4.21</v>
      </c>
      <c r="EA50" s="74">
        <f>ROUND('第３表歳入の状況'!BY51/'第３表歳入の状況'!CO51*100,2)</f>
        <v>3.76</v>
      </c>
      <c r="EB50" s="72">
        <v>16.567964347597304</v>
      </c>
      <c r="EC50" s="73">
        <v>13.82036765421332</v>
      </c>
      <c r="ED50" s="73">
        <v>7.291728335965714</v>
      </c>
      <c r="EE50" s="73">
        <v>7.02</v>
      </c>
      <c r="EF50" s="74">
        <f>ROUND('第３表歳入の状況'!CK51/'第３表歳入の状況'!CO51*100,2)</f>
        <v>8.29</v>
      </c>
      <c r="EG50" s="63"/>
      <c r="EH50" s="64">
        <f t="shared" si="24"/>
        <v>17.4</v>
      </c>
      <c r="EI50" s="64">
        <f t="shared" si="25"/>
        <v>2.2</v>
      </c>
      <c r="EJ50" s="64">
        <f t="shared" si="26"/>
        <v>0.1</v>
      </c>
      <c r="EK50" s="64">
        <f t="shared" si="27"/>
        <v>0</v>
      </c>
      <c r="EL50" s="64">
        <f t="shared" si="28"/>
        <v>0</v>
      </c>
      <c r="EM50" s="64">
        <f t="shared" si="29"/>
        <v>1.7</v>
      </c>
      <c r="EN50" s="64">
        <f t="shared" si="30"/>
        <v>0</v>
      </c>
      <c r="EO50" s="64">
        <f t="shared" si="31"/>
        <v>0</v>
      </c>
      <c r="EP50" s="64">
        <f t="shared" si="32"/>
        <v>0.8</v>
      </c>
      <c r="EQ50" s="64">
        <f t="shared" si="33"/>
        <v>0.1</v>
      </c>
      <c r="ER50" s="64">
        <f t="shared" si="34"/>
        <v>47</v>
      </c>
      <c r="ES50" s="64">
        <f t="shared" si="35"/>
        <v>0</v>
      </c>
      <c r="ET50" s="64">
        <f t="shared" si="36"/>
        <v>1.6</v>
      </c>
      <c r="EU50" s="64">
        <f t="shared" si="37"/>
        <v>1.7</v>
      </c>
      <c r="EV50" s="64">
        <f t="shared" si="38"/>
        <v>0.1</v>
      </c>
      <c r="EW50" s="64">
        <f t="shared" si="39"/>
        <v>7.1</v>
      </c>
      <c r="EX50" s="64">
        <f t="shared" si="40"/>
        <v>0</v>
      </c>
      <c r="EY50" s="64">
        <f t="shared" si="41"/>
        <v>5.2</v>
      </c>
      <c r="EZ50" s="64">
        <f t="shared" si="42"/>
        <v>0.4</v>
      </c>
      <c r="FA50" s="64">
        <f t="shared" si="43"/>
        <v>0.1</v>
      </c>
      <c r="FB50" s="64">
        <f t="shared" si="44"/>
        <v>0.4</v>
      </c>
      <c r="FC50" s="64">
        <f t="shared" si="45"/>
        <v>1.9</v>
      </c>
      <c r="FD50" s="64">
        <f t="shared" si="46"/>
        <v>3.8</v>
      </c>
      <c r="FE50" s="64">
        <f t="shared" si="47"/>
        <v>8.3</v>
      </c>
      <c r="FF50" s="64">
        <f>SUM(EH50:FE50)</f>
        <v>99.89999999999999</v>
      </c>
    </row>
    <row r="51" spans="1:162" s="65" customFormat="1" ht="32.25" customHeight="1">
      <c r="A51" s="118" t="s">
        <v>57</v>
      </c>
      <c r="B51" s="72">
        <v>20.29</v>
      </c>
      <c r="C51" s="73">
        <v>20.73159051184062</v>
      </c>
      <c r="D51" s="73">
        <v>22.452306371961175</v>
      </c>
      <c r="E51" s="73">
        <v>21.43</v>
      </c>
      <c r="F51" s="74">
        <f>ROUND('第３表歳入の状況'!B52/'第３表歳入の状況'!CO52*100,2)</f>
        <v>23.12</v>
      </c>
      <c r="G51" s="75">
        <v>1.73</v>
      </c>
      <c r="H51" s="73">
        <v>2.428333020593475</v>
      </c>
      <c r="I51" s="73">
        <v>2.9309330959969717</v>
      </c>
      <c r="J51" s="73">
        <v>3.72</v>
      </c>
      <c r="K51" s="74">
        <f>ROUND('第３表歳入の状況'!C52/'第３表歳入の状況'!CO52*100,2)</f>
        <v>1.79</v>
      </c>
      <c r="L51" s="72">
        <v>0.17</v>
      </c>
      <c r="M51" s="73">
        <v>0.16499846359868273</v>
      </c>
      <c r="N51" s="73">
        <v>0.09514163606048609</v>
      </c>
      <c r="O51" s="73">
        <v>0.06</v>
      </c>
      <c r="P51" s="74">
        <f>ROUND('第３表歳入の状況'!H52/'第３表歳入の状況'!CO52*100,2)</f>
        <v>0.08</v>
      </c>
      <c r="Q51" s="75"/>
      <c r="R51" s="73">
        <v>0.01798105829031825</v>
      </c>
      <c r="S51" s="73">
        <v>0.030774743327082063</v>
      </c>
      <c r="T51" s="73">
        <v>0.05</v>
      </c>
      <c r="U51" s="76">
        <f>ROUND('第３表歳入の状況'!I52/'第３表歳入の状況'!CO52*100,2)</f>
        <v>0.06</v>
      </c>
      <c r="V51" s="72"/>
      <c r="W51" s="73">
        <v>0.01883560363480862</v>
      </c>
      <c r="X51" s="73">
        <v>0.03991325278923202</v>
      </c>
      <c r="Y51" s="73">
        <v>0.03</v>
      </c>
      <c r="Z51" s="74">
        <f>ROUND('第３表歳入の状況'!J52/'第３表歳入の状況'!CO52*100,2)</f>
        <v>0.03</v>
      </c>
      <c r="AA51" s="75">
        <v>2.22</v>
      </c>
      <c r="AB51" s="73">
        <v>2.4834155892570835</v>
      </c>
      <c r="AC51" s="73">
        <v>2.3002675813363465</v>
      </c>
      <c r="AD51" s="73">
        <v>2.18</v>
      </c>
      <c r="AE51" s="74">
        <f>ROUND('第３表歳入の状況'!K52/'第３表歳入の状況'!CO52*100,2)</f>
        <v>2.08</v>
      </c>
      <c r="AF51" s="72">
        <v>0.23</v>
      </c>
      <c r="AG51" s="73">
        <v>0.2394507267374064</v>
      </c>
      <c r="AH51" s="73">
        <v>0.2519411205474148</v>
      </c>
      <c r="AI51" s="73">
        <v>0.24</v>
      </c>
      <c r="AJ51" s="74">
        <f>ROUND('第３表歳入の状況'!L52/'第３表歳入の状況'!CO52*100,2)</f>
        <v>0.24</v>
      </c>
      <c r="AK51" s="75">
        <v>0</v>
      </c>
      <c r="AL51" s="73">
        <v>0</v>
      </c>
      <c r="AM51" s="73">
        <v>0</v>
      </c>
      <c r="AN51" s="73">
        <v>0</v>
      </c>
      <c r="AO51" s="76">
        <f>ROUND('第３表歳入の状況'!M52/'第３表歳入の状況'!CO52*100,2)</f>
        <v>0</v>
      </c>
      <c r="AP51" s="72">
        <v>0.6558942014900515</v>
      </c>
      <c r="AQ51" s="73">
        <v>0.7142218777138492</v>
      </c>
      <c r="AR51" s="73">
        <v>0.707855217113647</v>
      </c>
      <c r="AS51" s="73">
        <v>0.68</v>
      </c>
      <c r="AT51" s="74">
        <f>ROUND('第３表歳入の状況'!N52/'第３表歳入の状況'!CO52*100,2)</f>
        <v>0.61</v>
      </c>
      <c r="AU51" s="72">
        <v>0.5541351021759141</v>
      </c>
      <c r="AV51" s="73">
        <v>0.5264355382620898</v>
      </c>
      <c r="AW51" s="73">
        <v>0.5647454365245634</v>
      </c>
      <c r="AX51" s="73">
        <v>0.44</v>
      </c>
      <c r="AY51" s="74">
        <f>ROUND('第３表歳入の状況'!O52/'第３表歳入の状況'!CO52*100,2)</f>
        <v>0.16</v>
      </c>
      <c r="AZ51" s="72">
        <v>41.6355462507945</v>
      </c>
      <c r="BA51" s="73">
        <v>41.484793899685634</v>
      </c>
      <c r="BB51" s="73">
        <v>41.79459375893985</v>
      </c>
      <c r="BC51" s="73">
        <v>40.58</v>
      </c>
      <c r="BD51" s="74">
        <f>ROUND('第３表歳入の状況'!R52/'第３表歳入の状況'!CO52*100,2)</f>
        <v>40.37</v>
      </c>
      <c r="BE51" s="75">
        <v>38.165325296721164</v>
      </c>
      <c r="BF51" s="73">
        <v>38.168125387438394</v>
      </c>
      <c r="BG51" s="73">
        <v>38.764545761898844</v>
      </c>
      <c r="BH51" s="73">
        <v>37.78</v>
      </c>
      <c r="BI51" s="74">
        <f>ROUND('第３表歳入の状況'!S52/'第３表歳入の状況'!CO52*100,2)</f>
        <v>37.32</v>
      </c>
      <c r="BJ51" s="72">
        <v>3.4702209540733358</v>
      </c>
      <c r="BK51" s="73">
        <v>3.31666851224724</v>
      </c>
      <c r="BL51" s="73">
        <v>3.0300479970410024</v>
      </c>
      <c r="BM51" s="73">
        <v>2.8</v>
      </c>
      <c r="BN51" s="74">
        <f>ROUND('第３表歳入の状況'!T52/'第３表歳入の状況'!CO52*100,2)</f>
        <v>3.05</v>
      </c>
      <c r="BO51" s="75">
        <v>67.49364841017676</v>
      </c>
      <c r="BP51" s="73">
        <v>68.81005628961397</v>
      </c>
      <c r="BQ51" s="73">
        <v>71.16847221459676</v>
      </c>
      <c r="BR51" s="73">
        <v>69.4</v>
      </c>
      <c r="BS51" s="77">
        <f>'第３表歳入の状況'!DE52</f>
        <v>68.52</v>
      </c>
      <c r="BT51" s="72">
        <v>0.03499837670845719</v>
      </c>
      <c r="BU51" s="73">
        <v>0.03759999515757638</v>
      </c>
      <c r="BV51" s="73">
        <v>0.04200824705328221</v>
      </c>
      <c r="BW51" s="73">
        <v>0.04</v>
      </c>
      <c r="BX51" s="74">
        <f>ROUND('第３表歳入の状況'!U52/'第３表歳入の状況'!CO52*100,2)</f>
        <v>0.04</v>
      </c>
      <c r="BY51" s="75">
        <v>0.9858286472441505</v>
      </c>
      <c r="BZ51" s="73">
        <v>1.092358192650839</v>
      </c>
      <c r="CA51" s="73">
        <v>1.5038085550896803</v>
      </c>
      <c r="CB51" s="73">
        <v>1.42</v>
      </c>
      <c r="CC51" s="76">
        <f>ROUND('第３表歳入の状況'!V52/'第３表歳入の状況'!CO52*100,2)</f>
        <v>1.47</v>
      </c>
      <c r="CD51" s="72">
        <v>1.608518358671103</v>
      </c>
      <c r="CE51" s="73">
        <v>1.6089664594512894</v>
      </c>
      <c r="CF51" s="73">
        <v>1.739712133339883</v>
      </c>
      <c r="CG51" s="73">
        <v>1.66</v>
      </c>
      <c r="CH51" s="74">
        <f>ROUND('第３表歳入の状況'!X52/'第３表歳入の状況'!CO52*100,2)</f>
        <v>1.6</v>
      </c>
      <c r="CI51" s="72">
        <v>0.1816749906524436</v>
      </c>
      <c r="CJ51" s="73">
        <v>0.17265376564307564</v>
      </c>
      <c r="CK51" s="73">
        <v>0.17572667404489933</v>
      </c>
      <c r="CL51" s="73">
        <v>0.18</v>
      </c>
      <c r="CM51" s="74">
        <f>ROUND('第３表歳入の状況'!AE52/'第３表歳入の状況'!CO52*100,2)</f>
        <v>0.15</v>
      </c>
      <c r="CN51" s="72">
        <v>3.4502419812387592</v>
      </c>
      <c r="CO51" s="73">
        <v>3.3945033507079017</v>
      </c>
      <c r="CP51" s="73">
        <v>3.323238832235749</v>
      </c>
      <c r="CQ51" s="73">
        <v>3.72</v>
      </c>
      <c r="CR51" s="74">
        <f>ROUND('第３表歳入の状況'!AH52/'第３表歳入の状況'!CO52*100,2)</f>
        <v>4.45</v>
      </c>
      <c r="CS51" s="72">
        <v>0</v>
      </c>
      <c r="CT51" s="73">
        <v>0</v>
      </c>
      <c r="CU51" s="73">
        <v>0</v>
      </c>
      <c r="CV51" s="73">
        <v>0</v>
      </c>
      <c r="CW51" s="74">
        <f>ROUND('第３表歳入の状況'!AT52/'第３表歳入の状況'!CO52*100,2)</f>
        <v>0</v>
      </c>
      <c r="CX51" s="72">
        <v>3.710566590303374</v>
      </c>
      <c r="CY51" s="73">
        <v>3.841145717428203</v>
      </c>
      <c r="CZ51" s="73">
        <v>3.6405221014670737</v>
      </c>
      <c r="DA51" s="73">
        <v>3.67</v>
      </c>
      <c r="DB51" s="74">
        <f>ROUND('第３表歳入の状況'!AU52/'第３表歳入の状況'!CO52*100,2)</f>
        <v>3.96</v>
      </c>
      <c r="DC51" s="75">
        <v>0.43967809935247726</v>
      </c>
      <c r="DD51" s="73">
        <v>0.13359392218866153</v>
      </c>
      <c r="DE51" s="73">
        <v>0.12262940562845492</v>
      </c>
      <c r="DF51" s="73">
        <v>0.13</v>
      </c>
      <c r="DG51" s="76">
        <v>0.38</v>
      </c>
      <c r="DH51" s="72">
        <v>0</v>
      </c>
      <c r="DI51" s="73">
        <v>0</v>
      </c>
      <c r="DJ51" s="73">
        <v>0</v>
      </c>
      <c r="DK51" s="73">
        <v>0</v>
      </c>
      <c r="DL51" s="74">
        <f>ROUND('第３表歳入の状況'!BT52/'第３表歳入の状況'!CO52*100,2)</f>
        <v>0</v>
      </c>
      <c r="DM51" s="72">
        <v>3.7579111280416493</v>
      </c>
      <c r="DN51" s="73">
        <v>3.763204060799477</v>
      </c>
      <c r="DO51" s="73">
        <v>5.993020057041637</v>
      </c>
      <c r="DP51" s="73">
        <v>5.81</v>
      </c>
      <c r="DQ51" s="74">
        <f>ROUND('第３表歳入の状況'!BU52/'第３表歳入の状況'!CO52*100,2)</f>
        <v>5.43</v>
      </c>
      <c r="DR51" s="72">
        <v>3.017071117756699</v>
      </c>
      <c r="DS51" s="73">
        <v>4.571141077959104</v>
      </c>
      <c r="DT51" s="73">
        <v>4.135952124324184</v>
      </c>
      <c r="DU51" s="73">
        <v>4.9</v>
      </c>
      <c r="DV51" s="74">
        <f>ROUND('第３表歳入の状況'!BV52/'第３表歳入の状況'!CO52*100,2)</f>
        <v>5.35</v>
      </c>
      <c r="DW51" s="75">
        <v>1.3134767668816165</v>
      </c>
      <c r="DX51" s="73">
        <v>1.0526574401880568</v>
      </c>
      <c r="DY51" s="73">
        <v>0.9633000349647319</v>
      </c>
      <c r="DZ51" s="73">
        <v>1.03</v>
      </c>
      <c r="EA51" s="74">
        <f>ROUND('第３表歳入の状況'!BY52/'第３表歳入の状況'!CO52*100,2)</f>
        <v>1.27</v>
      </c>
      <c r="EB51" s="72">
        <v>14.006385532972516</v>
      </c>
      <c r="EC51" s="73">
        <v>11.522119728211853</v>
      </c>
      <c r="ED51" s="73">
        <v>7.1916096202136615</v>
      </c>
      <c r="EE51" s="73">
        <v>8.05</v>
      </c>
      <c r="EF51" s="74">
        <f>ROUND('第３表歳入の状況'!CK52/'第３表歳入の状況'!CO52*100,2)</f>
        <v>7.58</v>
      </c>
      <c r="EG51" s="63"/>
      <c r="EH51" s="64">
        <f t="shared" si="24"/>
        <v>23.1</v>
      </c>
      <c r="EI51" s="64">
        <f t="shared" si="25"/>
        <v>1.8</v>
      </c>
      <c r="EJ51" s="64">
        <f t="shared" si="26"/>
        <v>0.1</v>
      </c>
      <c r="EK51" s="64">
        <f t="shared" si="27"/>
        <v>0.1</v>
      </c>
      <c r="EL51" s="64">
        <f t="shared" si="28"/>
        <v>0</v>
      </c>
      <c r="EM51" s="64">
        <f t="shared" si="29"/>
        <v>2.1</v>
      </c>
      <c r="EN51" s="64">
        <f t="shared" si="30"/>
        <v>0.2</v>
      </c>
      <c r="EO51" s="64">
        <f t="shared" si="31"/>
        <v>0</v>
      </c>
      <c r="EP51" s="64">
        <f t="shared" si="32"/>
        <v>0.6</v>
      </c>
      <c r="EQ51" s="64">
        <f t="shared" si="33"/>
        <v>0.2</v>
      </c>
      <c r="ER51" s="64">
        <f t="shared" si="34"/>
        <v>40.4</v>
      </c>
      <c r="ES51" s="64">
        <f t="shared" si="35"/>
        <v>0</v>
      </c>
      <c r="ET51" s="64">
        <f t="shared" si="36"/>
        <v>1.5</v>
      </c>
      <c r="EU51" s="64">
        <f t="shared" si="37"/>
        <v>1.6</v>
      </c>
      <c r="EV51" s="64">
        <f t="shared" si="38"/>
        <v>0.2</v>
      </c>
      <c r="EW51" s="64">
        <f t="shared" si="39"/>
        <v>4.5</v>
      </c>
      <c r="EX51" s="64">
        <f t="shared" si="40"/>
        <v>0</v>
      </c>
      <c r="EY51" s="64">
        <f t="shared" si="41"/>
        <v>4</v>
      </c>
      <c r="EZ51" s="64">
        <f t="shared" si="42"/>
        <v>0.4</v>
      </c>
      <c r="FA51" s="64">
        <f t="shared" si="43"/>
        <v>0</v>
      </c>
      <c r="FB51" s="64">
        <f t="shared" si="44"/>
        <v>5.4</v>
      </c>
      <c r="FC51" s="64">
        <f t="shared" si="45"/>
        <v>5.4</v>
      </c>
      <c r="FD51" s="64">
        <f t="shared" si="46"/>
        <v>1.3</v>
      </c>
      <c r="FE51" s="64">
        <f t="shared" si="47"/>
        <v>7.6</v>
      </c>
      <c r="FF51" s="64">
        <f>SUM(EH51:FE51)</f>
        <v>100.50000000000001</v>
      </c>
    </row>
    <row r="52" spans="1:162" s="65" customFormat="1" ht="32.25" customHeight="1">
      <c r="A52" s="118" t="s">
        <v>58</v>
      </c>
      <c r="B52" s="72">
        <v>11.67</v>
      </c>
      <c r="C52" s="73">
        <v>12.683078406041338</v>
      </c>
      <c r="D52" s="73">
        <v>12.580661450436533</v>
      </c>
      <c r="E52" s="73">
        <v>12.96</v>
      </c>
      <c r="F52" s="74">
        <f>ROUND('第３表歳入の状況'!B53/'第３表歳入の状況'!CO53*100,2)</f>
        <v>14.64</v>
      </c>
      <c r="G52" s="75">
        <v>1.76</v>
      </c>
      <c r="H52" s="73">
        <v>2.3969885217754743</v>
      </c>
      <c r="I52" s="73">
        <v>2.566613106004793</v>
      </c>
      <c r="J52" s="73">
        <v>3.19</v>
      </c>
      <c r="K52" s="74">
        <f>ROUND('第３表歳入の状況'!C53/'第３表歳入の状況'!CO53*100,2)</f>
        <v>2.08</v>
      </c>
      <c r="L52" s="72">
        <v>0.09</v>
      </c>
      <c r="M52" s="73">
        <v>0.10232833198254099</v>
      </c>
      <c r="N52" s="73">
        <v>0.054510165951733254</v>
      </c>
      <c r="O52" s="73">
        <v>0.04</v>
      </c>
      <c r="P52" s="74">
        <f>ROUND('第３表歳入の状況'!H53/'第３表歳入の状況'!CO53*100,2)</f>
        <v>0.05</v>
      </c>
      <c r="Q52" s="75"/>
      <c r="R52" s="73">
        <v>0.011160106775962771</v>
      </c>
      <c r="S52" s="73">
        <v>0.01755719359395494</v>
      </c>
      <c r="T52" s="73">
        <v>0.03</v>
      </c>
      <c r="U52" s="76">
        <f>ROUND('第３表歳入の状況'!I53/'第３表歳入の状況'!CO53*100,2)</f>
        <v>0.04</v>
      </c>
      <c r="V52" s="72"/>
      <c r="W52" s="73">
        <v>0.011679817630725745</v>
      </c>
      <c r="X52" s="73">
        <v>0.022606828919649942</v>
      </c>
      <c r="Y52" s="73">
        <v>0.02</v>
      </c>
      <c r="Z52" s="74">
        <f>ROUND('第３表歳入の状況'!J53/'第３表歳入の状況'!CO53*100,2)</f>
        <v>0.02</v>
      </c>
      <c r="AA52" s="75">
        <v>1.45</v>
      </c>
      <c r="AB52" s="73">
        <v>1.7587015325178978</v>
      </c>
      <c r="AC52" s="73">
        <v>1.5202768753892428</v>
      </c>
      <c r="AD52" s="73">
        <v>1.57</v>
      </c>
      <c r="AE52" s="74">
        <f>ROUND('第３表歳入の状況'!K53/'第３表歳入の状況'!CO53*100,2)</f>
        <v>1.6</v>
      </c>
      <c r="AF52" s="72">
        <v>0</v>
      </c>
      <c r="AG52" s="73">
        <v>0</v>
      </c>
      <c r="AH52" s="73">
        <v>0</v>
      </c>
      <c r="AI52" s="73">
        <v>0</v>
      </c>
      <c r="AJ52" s="74">
        <f>ROUND('第３表歳入の状況'!L53/'第３表歳入の状況'!CO53*100,2)</f>
        <v>0</v>
      </c>
      <c r="AK52" s="75">
        <v>0</v>
      </c>
      <c r="AL52" s="73">
        <v>0</v>
      </c>
      <c r="AM52" s="73">
        <v>0</v>
      </c>
      <c r="AN52" s="73">
        <v>0</v>
      </c>
      <c r="AO52" s="76">
        <f>ROUND('第３表歳入の状況'!M53/'第３表歳入の状況'!CO53*100,2)</f>
        <v>0</v>
      </c>
      <c r="AP52" s="72">
        <v>0.6649336856310083</v>
      </c>
      <c r="AQ52" s="73">
        <v>0.7507633595094367</v>
      </c>
      <c r="AR52" s="73">
        <v>0.6950628809075878</v>
      </c>
      <c r="AS52" s="73">
        <v>0.73</v>
      </c>
      <c r="AT52" s="74">
        <f>ROUND('第３表歳入の状況'!N53/'第３表歳入の状況'!CO53*100,2)</f>
        <v>0.71</v>
      </c>
      <c r="AU52" s="72">
        <v>0.28945722357742576</v>
      </c>
      <c r="AV52" s="73">
        <v>0.27946767384806775</v>
      </c>
      <c r="AW52" s="73">
        <v>0.2577385661366276</v>
      </c>
      <c r="AX52" s="73">
        <v>0.21</v>
      </c>
      <c r="AY52" s="74">
        <f>ROUND('第３表歳入の状況'!O53/'第３表歳入の状況'!CO53*100,2)</f>
        <v>0.1</v>
      </c>
      <c r="AZ52" s="72">
        <v>44.37198000375899</v>
      </c>
      <c r="BA52" s="73">
        <v>47.68234944318452</v>
      </c>
      <c r="BB52" s="73">
        <v>45.326899148424324</v>
      </c>
      <c r="BC52" s="73">
        <v>46.68</v>
      </c>
      <c r="BD52" s="74">
        <f>ROUND('第３表歳入の状況'!R53/'第３表歳入の状況'!CO53*100,2)</f>
        <v>50.11</v>
      </c>
      <c r="BE52" s="75">
        <v>40.491965405349504</v>
      </c>
      <c r="BF52" s="73">
        <v>43.754675688117686</v>
      </c>
      <c r="BG52" s="73">
        <v>41.97772204476566</v>
      </c>
      <c r="BH52" s="73">
        <v>43.43</v>
      </c>
      <c r="BI52" s="74">
        <f>ROUND('第３表歳入の状況'!S53/'第３表歳入の状況'!CO53*100,2)</f>
        <v>46.18</v>
      </c>
      <c r="BJ52" s="72">
        <v>3.8800145984094896</v>
      </c>
      <c r="BK52" s="73">
        <v>3.9276737550668344</v>
      </c>
      <c r="BL52" s="73">
        <v>3.3491771036586613</v>
      </c>
      <c r="BM52" s="73">
        <v>3.25</v>
      </c>
      <c r="BN52" s="74">
        <f>ROUND('第３表歳入の状況'!T53/'第３表歳入の状況'!CO53*100,2)</f>
        <v>3.93</v>
      </c>
      <c r="BO52" s="75">
        <v>60.29354438045762</v>
      </c>
      <c r="BP52" s="73">
        <v>65.67651719326597</v>
      </c>
      <c r="BQ52" s="73">
        <v>63.04192621576444</v>
      </c>
      <c r="BR52" s="73">
        <v>65.42</v>
      </c>
      <c r="BS52" s="77">
        <f>'第３表歳入の状況'!DE53</f>
        <v>69.34</v>
      </c>
      <c r="BT52" s="72">
        <v>0.03744074368355262</v>
      </c>
      <c r="BU52" s="73">
        <v>0.04201451962715396</v>
      </c>
      <c r="BV52" s="73">
        <v>0.042520518998929224</v>
      </c>
      <c r="BW52" s="73">
        <v>0.05</v>
      </c>
      <c r="BX52" s="74">
        <f>ROUND('第３表歳入の状況'!U53/'第３表歳入の状況'!CO53*100,2)</f>
        <v>0.04</v>
      </c>
      <c r="BY52" s="75">
        <v>1.602966022898023</v>
      </c>
      <c r="BZ52" s="73">
        <v>1.7718857763071478</v>
      </c>
      <c r="CA52" s="73">
        <v>2.0397419247915085</v>
      </c>
      <c r="CB52" s="73">
        <v>1.01</v>
      </c>
      <c r="CC52" s="76">
        <f>ROUND('第３表歳入の状況'!V53/'第３表歳入の状況'!CO53*100,2)</f>
        <v>1.27</v>
      </c>
      <c r="CD52" s="72">
        <v>1.5397195076716232</v>
      </c>
      <c r="CE52" s="73">
        <v>1.6104198196931572</v>
      </c>
      <c r="CF52" s="73">
        <v>1.531204804145362</v>
      </c>
      <c r="CG52" s="73">
        <v>1.6</v>
      </c>
      <c r="CH52" s="74">
        <f>ROUND('第３表歳入の状況'!X53/'第３表歳入の状況'!CO53*100,2)</f>
        <v>1.47</v>
      </c>
      <c r="CI52" s="72">
        <v>0.102054616747001</v>
      </c>
      <c r="CJ52" s="73">
        <v>0.11031546722416143</v>
      </c>
      <c r="CK52" s="73">
        <v>0.10785503144369074</v>
      </c>
      <c r="CL52" s="73">
        <v>0.11</v>
      </c>
      <c r="CM52" s="74">
        <f>ROUND('第３表歳入の状況'!AE53/'第３表歳入の状況'!CO53*100,2)</f>
        <v>0.11</v>
      </c>
      <c r="CN52" s="72">
        <v>3.054627685863708</v>
      </c>
      <c r="CO52" s="73">
        <v>2.644644420671472</v>
      </c>
      <c r="CP52" s="73">
        <v>4.718534621724049</v>
      </c>
      <c r="CQ52" s="73">
        <v>5.28</v>
      </c>
      <c r="CR52" s="74">
        <f>ROUND('第３表歳入の状況'!AH53/'第３表歳入の状況'!CO53*100,2)</f>
        <v>5.77</v>
      </c>
      <c r="CS52" s="72">
        <v>0</v>
      </c>
      <c r="CT52" s="73">
        <v>0</v>
      </c>
      <c r="CU52" s="73">
        <v>0</v>
      </c>
      <c r="CV52" s="73">
        <v>0</v>
      </c>
      <c r="CW52" s="74">
        <f>ROUND('第３表歳入の状況'!AT53/'第３表歳入の状況'!CO53*100,2)</f>
        <v>0</v>
      </c>
      <c r="CX52" s="72">
        <v>12.364246227832645</v>
      </c>
      <c r="CY52" s="73">
        <v>9.44503360204208</v>
      </c>
      <c r="CZ52" s="73">
        <v>8.054453195707033</v>
      </c>
      <c r="DA52" s="73">
        <v>6.45</v>
      </c>
      <c r="DB52" s="74">
        <f>ROUND('第３表歳入の状況'!AU53/'第３表歳入の状況'!CO53*100,2)</f>
        <v>7.11</v>
      </c>
      <c r="DC52" s="75">
        <v>0.21964739073319217</v>
      </c>
      <c r="DD52" s="73">
        <v>0.3141788883056578</v>
      </c>
      <c r="DE52" s="73">
        <v>0.18290038105325035</v>
      </c>
      <c r="DF52" s="73">
        <v>0.17</v>
      </c>
      <c r="DG52" s="76">
        <v>0.38</v>
      </c>
      <c r="DH52" s="72">
        <v>0.03197131233535769</v>
      </c>
      <c r="DI52" s="73">
        <v>0.013430422615190491</v>
      </c>
      <c r="DJ52" s="73">
        <v>0.004790679667967056</v>
      </c>
      <c r="DK52" s="73">
        <v>0.03</v>
      </c>
      <c r="DL52" s="74">
        <f>ROUND('第３表歳入の状況'!BT53/'第３表歳入の状況'!CO53*100,2)</f>
        <v>0.01</v>
      </c>
      <c r="DM52" s="72">
        <v>1.0690749401594488</v>
      </c>
      <c r="DN52" s="73">
        <v>1.1377838270905574</v>
      </c>
      <c r="DO52" s="73">
        <v>6.720080587000685</v>
      </c>
      <c r="DP52" s="73">
        <v>5.55</v>
      </c>
      <c r="DQ52" s="74">
        <f>ROUND('第３表歳入の状況'!BU53/'第３表歳入の状況'!CO53*100,2)</f>
        <v>1.43</v>
      </c>
      <c r="DR52" s="72">
        <v>1.7197632432335674</v>
      </c>
      <c r="DS52" s="73">
        <v>1.9209880852183565</v>
      </c>
      <c r="DT52" s="73">
        <v>1.3565392130078606</v>
      </c>
      <c r="DU52" s="73">
        <v>0.92</v>
      </c>
      <c r="DV52" s="74">
        <f>ROUND('第３表歳入の状況'!BV53/'第３表歳入の状況'!CO53*100,2)</f>
        <v>0.62</v>
      </c>
      <c r="DW52" s="75">
        <v>0.42049982646985995</v>
      </c>
      <c r="DX52" s="73">
        <v>1.1985352906920606</v>
      </c>
      <c r="DY52" s="73">
        <v>0.4350972961144999</v>
      </c>
      <c r="DZ52" s="73">
        <v>1.73</v>
      </c>
      <c r="EA52" s="74">
        <f>ROUND('第３表歳入の状況'!BY53/'第３表歳入の状況'!CO53*100,2)</f>
        <v>1.9</v>
      </c>
      <c r="EB52" s="72">
        <v>17.5444441019144</v>
      </c>
      <c r="EC52" s="73">
        <v>14.114252687247033</v>
      </c>
      <c r="ED52" s="73">
        <v>11.76435553058072</v>
      </c>
      <c r="EE52" s="73">
        <v>11.7</v>
      </c>
      <c r="EF52" s="74">
        <f>ROUND('第３表歳入の状況'!CK53/'第３表歳入の状況'!CO53*100,2)</f>
        <v>10.76</v>
      </c>
      <c r="EG52" s="63"/>
      <c r="EH52" s="64">
        <f t="shared" si="24"/>
        <v>14.6</v>
      </c>
      <c r="EI52" s="64">
        <f t="shared" si="25"/>
        <v>2.1</v>
      </c>
      <c r="EJ52" s="64">
        <f t="shared" si="26"/>
        <v>0.1</v>
      </c>
      <c r="EK52" s="64">
        <f t="shared" si="27"/>
        <v>0</v>
      </c>
      <c r="EL52" s="64">
        <f t="shared" si="28"/>
        <v>0</v>
      </c>
      <c r="EM52" s="64">
        <f t="shared" si="29"/>
        <v>1.6</v>
      </c>
      <c r="EN52" s="64">
        <f t="shared" si="30"/>
        <v>0</v>
      </c>
      <c r="EO52" s="64">
        <f t="shared" si="31"/>
        <v>0</v>
      </c>
      <c r="EP52" s="64">
        <f t="shared" si="32"/>
        <v>0.7</v>
      </c>
      <c r="EQ52" s="64">
        <f t="shared" si="33"/>
        <v>0.1</v>
      </c>
      <c r="ER52" s="64">
        <f t="shared" si="34"/>
        <v>50.1</v>
      </c>
      <c r="ES52" s="64">
        <f t="shared" si="35"/>
        <v>0</v>
      </c>
      <c r="ET52" s="64">
        <f t="shared" si="36"/>
        <v>1.3</v>
      </c>
      <c r="EU52" s="64">
        <f t="shared" si="37"/>
        <v>1.5</v>
      </c>
      <c r="EV52" s="64">
        <f t="shared" si="38"/>
        <v>0.1</v>
      </c>
      <c r="EW52" s="64">
        <f t="shared" si="39"/>
        <v>5.8</v>
      </c>
      <c r="EX52" s="64">
        <f t="shared" si="40"/>
        <v>0</v>
      </c>
      <c r="EY52" s="64">
        <f t="shared" si="41"/>
        <v>7.1</v>
      </c>
      <c r="EZ52" s="64">
        <f t="shared" si="42"/>
        <v>0.4</v>
      </c>
      <c r="FA52" s="64">
        <f t="shared" si="43"/>
        <v>0</v>
      </c>
      <c r="FB52" s="64">
        <f t="shared" si="44"/>
        <v>1.4</v>
      </c>
      <c r="FC52" s="64">
        <f t="shared" si="45"/>
        <v>0.6</v>
      </c>
      <c r="FD52" s="64">
        <f t="shared" si="46"/>
        <v>1.9</v>
      </c>
      <c r="FE52" s="64">
        <f t="shared" si="47"/>
        <v>10.8</v>
      </c>
      <c r="FF52" s="64">
        <f>SUM(EH52:FE52)</f>
        <v>100.2</v>
      </c>
    </row>
    <row r="53" spans="1:162" s="65" customFormat="1" ht="32.25" customHeight="1">
      <c r="A53" s="118" t="s">
        <v>59</v>
      </c>
      <c r="B53" s="72">
        <v>24.85</v>
      </c>
      <c r="C53" s="73">
        <v>23.57036626648731</v>
      </c>
      <c r="D53" s="73">
        <v>26.947600592106806</v>
      </c>
      <c r="E53" s="73">
        <v>26.89</v>
      </c>
      <c r="F53" s="74">
        <f>ROUND('第３表歳入の状況'!B54/'第３表歳入の状況'!CO54*100,2)</f>
        <v>28.26</v>
      </c>
      <c r="G53" s="75">
        <v>2.17</v>
      </c>
      <c r="H53" s="73">
        <v>2.5988608586600064</v>
      </c>
      <c r="I53" s="73">
        <v>3.5563946273351505</v>
      </c>
      <c r="J53" s="73">
        <v>4.82</v>
      </c>
      <c r="K53" s="74">
        <f>ROUND('第３表歳入の状況'!C54/'第３表歳入の状況'!CO54*100,2)</f>
        <v>2.29</v>
      </c>
      <c r="L53" s="72">
        <v>0.23</v>
      </c>
      <c r="M53" s="73">
        <v>0.20463732940947968</v>
      </c>
      <c r="N53" s="73">
        <v>0.13674938985108995</v>
      </c>
      <c r="O53" s="73">
        <v>0.1</v>
      </c>
      <c r="P53" s="74">
        <f>ROUND('第３表歳入の状況'!H54/'第３表歳入の状況'!CO54*100,2)</f>
        <v>0.12</v>
      </c>
      <c r="Q53" s="75"/>
      <c r="R53" s="73">
        <v>0.022329861475949855</v>
      </c>
      <c r="S53" s="73">
        <v>0.04458212207386895</v>
      </c>
      <c r="T53" s="73">
        <v>0.07</v>
      </c>
      <c r="U53" s="76">
        <f>ROUND('第３表歳入の状況'!I54/'第３表歳入の状況'!CO54*100,2)</f>
        <v>0.09</v>
      </c>
      <c r="V53" s="72"/>
      <c r="W53" s="73">
        <v>0.023451199838970274</v>
      </c>
      <c r="X53" s="73">
        <v>0.05857493430486472</v>
      </c>
      <c r="Y53" s="73">
        <v>0.05</v>
      </c>
      <c r="Z53" s="74">
        <f>ROUND('第３表歳入の状況'!J54/'第３表歳入の状況'!CO54*100,2)</f>
        <v>0.04</v>
      </c>
      <c r="AA53" s="75">
        <v>2.48</v>
      </c>
      <c r="AB53" s="73">
        <v>2.4617945483851273</v>
      </c>
      <c r="AC53" s="73">
        <v>2.5936220570168764</v>
      </c>
      <c r="AD53" s="73">
        <v>2.64</v>
      </c>
      <c r="AE53" s="74">
        <f>ROUND('第３表歳入の状況'!K54/'第３表歳入の状況'!CO54*100,2)</f>
        <v>2.41</v>
      </c>
      <c r="AF53" s="72">
        <v>0</v>
      </c>
      <c r="AG53" s="73">
        <v>0</v>
      </c>
      <c r="AH53" s="73">
        <v>0</v>
      </c>
      <c r="AI53" s="73">
        <v>0</v>
      </c>
      <c r="AJ53" s="74">
        <f>ROUND('第３表歳入の状況'!L54/'第３表歳入の状況'!CO54*100,2)</f>
        <v>0</v>
      </c>
      <c r="AK53" s="75">
        <v>0</v>
      </c>
      <c r="AL53" s="73">
        <v>0</v>
      </c>
      <c r="AM53" s="73">
        <v>0</v>
      </c>
      <c r="AN53" s="73">
        <v>0</v>
      </c>
      <c r="AO53" s="76">
        <f>ROUND('第３表歳入の状況'!M54/'第３表歳入の状況'!CO54*100,2)</f>
        <v>0</v>
      </c>
      <c r="AP53" s="72">
        <v>0.8215594695275494</v>
      </c>
      <c r="AQ53" s="73">
        <v>0.7690996801970675</v>
      </c>
      <c r="AR53" s="73">
        <v>0.8694871554449691</v>
      </c>
      <c r="AS53" s="73">
        <v>0.9</v>
      </c>
      <c r="AT53" s="74">
        <f>ROUND('第３表歳入の状況'!N54/'第３表歳入の状況'!CO54*100,2)</f>
        <v>0.78</v>
      </c>
      <c r="AU53" s="72">
        <v>0.7864245611793136</v>
      </c>
      <c r="AV53" s="73">
        <v>0.7230971199462423</v>
      </c>
      <c r="AW53" s="73">
        <v>0.8503508665719863</v>
      </c>
      <c r="AX53" s="73">
        <v>0.69</v>
      </c>
      <c r="AY53" s="74">
        <f>ROUND('第３表歳入の状況'!O54/'第３表歳入の状況'!CO54*100,2)</f>
        <v>0.21</v>
      </c>
      <c r="AZ53" s="72">
        <v>35.550584183286595</v>
      </c>
      <c r="BA53" s="73">
        <v>29.32104623361133</v>
      </c>
      <c r="BB53" s="73">
        <v>35.99786721428187</v>
      </c>
      <c r="BC53" s="73">
        <v>36.26</v>
      </c>
      <c r="BD53" s="74">
        <f>ROUND('第３表歳入の状況'!R54/'第３表歳入の状況'!CO54*100,2)</f>
        <v>31.37</v>
      </c>
      <c r="BE53" s="75">
        <v>32.378265317826965</v>
      </c>
      <c r="BF53" s="73">
        <v>26.599779525496675</v>
      </c>
      <c r="BG53" s="73">
        <v>33.105252623772095</v>
      </c>
      <c r="BH53" s="73">
        <v>33.4</v>
      </c>
      <c r="BI53" s="74">
        <f>ROUND('第３表歳入の状況'!S54/'第３表歳入の状況'!CO54*100,2)</f>
        <v>28.82</v>
      </c>
      <c r="BJ53" s="72">
        <v>3.1723188654596295</v>
      </c>
      <c r="BK53" s="73">
        <v>2.721266708114655</v>
      </c>
      <c r="BL53" s="73">
        <v>2.8926145905097727</v>
      </c>
      <c r="BM53" s="73">
        <v>2.85</v>
      </c>
      <c r="BN53" s="74">
        <f>ROUND('第３表歳入の状況'!T54/'第３表歳入の状況'!CO54*100,2)</f>
        <v>2.55</v>
      </c>
      <c r="BO53" s="75">
        <v>66.88639584662889</v>
      </c>
      <c r="BP53" s="73">
        <v>59.69468309801148</v>
      </c>
      <c r="BQ53" s="73">
        <v>71.05522895898748</v>
      </c>
      <c r="BR53" s="73">
        <v>72.42</v>
      </c>
      <c r="BS53" s="77">
        <f>'第３表歳入の状況'!DE54</f>
        <v>65.57</v>
      </c>
      <c r="BT53" s="72">
        <v>0.05143984609616834</v>
      </c>
      <c r="BU53" s="73">
        <v>0.04112958366090949</v>
      </c>
      <c r="BV53" s="73">
        <v>0.04812824572145007</v>
      </c>
      <c r="BW53" s="73">
        <v>0.05</v>
      </c>
      <c r="BX53" s="74">
        <f>ROUND('第３表歳入の状況'!U54/'第３表歳入の状況'!CO54*100,2)</f>
        <v>0.05</v>
      </c>
      <c r="BY53" s="75">
        <v>2.6981669647180544</v>
      </c>
      <c r="BZ53" s="73">
        <v>2.3298088699525756</v>
      </c>
      <c r="CA53" s="73">
        <v>2.663825721121016</v>
      </c>
      <c r="CB53" s="73">
        <v>2.54</v>
      </c>
      <c r="CC53" s="76">
        <f>ROUND('第３表歳入の状況'!V54/'第３表歳入の状況'!CO54*100,2)</f>
        <v>2.31</v>
      </c>
      <c r="CD53" s="72">
        <v>2.769683901298929</v>
      </c>
      <c r="CE53" s="73">
        <v>2.3960370517882508</v>
      </c>
      <c r="CF53" s="73">
        <v>3.1539734874544694</v>
      </c>
      <c r="CG53" s="73">
        <v>3.06</v>
      </c>
      <c r="CH53" s="74">
        <f>ROUND('第３表歳入の状況'!X54/'第３表歳入の状況'!CO54*100,2)</f>
        <v>2.77</v>
      </c>
      <c r="CI53" s="72">
        <v>0.8206818666459327</v>
      </c>
      <c r="CJ53" s="73">
        <v>0.7457453861425558</v>
      </c>
      <c r="CK53" s="73">
        <v>0.7489988190769312</v>
      </c>
      <c r="CL53" s="73">
        <v>1.01</v>
      </c>
      <c r="CM53" s="74">
        <f>ROUND('第３表歳入の状況'!AE54/'第３表歳入の状況'!CO54*100,2)</f>
        <v>0.79</v>
      </c>
      <c r="CN53" s="72">
        <v>3.955633325198827</v>
      </c>
      <c r="CO53" s="73">
        <v>4.583422105953739</v>
      </c>
      <c r="CP53" s="73">
        <v>3.20269275378385</v>
      </c>
      <c r="CQ53" s="73">
        <v>2.36</v>
      </c>
      <c r="CR53" s="74">
        <f>ROUND('第３表歳入の状況'!AH54/'第３表歳入の状況'!CO54*100,2)</f>
        <v>2.4</v>
      </c>
      <c r="CS53" s="72">
        <v>0</v>
      </c>
      <c r="CT53" s="73">
        <v>0</v>
      </c>
      <c r="CU53" s="73">
        <v>0</v>
      </c>
      <c r="CV53" s="73">
        <v>0</v>
      </c>
      <c r="CW53" s="74">
        <f>ROUND('第３表歳入の状況'!AT54/'第３表歳入の状況'!CO54*100,2)</f>
        <v>0</v>
      </c>
      <c r="CX53" s="72">
        <v>4.941797222925759</v>
      </c>
      <c r="CY53" s="73">
        <v>4.473904725832078</v>
      </c>
      <c r="CZ53" s="73">
        <v>4.230653299803829</v>
      </c>
      <c r="DA53" s="73">
        <v>4.73</v>
      </c>
      <c r="DB53" s="74">
        <f>ROUND('第３表歳入の状況'!AU54/'第３表歳入の状況'!CO54*100,2)</f>
        <v>12.11</v>
      </c>
      <c r="DC53" s="75">
        <v>0.4202640045019488</v>
      </c>
      <c r="DD53" s="73">
        <v>1.593214158599606</v>
      </c>
      <c r="DE53" s="73">
        <v>0.6013874288638811</v>
      </c>
      <c r="DF53" s="73">
        <v>0.6</v>
      </c>
      <c r="DG53" s="76">
        <v>0.38</v>
      </c>
      <c r="DH53" s="72">
        <v>0.2488850979181566</v>
      </c>
      <c r="DI53" s="73">
        <v>0.0764448202543057</v>
      </c>
      <c r="DJ53" s="73">
        <v>0.06022020788910281</v>
      </c>
      <c r="DK53" s="73">
        <v>0.03</v>
      </c>
      <c r="DL53" s="74">
        <f>ROUND('第３表歳入の状況'!BT54/'第３表歳入の状況'!CO54*100,2)</f>
        <v>0.06</v>
      </c>
      <c r="DM53" s="72">
        <v>2.7211847946832664</v>
      </c>
      <c r="DN53" s="73">
        <v>11.078546152971871</v>
      </c>
      <c r="DO53" s="73">
        <v>2.266819607891371</v>
      </c>
      <c r="DP53" s="73">
        <v>3.75</v>
      </c>
      <c r="DQ53" s="74">
        <f>ROUND('第３表歳入の状況'!BU54/'第３表歳入の状況'!CO54*100,2)</f>
        <v>5.31</v>
      </c>
      <c r="DR53" s="72">
        <v>1.8471385142183212</v>
      </c>
      <c r="DS53" s="73">
        <v>1.4810803222975641</v>
      </c>
      <c r="DT53" s="73">
        <v>2.310107874039771</v>
      </c>
      <c r="DU53" s="73">
        <v>2.22</v>
      </c>
      <c r="DV53" s="74">
        <f>ROUND('第３表歳入の状況'!BV54/'第３表歳入の状況'!CO54*100,2)</f>
        <v>1.65</v>
      </c>
      <c r="DW53" s="75">
        <v>1.588630577685946</v>
      </c>
      <c r="DX53" s="73">
        <v>1.5703720808343753</v>
      </c>
      <c r="DY53" s="73">
        <v>3.2781357357096406</v>
      </c>
      <c r="DZ53" s="73">
        <v>2.19</v>
      </c>
      <c r="EA53" s="74">
        <f>ROUND('第３表歳入の状況'!BY54/'第３表歳入の状況'!CO54*100,2)</f>
        <v>2.06</v>
      </c>
      <c r="EB53" s="72">
        <v>11.0500980374798</v>
      </c>
      <c r="EC53" s="73">
        <v>9.935611643700689</v>
      </c>
      <c r="ED53" s="73">
        <v>6.379827859657204</v>
      </c>
      <c r="EE53" s="73">
        <v>5.03</v>
      </c>
      <c r="EF53" s="74">
        <f>ROUND('第３表歳入の状況'!CK54/'第３表歳入の状況'!CO54*100,2)</f>
        <v>4.41</v>
      </c>
      <c r="EG53" s="63"/>
      <c r="EH53" s="64">
        <f t="shared" si="24"/>
        <v>28.3</v>
      </c>
      <c r="EI53" s="64">
        <f t="shared" si="25"/>
        <v>2.3</v>
      </c>
      <c r="EJ53" s="64">
        <f t="shared" si="26"/>
        <v>0.1</v>
      </c>
      <c r="EK53" s="64">
        <f t="shared" si="27"/>
        <v>0.1</v>
      </c>
      <c r="EL53" s="64">
        <f t="shared" si="28"/>
        <v>0</v>
      </c>
      <c r="EM53" s="64">
        <f t="shared" si="29"/>
        <v>2.4</v>
      </c>
      <c r="EN53" s="64">
        <f t="shared" si="30"/>
        <v>0</v>
      </c>
      <c r="EO53" s="64">
        <f t="shared" si="31"/>
        <v>0</v>
      </c>
      <c r="EP53" s="64">
        <f t="shared" si="32"/>
        <v>0.8</v>
      </c>
      <c r="EQ53" s="64">
        <f t="shared" si="33"/>
        <v>0.2</v>
      </c>
      <c r="ER53" s="64">
        <f t="shared" si="34"/>
        <v>31.4</v>
      </c>
      <c r="ES53" s="64">
        <f t="shared" si="35"/>
        <v>0.1</v>
      </c>
      <c r="ET53" s="64">
        <f t="shared" si="36"/>
        <v>2.3</v>
      </c>
      <c r="EU53" s="64">
        <f t="shared" si="37"/>
        <v>2.8</v>
      </c>
      <c r="EV53" s="64">
        <f t="shared" si="38"/>
        <v>0.8</v>
      </c>
      <c r="EW53" s="64">
        <f t="shared" si="39"/>
        <v>2.4</v>
      </c>
      <c r="EX53" s="64">
        <f t="shared" si="40"/>
        <v>0</v>
      </c>
      <c r="EY53" s="64">
        <f t="shared" si="41"/>
        <v>12.1</v>
      </c>
      <c r="EZ53" s="64">
        <f t="shared" si="42"/>
        <v>0.4</v>
      </c>
      <c r="FA53" s="64">
        <f t="shared" si="43"/>
        <v>0.1</v>
      </c>
      <c r="FB53" s="64">
        <f t="shared" si="44"/>
        <v>5.3</v>
      </c>
      <c r="FC53" s="64">
        <f t="shared" si="45"/>
        <v>1.7</v>
      </c>
      <c r="FD53" s="64">
        <f t="shared" si="46"/>
        <v>2.1</v>
      </c>
      <c r="FE53" s="64">
        <f t="shared" si="47"/>
        <v>4.4</v>
      </c>
      <c r="FF53" s="64">
        <f>SUM(EH53:FE53)</f>
        <v>100.09999999999998</v>
      </c>
    </row>
    <row r="54" spans="1:162" s="65" customFormat="1" ht="32.25" customHeight="1">
      <c r="A54" s="118" t="s">
        <v>60</v>
      </c>
      <c r="B54" s="72">
        <v>20.85</v>
      </c>
      <c r="C54" s="73">
        <v>20.461148719887078</v>
      </c>
      <c r="D54" s="73">
        <v>20.440079672312383</v>
      </c>
      <c r="E54" s="73">
        <v>20.62</v>
      </c>
      <c r="F54" s="74">
        <f>ROUND('第３表歳入の状況'!B55/'第３表歳入の状況'!CO55*100,2)</f>
        <v>23.98</v>
      </c>
      <c r="G54" s="75">
        <v>2.07</v>
      </c>
      <c r="H54" s="73">
        <v>2.662253295538374</v>
      </c>
      <c r="I54" s="73">
        <v>3.053339396435404</v>
      </c>
      <c r="J54" s="73">
        <v>3.88</v>
      </c>
      <c r="K54" s="74">
        <f>ROUND('第３表歳入の状況'!C55/'第３表歳入の状況'!CO55*100,2)</f>
        <v>2.22</v>
      </c>
      <c r="L54" s="72">
        <v>0.18</v>
      </c>
      <c r="M54" s="73">
        <v>0.17545833980777614</v>
      </c>
      <c r="N54" s="73">
        <v>0.09692064149253848</v>
      </c>
      <c r="O54" s="73">
        <v>0.06</v>
      </c>
      <c r="P54" s="74">
        <f>ROUND('第３表歳入の状況'!H55/'第３表歳入の状況'!CO55*100,2)</f>
        <v>0.09</v>
      </c>
      <c r="Q54" s="75"/>
      <c r="R54" s="73">
        <v>0.01916961296100382</v>
      </c>
      <c r="S54" s="73">
        <v>0.03140237537633613</v>
      </c>
      <c r="T54" s="73">
        <v>0.05</v>
      </c>
      <c r="U54" s="76">
        <f>ROUND('第３表歳入の状況'!I55/'第３表歳入の状況'!CO55*100,2)</f>
        <v>0.07</v>
      </c>
      <c r="V54" s="72"/>
      <c r="W54" s="73">
        <v>0.020049159908626348</v>
      </c>
      <c r="X54" s="73">
        <v>0.04081214639502919</v>
      </c>
      <c r="Y54" s="73">
        <v>0.03</v>
      </c>
      <c r="Z54" s="74">
        <f>ROUND('第３表歳入の状況'!J55/'第３表歳入の状況'!CO55*100,2)</f>
        <v>0.03</v>
      </c>
      <c r="AA54" s="75">
        <v>2.6</v>
      </c>
      <c r="AB54" s="73">
        <v>2.8652933255241595</v>
      </c>
      <c r="AC54" s="73">
        <v>2.5385811553360624</v>
      </c>
      <c r="AD54" s="73">
        <v>2.5</v>
      </c>
      <c r="AE54" s="74">
        <f>ROUND('第３表歳入の状況'!K55/'第３表歳入の状況'!CO55*100,2)</f>
        <v>2.6</v>
      </c>
      <c r="AF54" s="72">
        <v>0.16</v>
      </c>
      <c r="AG54" s="73">
        <v>0.07859541314011566</v>
      </c>
      <c r="AH54" s="73">
        <v>0.0396085710321731</v>
      </c>
      <c r="AI54" s="73">
        <v>0</v>
      </c>
      <c r="AJ54" s="74">
        <f>ROUND('第３表歳入の状況'!L55/'第３表歳入の状況'!CO55*100,2)</f>
        <v>0.06</v>
      </c>
      <c r="AK54" s="75">
        <v>0</v>
      </c>
      <c r="AL54" s="73">
        <v>0</v>
      </c>
      <c r="AM54" s="73">
        <v>0</v>
      </c>
      <c r="AN54" s="73">
        <v>0</v>
      </c>
      <c r="AO54" s="76">
        <f>ROUND('第３表歳入の状況'!M55/'第３表歳入の状況'!CO55*100,2)</f>
        <v>0</v>
      </c>
      <c r="AP54" s="72">
        <v>0.7827394277708772</v>
      </c>
      <c r="AQ54" s="73">
        <v>0.787487700438037</v>
      </c>
      <c r="AR54" s="73">
        <v>0.7449693832310877</v>
      </c>
      <c r="AS54" s="73">
        <v>0.76</v>
      </c>
      <c r="AT54" s="74">
        <f>ROUND('第３表歳入の状況'!N55/'第３表歳入の状況'!CO55*100,2)</f>
        <v>0.75</v>
      </c>
      <c r="AU54" s="72">
        <v>0.60854407984055</v>
      </c>
      <c r="AV54" s="73">
        <v>0.5551068863789977</v>
      </c>
      <c r="AW54" s="73">
        <v>0.5375824066167759</v>
      </c>
      <c r="AX54" s="73">
        <v>0.41</v>
      </c>
      <c r="AY54" s="74">
        <f>ROUND('第３表歳入の状況'!O55/'第３表歳入の状況'!CO55*100,2)</f>
        <v>0.14</v>
      </c>
      <c r="AZ54" s="72">
        <v>43.38118609000838</v>
      </c>
      <c r="BA54" s="73">
        <v>41.86163102734917</v>
      </c>
      <c r="BB54" s="73">
        <v>40.37890303077783</v>
      </c>
      <c r="BC54" s="73">
        <v>40.97</v>
      </c>
      <c r="BD54" s="74">
        <f>ROUND('第３表歳入の状況'!R55/'第３表歳入の状況'!CO55*100,2)</f>
        <v>42.85</v>
      </c>
      <c r="BE54" s="75">
        <v>38.978324763858</v>
      </c>
      <c r="BF54" s="73">
        <v>37.939979265244524</v>
      </c>
      <c r="BG54" s="73">
        <v>37.05605028581632</v>
      </c>
      <c r="BH54" s="73">
        <v>36.21</v>
      </c>
      <c r="BI54" s="74">
        <f>ROUND('第３表歳入の状況'!S55/'第３表歳入の状況'!CO55*100,2)</f>
        <v>37.65</v>
      </c>
      <c r="BJ54" s="72">
        <v>4.40286132615038</v>
      </c>
      <c r="BK54" s="73">
        <v>3.921651762104645</v>
      </c>
      <c r="BL54" s="73">
        <v>3.3228527449615086</v>
      </c>
      <c r="BM54" s="73">
        <v>4.76</v>
      </c>
      <c r="BN54" s="74">
        <f>ROUND('第３表歳入の状況'!T55/'第３表歳入の状況'!CO55*100,2)</f>
        <v>5.2</v>
      </c>
      <c r="BO54" s="75">
        <v>70.6285746266501</v>
      </c>
      <c r="BP54" s="73">
        <v>69.48619348093334</v>
      </c>
      <c r="BQ54" s="73">
        <v>67.90219877900562</v>
      </c>
      <c r="BR54" s="73">
        <v>69.3</v>
      </c>
      <c r="BS54" s="77">
        <f>'第３表歳入の状況'!DE55</f>
        <v>72.78</v>
      </c>
      <c r="BT54" s="72">
        <v>0.04511160778763107</v>
      </c>
      <c r="BU54" s="73">
        <v>0.046458120823138674</v>
      </c>
      <c r="BV54" s="73">
        <v>0.04341624581648146</v>
      </c>
      <c r="BW54" s="73">
        <v>0.04</v>
      </c>
      <c r="BX54" s="74">
        <f>ROUND('第３表歳入の状況'!U55/'第３表歳入の状況'!CO55*100,2)</f>
        <v>0.04</v>
      </c>
      <c r="BY54" s="75">
        <v>0.04768425575550998</v>
      </c>
      <c r="BZ54" s="73">
        <v>0.030896905595970862</v>
      </c>
      <c r="CA54" s="73">
        <v>0.024312222329692993</v>
      </c>
      <c r="CB54" s="73">
        <v>0.02</v>
      </c>
      <c r="CC54" s="76">
        <f>ROUND('第３表歳入の状況'!V55/'第３表歳入の状況'!CO55*100,2)</f>
        <v>0.03</v>
      </c>
      <c r="CD54" s="72">
        <v>2.5022386550738034</v>
      </c>
      <c r="CE54" s="73">
        <v>2.404388172484118</v>
      </c>
      <c r="CF54" s="73">
        <v>2.4077634549878133</v>
      </c>
      <c r="CG54" s="73">
        <v>2.32</v>
      </c>
      <c r="CH54" s="74">
        <f>ROUND('第３表歳入の状況'!X55/'第３表歳入の状況'!CO55*100,2)</f>
        <v>2.44</v>
      </c>
      <c r="CI54" s="72">
        <v>0.1540880730234842</v>
      </c>
      <c r="CJ54" s="73">
        <v>0.15191354459449616</v>
      </c>
      <c r="CK54" s="73">
        <v>0.141693644990785</v>
      </c>
      <c r="CL54" s="73">
        <v>0.15</v>
      </c>
      <c r="CM54" s="74">
        <f>ROUND('第３表歳入の状況'!AE55/'第３表歳入の状況'!CO55*100,2)</f>
        <v>0.15</v>
      </c>
      <c r="CN54" s="72">
        <v>3.7179050882463387</v>
      </c>
      <c r="CO54" s="73">
        <v>3.4368860790496205</v>
      </c>
      <c r="CP54" s="73">
        <v>2.9721527674136565</v>
      </c>
      <c r="CQ54" s="73">
        <v>3.94</v>
      </c>
      <c r="CR54" s="74">
        <f>ROUND('第３表歳入の状況'!AH55/'第３表歳入の状況'!CO55*100,2)</f>
        <v>5.77</v>
      </c>
      <c r="CS54" s="72">
        <v>0</v>
      </c>
      <c r="CT54" s="73">
        <v>0</v>
      </c>
      <c r="CU54" s="73">
        <v>0</v>
      </c>
      <c r="CV54" s="73">
        <v>0</v>
      </c>
      <c r="CW54" s="74">
        <f>ROUND('第３表歳入の状況'!AT55/'第３表歳入の状況'!CO55*100,2)</f>
        <v>0</v>
      </c>
      <c r="CX54" s="72">
        <v>3.9299905759842857</v>
      </c>
      <c r="CY54" s="73">
        <v>4.502581244766414</v>
      </c>
      <c r="CZ54" s="73">
        <v>4.389789479350805</v>
      </c>
      <c r="DA54" s="73">
        <v>3.48</v>
      </c>
      <c r="DB54" s="74">
        <f>ROUND('第３表歳入の状況'!AU55/'第３表歳入の状況'!CO55*100,2)</f>
        <v>4.35</v>
      </c>
      <c r="DC54" s="75">
        <v>3.0575695427366476</v>
      </c>
      <c r="DD54" s="73">
        <v>3.5850784634810977</v>
      </c>
      <c r="DE54" s="73">
        <v>3.5377675383907716</v>
      </c>
      <c r="DF54" s="73">
        <v>2.75</v>
      </c>
      <c r="DG54" s="76">
        <v>0.38</v>
      </c>
      <c r="DH54" s="72">
        <v>0.02356003928478581</v>
      </c>
      <c r="DI54" s="73">
        <v>0.011411557833256392</v>
      </c>
      <c r="DJ54" s="73">
        <v>0.019651103197177593</v>
      </c>
      <c r="DK54" s="73">
        <v>0</v>
      </c>
      <c r="DL54" s="74">
        <f>ROUND('第３表歳入の状況'!BT55/'第３表歳入の状況'!CO55*100,2)</f>
        <v>0.01</v>
      </c>
      <c r="DM54" s="72">
        <v>3.0159332664143967</v>
      </c>
      <c r="DN54" s="73">
        <v>5.225230548424585</v>
      </c>
      <c r="DO54" s="73">
        <v>6.116569994034643</v>
      </c>
      <c r="DP54" s="73">
        <v>6.54</v>
      </c>
      <c r="DQ54" s="74">
        <f>ROUND('第３表歳入の状況'!BU55/'第３表歳入の状況'!CO55*100,2)</f>
        <v>2.79</v>
      </c>
      <c r="DR54" s="72">
        <v>1.8767241254802276</v>
      </c>
      <c r="DS54" s="73">
        <v>2.091314564102171</v>
      </c>
      <c r="DT54" s="73">
        <v>2.1786464722768453</v>
      </c>
      <c r="DU54" s="73">
        <v>2.42</v>
      </c>
      <c r="DV54" s="74">
        <f>ROUND('第３表歳入の状況'!BV55/'第３表歳入の状況'!CO55*100,2)</f>
        <v>3.04</v>
      </c>
      <c r="DW54" s="75">
        <v>1.2742054579854993</v>
      </c>
      <c r="DX54" s="73">
        <v>1.1117247893090392</v>
      </c>
      <c r="DY54" s="73">
        <v>1.232658120260375</v>
      </c>
      <c r="DZ54" s="73">
        <v>1.02</v>
      </c>
      <c r="EA54" s="74">
        <f>ROUND('第３表歳入の状況'!BY55/'第３表歳入の状況'!CO55*100,2)</f>
        <v>0.72</v>
      </c>
      <c r="EB54" s="72">
        <v>9.726414685577284</v>
      </c>
      <c r="EC54" s="73">
        <v>7.915922528602754</v>
      </c>
      <c r="ED54" s="73">
        <v>9.033380177945336</v>
      </c>
      <c r="EE54" s="73">
        <v>8.02</v>
      </c>
      <c r="EF54" s="74">
        <f>ROUND('第３表歳入の状況'!CK55/'第３表歳入の状況'!CO55*100,2)</f>
        <v>6.41</v>
      </c>
      <c r="EG54" s="63"/>
      <c r="EH54" s="64">
        <f t="shared" si="24"/>
        <v>24</v>
      </c>
      <c r="EI54" s="64">
        <f t="shared" si="25"/>
        <v>2.2</v>
      </c>
      <c r="EJ54" s="64">
        <f t="shared" si="26"/>
        <v>0.1</v>
      </c>
      <c r="EK54" s="64">
        <f t="shared" si="27"/>
        <v>0.1</v>
      </c>
      <c r="EL54" s="64">
        <f t="shared" si="28"/>
        <v>0</v>
      </c>
      <c r="EM54" s="64">
        <f t="shared" si="29"/>
        <v>2.6</v>
      </c>
      <c r="EN54" s="64">
        <f t="shared" si="30"/>
        <v>0.1</v>
      </c>
      <c r="EO54" s="64">
        <f t="shared" si="31"/>
        <v>0</v>
      </c>
      <c r="EP54" s="64">
        <f t="shared" si="32"/>
        <v>0.8</v>
      </c>
      <c r="EQ54" s="64">
        <f t="shared" si="33"/>
        <v>0.1</v>
      </c>
      <c r="ER54" s="64">
        <f t="shared" si="34"/>
        <v>42.9</v>
      </c>
      <c r="ES54" s="64">
        <f t="shared" si="35"/>
        <v>0</v>
      </c>
      <c r="ET54" s="64">
        <f t="shared" si="36"/>
        <v>0</v>
      </c>
      <c r="EU54" s="64">
        <f t="shared" si="37"/>
        <v>2.4</v>
      </c>
      <c r="EV54" s="64">
        <f t="shared" si="38"/>
        <v>0.2</v>
      </c>
      <c r="EW54" s="64">
        <f t="shared" si="39"/>
        <v>5.8</v>
      </c>
      <c r="EX54" s="64">
        <f t="shared" si="40"/>
        <v>0</v>
      </c>
      <c r="EY54" s="64">
        <f t="shared" si="41"/>
        <v>4.4</v>
      </c>
      <c r="EZ54" s="64">
        <f t="shared" si="42"/>
        <v>0.4</v>
      </c>
      <c r="FA54" s="64">
        <f t="shared" si="43"/>
        <v>0</v>
      </c>
      <c r="FB54" s="64">
        <f t="shared" si="44"/>
        <v>2.8</v>
      </c>
      <c r="FC54" s="64">
        <f t="shared" si="45"/>
        <v>3</v>
      </c>
      <c r="FD54" s="64">
        <f t="shared" si="46"/>
        <v>0.7</v>
      </c>
      <c r="FE54" s="64">
        <f t="shared" si="47"/>
        <v>6.4</v>
      </c>
      <c r="FF54" s="64">
        <f>SUM(EH54:FE54)</f>
        <v>99.00000000000003</v>
      </c>
    </row>
    <row r="55" spans="1:162" s="65" customFormat="1" ht="32.25" customHeight="1">
      <c r="A55" s="118" t="s">
        <v>61</v>
      </c>
      <c r="B55" s="72">
        <v>49.98</v>
      </c>
      <c r="C55" s="73">
        <v>45.60163154316791</v>
      </c>
      <c r="D55" s="73">
        <v>61.42242872581084</v>
      </c>
      <c r="E55" s="73">
        <v>55.46</v>
      </c>
      <c r="F55" s="74">
        <f>ROUND('第３表歳入の状況'!B56/'第３表歳入の状況'!CO56*100,2)</f>
        <v>62.55</v>
      </c>
      <c r="G55" s="75">
        <v>0.87</v>
      </c>
      <c r="H55" s="73">
        <v>1.114814470653253</v>
      </c>
      <c r="I55" s="73">
        <v>1.2133459742637536</v>
      </c>
      <c r="J55" s="73">
        <v>1.59</v>
      </c>
      <c r="K55" s="74">
        <f>ROUND('第３表歳入の状況'!C56/'第３表歳入の状況'!CO56*100,2)</f>
        <v>0.91</v>
      </c>
      <c r="L55" s="72">
        <v>0.14</v>
      </c>
      <c r="M55" s="73">
        <v>0.13804048535474817</v>
      </c>
      <c r="N55" s="73">
        <v>0.06954359404790407</v>
      </c>
      <c r="O55" s="73">
        <v>0.04</v>
      </c>
      <c r="P55" s="74">
        <f>ROUND('第３表歳入の状況'!H56/'第３表歳入の状況'!CO56*100,2)</f>
        <v>0.07</v>
      </c>
      <c r="Q55" s="75"/>
      <c r="R55" s="73">
        <v>0.014941140221745105</v>
      </c>
      <c r="S55" s="73">
        <v>0.022598470168846814</v>
      </c>
      <c r="T55" s="73">
        <v>0.03</v>
      </c>
      <c r="U55" s="76">
        <f>ROUND('第３表歳入の状況'!I56/'第３表歳入の状況'!CO56*100,2)</f>
        <v>0.05</v>
      </c>
      <c r="V55" s="72"/>
      <c r="W55" s="73">
        <v>0.01589483002313309</v>
      </c>
      <c r="X55" s="73">
        <v>0.029505927088381123</v>
      </c>
      <c r="Y55" s="73">
        <v>0.02</v>
      </c>
      <c r="Z55" s="74">
        <f>ROUND('第３表歳入の状況'!J56/'第３表歳入の状況'!CO56*100,2)</f>
        <v>0.02</v>
      </c>
      <c r="AA55" s="75">
        <v>1.54</v>
      </c>
      <c r="AB55" s="73">
        <v>1.6259432970279115</v>
      </c>
      <c r="AC55" s="73">
        <v>1.2942953999534812</v>
      </c>
      <c r="AD55" s="73">
        <v>1.26</v>
      </c>
      <c r="AE55" s="74">
        <f>ROUND('第３表歳入の状況'!K56/'第３表歳入の状況'!CO56*100,2)</f>
        <v>1.46</v>
      </c>
      <c r="AF55" s="72">
        <v>0</v>
      </c>
      <c r="AG55" s="73">
        <v>0</v>
      </c>
      <c r="AH55" s="73">
        <v>0</v>
      </c>
      <c r="AI55" s="73">
        <v>0</v>
      </c>
      <c r="AJ55" s="74">
        <f>ROUND('第３表歳入の状況'!L56/'第３表歳入の状況'!CO56*100,2)</f>
        <v>0</v>
      </c>
      <c r="AK55" s="75">
        <v>0</v>
      </c>
      <c r="AL55" s="73">
        <v>0</v>
      </c>
      <c r="AM55" s="73">
        <v>0</v>
      </c>
      <c r="AN55" s="73">
        <v>0</v>
      </c>
      <c r="AO55" s="76">
        <f>ROUND('第３表歳入の状況'!M56/'第３表歳入の状況'!CO56*100,2)</f>
        <v>0</v>
      </c>
      <c r="AP55" s="72">
        <v>0.3309591946027246</v>
      </c>
      <c r="AQ55" s="73">
        <v>0.3160381280291878</v>
      </c>
      <c r="AR55" s="73">
        <v>0.27798250238829586</v>
      </c>
      <c r="AS55" s="73">
        <v>0.27</v>
      </c>
      <c r="AT55" s="74">
        <f>ROUND('第３表歳入の状況'!N56/'第３表歳入の状況'!CO56*100,2)</f>
        <v>0.31</v>
      </c>
      <c r="AU55" s="72">
        <v>0.9243528799218004</v>
      </c>
      <c r="AV55" s="73">
        <v>0.708811604693132</v>
      </c>
      <c r="AW55" s="73">
        <v>0.6761206442781207</v>
      </c>
      <c r="AX55" s="73">
        <v>0.51</v>
      </c>
      <c r="AY55" s="74">
        <f>ROUND('第３表歳入の状況'!O56/'第３表歳入の状況'!CO56*100,2)</f>
        <v>0.17</v>
      </c>
      <c r="AZ55" s="72">
        <v>0.2380804059082497</v>
      </c>
      <c r="BA55" s="73">
        <v>0.6102147513804048</v>
      </c>
      <c r="BB55" s="73">
        <v>0</v>
      </c>
      <c r="BC55" s="73">
        <v>0.22</v>
      </c>
      <c r="BD55" s="74">
        <f>ROUND('第３表歳入の状況'!R56/'第３表歳入の状況'!CO56*100,2)</f>
        <v>0.39</v>
      </c>
      <c r="BE55" s="75">
        <v>0</v>
      </c>
      <c r="BF55" s="73">
        <v>0</v>
      </c>
      <c r="BG55" s="73">
        <v>0</v>
      </c>
      <c r="BH55" s="73">
        <v>0</v>
      </c>
      <c r="BI55" s="74">
        <f>ROUND('第３表歳入の状況'!S56/'第３表歳入の状況'!CO56*100,2)</f>
        <v>0</v>
      </c>
      <c r="BJ55" s="72">
        <v>0.2380804059082497</v>
      </c>
      <c r="BK55" s="73">
        <v>0.6102147513804048</v>
      </c>
      <c r="BL55" s="73">
        <v>0</v>
      </c>
      <c r="BM55" s="73">
        <v>0.22</v>
      </c>
      <c r="BN55" s="74">
        <f>ROUND('第３表歳入の状況'!T56/'第３表歳入の状況'!CO56*100,2)</f>
        <v>0.39</v>
      </c>
      <c r="BO55" s="75">
        <v>54.02540977029484</v>
      </c>
      <c r="BP55" s="73">
        <v>50.14633025055143</v>
      </c>
      <c r="BQ55" s="73">
        <v>65.00582123799963</v>
      </c>
      <c r="BR55" s="73">
        <v>59.42</v>
      </c>
      <c r="BS55" s="77">
        <f>'第３表歳入の状況'!DE56</f>
        <v>65.95</v>
      </c>
      <c r="BT55" s="72">
        <v>0.027891836074962387</v>
      </c>
      <c r="BU55" s="73">
        <v>0.02746137556304379</v>
      </c>
      <c r="BV55" s="73">
        <v>0.02272638603772708</v>
      </c>
      <c r="BW55" s="73">
        <v>0.02</v>
      </c>
      <c r="BX55" s="74">
        <f>ROUND('第３表歳入の状況'!U56/'第３表歳入の状況'!CO56*100,2)</f>
        <v>0.02</v>
      </c>
      <c r="BY55" s="75">
        <v>0.07172918872954481</v>
      </c>
      <c r="BZ55" s="73">
        <v>0.048613726286136284</v>
      </c>
      <c r="CA55" s="73">
        <v>0.045175621026213586</v>
      </c>
      <c r="CB55" s="73">
        <v>0.02</v>
      </c>
      <c r="CC55" s="76">
        <f>ROUND('第３表歳入の状況'!V56/'第３表歳入の状況'!CO56*100,2)</f>
        <v>0.04</v>
      </c>
      <c r="CD55" s="72">
        <v>2.088298682597827</v>
      </c>
      <c r="CE55" s="73">
        <v>1.97690114393869</v>
      </c>
      <c r="CF55" s="73">
        <v>1.9580295242616963</v>
      </c>
      <c r="CG55" s="73">
        <v>1.11</v>
      </c>
      <c r="CH55" s="74">
        <f>ROUND('第３表歳入の状況'!X56/'第３表歳入の状況'!CO56*100,2)</f>
        <v>1.32</v>
      </c>
      <c r="CI55" s="72">
        <v>0.08980248324503055</v>
      </c>
      <c r="CJ55" s="73">
        <v>0.0779335742826541</v>
      </c>
      <c r="CK55" s="73">
        <v>0.06188996122656821</v>
      </c>
      <c r="CL55" s="73">
        <v>0.06</v>
      </c>
      <c r="CM55" s="74">
        <f>ROUND('第３表歳入の状況'!AE56/'第３表歳入の状況'!CO56*100,2)</f>
        <v>0.08</v>
      </c>
      <c r="CN55" s="72">
        <v>5.850286980844615</v>
      </c>
      <c r="CO55" s="73">
        <v>1.2762325829343324</v>
      </c>
      <c r="CP55" s="73">
        <v>9.40883041617641</v>
      </c>
      <c r="CQ55" s="73">
        <v>5.21</v>
      </c>
      <c r="CR55" s="74">
        <f>ROUND('第３表歳入の状況'!AH56/'第３表歳入の状況'!CO56*100,2)</f>
        <v>1.57</v>
      </c>
      <c r="CS55" s="72">
        <v>0</v>
      </c>
      <c r="CT55" s="73">
        <v>0</v>
      </c>
      <c r="CU55" s="73">
        <v>0</v>
      </c>
      <c r="CV55" s="73">
        <v>0</v>
      </c>
      <c r="CW55" s="74">
        <f>ROUND('第３表歳入の状況'!AT56/'第３表歳入の状況'!CO56*100,2)</f>
        <v>0</v>
      </c>
      <c r="CX55" s="72">
        <v>3.8677362980714385</v>
      </c>
      <c r="CY55" s="73">
        <v>14.284414752358549</v>
      </c>
      <c r="CZ55" s="73">
        <v>11.576897797139504</v>
      </c>
      <c r="DA55" s="73">
        <v>21.04</v>
      </c>
      <c r="DB55" s="74">
        <f>ROUND('第３表歳入の状況'!AU56/'第３表歳入の状況'!CO56*100,2)</f>
        <v>20.23</v>
      </c>
      <c r="DC55" s="75">
        <v>0.30281099974030856</v>
      </c>
      <c r="DD55" s="73">
        <v>0.3789082941668419</v>
      </c>
      <c r="DE55" s="73">
        <v>0.8798053461584626</v>
      </c>
      <c r="DF55" s="73">
        <v>0.69</v>
      </c>
      <c r="DG55" s="76">
        <v>0.38</v>
      </c>
      <c r="DH55" s="72">
        <v>0.014151005067444152</v>
      </c>
      <c r="DI55" s="73">
        <v>0</v>
      </c>
      <c r="DJ55" s="73">
        <v>1.4923518036030916</v>
      </c>
      <c r="DK55" s="73">
        <v>0</v>
      </c>
      <c r="DL55" s="74">
        <f>ROUND('第３表歳入の状況'!BT56/'第３表歳入の状況'!CO56*100,2)</f>
        <v>0</v>
      </c>
      <c r="DM55" s="72">
        <v>15.08156183002233</v>
      </c>
      <c r="DN55" s="73">
        <v>14.147743667744257</v>
      </c>
      <c r="DO55" s="73">
        <v>1.0821469314155618</v>
      </c>
      <c r="DP55" s="73">
        <v>4.74</v>
      </c>
      <c r="DQ55" s="74">
        <f>ROUND('第３表歳入の状況'!BU56/'第３表歳入の状況'!CO56*100,2)</f>
        <v>1.51</v>
      </c>
      <c r="DR55" s="72">
        <v>3.3275370611490054</v>
      </c>
      <c r="DS55" s="73">
        <v>2.6811643818867408</v>
      </c>
      <c r="DT55" s="73">
        <v>1.7895856442578673</v>
      </c>
      <c r="DU55" s="73">
        <v>1.48</v>
      </c>
      <c r="DV55" s="74">
        <f>ROUND('第３表歳入の状況'!BV56/'第３表歳入の状況'!CO56*100,2)</f>
        <v>2.29</v>
      </c>
      <c r="DW55" s="75">
        <v>0.25323121024676326</v>
      </c>
      <c r="DX55" s="73">
        <v>0.7076378326298852</v>
      </c>
      <c r="DY55" s="73">
        <v>0.3001332670160618</v>
      </c>
      <c r="DZ55" s="73">
        <v>0.26</v>
      </c>
      <c r="EA55" s="74">
        <f>ROUND('第３表歳入の状況'!BY56/'第３表歳入の状況'!CO56*100,2)</f>
        <v>0.41</v>
      </c>
      <c r="EB55" s="72">
        <v>14.999552653915893</v>
      </c>
      <c r="EC55" s="73">
        <v>14.246658417657446</v>
      </c>
      <c r="ED55" s="73">
        <v>6.37660606368121</v>
      </c>
      <c r="EE55" s="73">
        <v>5.96</v>
      </c>
      <c r="EF55" s="74">
        <f>ROUND('第３表歳入の状況'!CK56/'第３表歳入の状況'!CO56*100,2)</f>
        <v>5.55</v>
      </c>
      <c r="EG55" s="63"/>
      <c r="EH55" s="64">
        <f t="shared" si="24"/>
        <v>62.6</v>
      </c>
      <c r="EI55" s="64">
        <f t="shared" si="25"/>
        <v>0.9</v>
      </c>
      <c r="EJ55" s="64">
        <f t="shared" si="26"/>
        <v>0.1</v>
      </c>
      <c r="EK55" s="64">
        <f t="shared" si="27"/>
        <v>0.1</v>
      </c>
      <c r="EL55" s="64">
        <f t="shared" si="28"/>
        <v>0</v>
      </c>
      <c r="EM55" s="64">
        <f t="shared" si="29"/>
        <v>1.5</v>
      </c>
      <c r="EN55" s="64">
        <f t="shared" si="30"/>
        <v>0</v>
      </c>
      <c r="EO55" s="64">
        <f t="shared" si="31"/>
        <v>0</v>
      </c>
      <c r="EP55" s="64">
        <f t="shared" si="32"/>
        <v>0.3</v>
      </c>
      <c r="EQ55" s="64">
        <f t="shared" si="33"/>
        <v>0.2</v>
      </c>
      <c r="ER55" s="64">
        <f t="shared" si="34"/>
        <v>0.4</v>
      </c>
      <c r="ES55" s="64">
        <f t="shared" si="35"/>
        <v>0</v>
      </c>
      <c r="ET55" s="64">
        <f t="shared" si="36"/>
        <v>0</v>
      </c>
      <c r="EU55" s="64">
        <f t="shared" si="37"/>
        <v>1.3</v>
      </c>
      <c r="EV55" s="64">
        <f t="shared" si="38"/>
        <v>0.1</v>
      </c>
      <c r="EW55" s="64">
        <f t="shared" si="39"/>
        <v>1.6</v>
      </c>
      <c r="EX55" s="64">
        <f t="shared" si="40"/>
        <v>0</v>
      </c>
      <c r="EY55" s="64">
        <f t="shared" si="41"/>
        <v>20.2</v>
      </c>
      <c r="EZ55" s="64">
        <f t="shared" si="42"/>
        <v>0.4</v>
      </c>
      <c r="FA55" s="64">
        <f t="shared" si="43"/>
        <v>0</v>
      </c>
      <c r="FB55" s="64">
        <f t="shared" si="44"/>
        <v>1.5</v>
      </c>
      <c r="FC55" s="64">
        <f t="shared" si="45"/>
        <v>2.3</v>
      </c>
      <c r="FD55" s="64">
        <f t="shared" si="46"/>
        <v>0.4</v>
      </c>
      <c r="FE55" s="64">
        <f t="shared" si="47"/>
        <v>5.6</v>
      </c>
      <c r="FF55" s="64">
        <f>SUM(EH55:FE55)</f>
        <v>99.5</v>
      </c>
    </row>
    <row r="56" spans="1:162" s="65" customFormat="1" ht="32.25" customHeight="1">
      <c r="A56" s="118" t="s">
        <v>62</v>
      </c>
      <c r="B56" s="72">
        <v>49.84</v>
      </c>
      <c r="C56" s="73">
        <v>52.525629945646855</v>
      </c>
      <c r="D56" s="73">
        <v>52.16729148480642</v>
      </c>
      <c r="E56" s="73">
        <v>44.31</v>
      </c>
      <c r="F56" s="74">
        <f>ROUND('第３表歳入の状況'!B57/'第３表歳入の状況'!CO57*100,2)</f>
        <v>45.75</v>
      </c>
      <c r="G56" s="75">
        <v>1.21</v>
      </c>
      <c r="H56" s="73">
        <v>1.6095438241956668</v>
      </c>
      <c r="I56" s="73">
        <v>1.8661099631662754</v>
      </c>
      <c r="J56" s="73">
        <v>2.15</v>
      </c>
      <c r="K56" s="74">
        <f>ROUND('第３表歳入の状況'!C57/'第３表歳入の状況'!CO57*100,2)</f>
        <v>1.14</v>
      </c>
      <c r="L56" s="72">
        <v>0.12</v>
      </c>
      <c r="M56" s="73">
        <v>0.12786223312169795</v>
      </c>
      <c r="N56" s="73">
        <v>0.07106123573393301</v>
      </c>
      <c r="O56" s="73">
        <v>0.04</v>
      </c>
      <c r="P56" s="74">
        <f>ROUND('第３表歳入の状況'!H57/'第３表歳入の状況'!CO57*100,2)</f>
        <v>0.05</v>
      </c>
      <c r="Q56" s="75"/>
      <c r="R56" s="73">
        <v>0.013955694956575568</v>
      </c>
      <c r="S56" s="73">
        <v>0.02299488244795098</v>
      </c>
      <c r="T56" s="73">
        <v>0.03</v>
      </c>
      <c r="U56" s="76">
        <f>ROUND('第３表歳入の状況'!I57/'第３表歳入の状況'!CO57*100,2)</f>
        <v>0.04</v>
      </c>
      <c r="V56" s="72"/>
      <c r="W56" s="73">
        <v>0.014618395555072175</v>
      </c>
      <c r="X56" s="73">
        <v>0.029872390785739136</v>
      </c>
      <c r="Y56" s="73">
        <v>0.02</v>
      </c>
      <c r="Z56" s="74">
        <f>ROUND('第３表歳入の状況'!J57/'第３表歳入の状況'!CO57*100,2)</f>
        <v>0.02</v>
      </c>
      <c r="AA56" s="75">
        <v>1.62</v>
      </c>
      <c r="AB56" s="73">
        <v>1.8766121653897985</v>
      </c>
      <c r="AC56" s="73">
        <v>1.6747971135040352</v>
      </c>
      <c r="AD56" s="73">
        <v>1.46</v>
      </c>
      <c r="AE56" s="74">
        <f>ROUND('第３表歳入の状況'!K57/'第３表歳入の状況'!CO57*100,2)</f>
        <v>1.42</v>
      </c>
      <c r="AF56" s="72">
        <v>0.1</v>
      </c>
      <c r="AG56" s="73">
        <v>0.14573565808703284</v>
      </c>
      <c r="AH56" s="73">
        <v>0.13383516917717947</v>
      </c>
      <c r="AI56" s="73">
        <v>0.11</v>
      </c>
      <c r="AJ56" s="74">
        <f>ROUND('第３表歳入の状況'!L57/'第３表歳入の状況'!CO57*100,2)</f>
        <v>0.12</v>
      </c>
      <c r="AK56" s="75">
        <v>0</v>
      </c>
      <c r="AL56" s="73">
        <v>0</v>
      </c>
      <c r="AM56" s="73">
        <v>0</v>
      </c>
      <c r="AN56" s="73">
        <v>0</v>
      </c>
      <c r="AO56" s="76">
        <f>ROUND('第３表歳入の状況'!M57/'第３表歳入の状況'!CO57*100,2)</f>
        <v>0</v>
      </c>
      <c r="AP56" s="72">
        <v>0.4564207266475296</v>
      </c>
      <c r="AQ56" s="73">
        <v>0.48135452883741653</v>
      </c>
      <c r="AR56" s="73">
        <v>0.4663750806344988</v>
      </c>
      <c r="AS56" s="73">
        <v>0.41</v>
      </c>
      <c r="AT56" s="74">
        <f>ROUND('第３表歳入の状況'!N57/'第３表歳入の状況'!CO57*100,2)</f>
        <v>0.39</v>
      </c>
      <c r="AU56" s="72">
        <v>0.8663403844770099</v>
      </c>
      <c r="AV56" s="73">
        <v>0.735967997018627</v>
      </c>
      <c r="AW56" s="73">
        <v>0.7957334300629797</v>
      </c>
      <c r="AX56" s="73">
        <v>0.74</v>
      </c>
      <c r="AY56" s="74">
        <f>ROUND('第３表歳入の状況'!O57/'第３表歳入の状況'!CO57*100,2)</f>
        <v>0.2</v>
      </c>
      <c r="AZ56" s="72">
        <v>0.04302417962613587</v>
      </c>
      <c r="BA56" s="73">
        <v>0.035025675749952925</v>
      </c>
      <c r="BB56" s="73">
        <v>0</v>
      </c>
      <c r="BC56" s="73">
        <v>0.08</v>
      </c>
      <c r="BD56" s="74">
        <f>ROUND('第３表歳入の状況'!R57/'第３表歳入の状況'!CO57*100,2)</f>
        <v>0.25</v>
      </c>
      <c r="BE56" s="75">
        <v>0</v>
      </c>
      <c r="BF56" s="73">
        <v>0</v>
      </c>
      <c r="BG56" s="73">
        <v>0</v>
      </c>
      <c r="BH56" s="73">
        <v>0</v>
      </c>
      <c r="BI56" s="74">
        <f>ROUND('第３表歳入の状況'!S57/'第３表歳入の状況'!CO57*100,2)</f>
        <v>0</v>
      </c>
      <c r="BJ56" s="72">
        <v>0.04302417962613587</v>
      </c>
      <c r="BK56" s="73">
        <v>0.035025675749952925</v>
      </c>
      <c r="BL56" s="73">
        <v>0</v>
      </c>
      <c r="BM56" s="73">
        <v>0.08</v>
      </c>
      <c r="BN56" s="74">
        <f>ROUND('第３表歳入の状況'!T57/'第３表歳入の状況'!CO57*100,2)</f>
        <v>0.25</v>
      </c>
      <c r="BO56" s="75">
        <v>54.25851061594672</v>
      </c>
      <c r="BP56" s="73">
        <v>57.5663061185587</v>
      </c>
      <c r="BQ56" s="73">
        <v>57.22807075031901</v>
      </c>
      <c r="BR56" s="73">
        <v>49.36</v>
      </c>
      <c r="BS56" s="77">
        <f>'第３表歳入の状況'!DE57</f>
        <v>49.38</v>
      </c>
      <c r="BT56" s="72">
        <v>0.03594025030999163</v>
      </c>
      <c r="BU56" s="73">
        <v>0.036526497693607</v>
      </c>
      <c r="BV56" s="73">
        <v>0.03318731170201376</v>
      </c>
      <c r="BW56" s="73">
        <v>0.03</v>
      </c>
      <c r="BX56" s="74">
        <f>ROUND('第３表歳入の状況'!U57/'第３表歳入の状況'!CO57*100,2)</f>
        <v>0.03</v>
      </c>
      <c r="BY56" s="75">
        <v>0.062044808734838114</v>
      </c>
      <c r="BZ56" s="73">
        <v>0.08903577452742625</v>
      </c>
      <c r="CA56" s="73">
        <v>0.10470577790715706</v>
      </c>
      <c r="CB56" s="73">
        <v>0.1</v>
      </c>
      <c r="CC56" s="76">
        <f>ROUND('第３表歳入の状況'!V57/'第３表歳入の状況'!CO57*100,2)</f>
        <v>0.09</v>
      </c>
      <c r="CD56" s="72">
        <v>1.4122119876074</v>
      </c>
      <c r="CE56" s="73">
        <v>1.385453565933447</v>
      </c>
      <c r="CF56" s="73">
        <v>1.7241208505858456</v>
      </c>
      <c r="CG56" s="73">
        <v>1.35</v>
      </c>
      <c r="CH56" s="74">
        <f>ROUND('第３表歳入の状況'!X57/'第３表歳入の状況'!CO57*100,2)</f>
        <v>1.33</v>
      </c>
      <c r="CI56" s="72">
        <v>0.10428808276706833</v>
      </c>
      <c r="CJ56" s="73">
        <v>0.1108269295015205</v>
      </c>
      <c r="CK56" s="73">
        <v>0.11198336290725423</v>
      </c>
      <c r="CL56" s="73">
        <v>0.09</v>
      </c>
      <c r="CM56" s="74">
        <f>ROUND('第３表歳入の状況'!AE57/'第３表歳入の状況'!CO57*100,2)</f>
        <v>0.08</v>
      </c>
      <c r="CN56" s="72">
        <v>16.451802971568902</v>
      </c>
      <c r="CO56" s="73">
        <v>18.035318823308817</v>
      </c>
      <c r="CP56" s="73">
        <v>16.236006366172262</v>
      </c>
      <c r="CQ56" s="73">
        <v>13.43</v>
      </c>
      <c r="CR56" s="74">
        <f>ROUND('第３表歳入の状況'!AH57/'第３表歳入の状況'!CO57*100,2)</f>
        <v>15.99</v>
      </c>
      <c r="CS56" s="72">
        <v>0</v>
      </c>
      <c r="CT56" s="73">
        <v>0</v>
      </c>
      <c r="CU56" s="73">
        <v>0</v>
      </c>
      <c r="CV56" s="73">
        <v>0</v>
      </c>
      <c r="CW56" s="74">
        <f>ROUND('第３表歳入の状況'!AT57/'第３表歳入の状況'!CO57*100,2)</f>
        <v>0</v>
      </c>
      <c r="CX56" s="72">
        <v>10.23741203423862</v>
      </c>
      <c r="CY56" s="73">
        <v>8.397020809968264</v>
      </c>
      <c r="CZ56" s="73">
        <v>10.250307011210149</v>
      </c>
      <c r="DA56" s="73">
        <v>20.65</v>
      </c>
      <c r="DB56" s="74">
        <f>ROUND('第３表歳入の状況'!AU57/'第３表歳入の状況'!CO57*100,2)</f>
        <v>7.4</v>
      </c>
      <c r="DC56" s="75">
        <v>0.7479030360679841</v>
      </c>
      <c r="DD56" s="73">
        <v>2.2749536986684786</v>
      </c>
      <c r="DE56" s="73">
        <v>1.4164999998094874</v>
      </c>
      <c r="DF56" s="73">
        <v>0.39</v>
      </c>
      <c r="DG56" s="76">
        <v>0.38</v>
      </c>
      <c r="DH56" s="72">
        <v>0.030622655075300684</v>
      </c>
      <c r="DI56" s="73">
        <v>0.02865205528794146</v>
      </c>
      <c r="DJ56" s="73">
        <v>0.02686229018360471</v>
      </c>
      <c r="DK56" s="73">
        <v>3.34</v>
      </c>
      <c r="DL56" s="74">
        <f>ROUND('第３表歳入の状況'!BT57/'第３表歳入の状況'!CO57*100,2)</f>
        <v>13.11</v>
      </c>
      <c r="DM56" s="72">
        <v>7.519395742688633</v>
      </c>
      <c r="DN56" s="73">
        <v>5.573604401267551</v>
      </c>
      <c r="DO56" s="73">
        <v>4.907568955117876</v>
      </c>
      <c r="DP56" s="73">
        <v>3.78</v>
      </c>
      <c r="DQ56" s="74">
        <f>ROUND('第３表歳入の状況'!BU57/'第３表歳入の状況'!CO57*100,2)</f>
        <v>4.45</v>
      </c>
      <c r="DR56" s="72">
        <v>2.0708872630764965</v>
      </c>
      <c r="DS56" s="73">
        <v>1.6046710256773091</v>
      </c>
      <c r="DT56" s="73">
        <v>2.5316279652824902</v>
      </c>
      <c r="DU56" s="73">
        <v>2.14</v>
      </c>
      <c r="DV56" s="74">
        <f>ROUND('第３表歳入の状況'!BV57/'第３表歳入の状況'!CO57*100,2)</f>
        <v>2.64</v>
      </c>
      <c r="DW56" s="75">
        <v>2.260833252298884</v>
      </c>
      <c r="DX56" s="73">
        <v>1.7790392478582102</v>
      </c>
      <c r="DY56" s="73">
        <v>1.6188054320504082</v>
      </c>
      <c r="DZ56" s="73">
        <v>1.42</v>
      </c>
      <c r="EA56" s="74">
        <f>ROUND('第３表歳入の状況'!BY57/'第３表歳入の状況'!CO57*100,2)</f>
        <v>2.66</v>
      </c>
      <c r="EB56" s="72">
        <v>4.80814729961916</v>
      </c>
      <c r="EC56" s="73">
        <v>3.1185910517487305</v>
      </c>
      <c r="ED56" s="73">
        <v>3.8102539267524405</v>
      </c>
      <c r="EE56" s="73">
        <v>3.93</v>
      </c>
      <c r="EF56" s="74">
        <f>ROUND('第３表歳入の状況'!CK57/'第３表歳入の状況'!CO57*100,2)</f>
        <v>2.36</v>
      </c>
      <c r="EG56" s="63"/>
      <c r="EH56" s="64">
        <f t="shared" si="24"/>
        <v>45.8</v>
      </c>
      <c r="EI56" s="64">
        <f t="shared" si="25"/>
        <v>1.1</v>
      </c>
      <c r="EJ56" s="64">
        <f t="shared" si="26"/>
        <v>0.1</v>
      </c>
      <c r="EK56" s="64">
        <f t="shared" si="27"/>
        <v>0</v>
      </c>
      <c r="EL56" s="64">
        <f t="shared" si="28"/>
        <v>0</v>
      </c>
      <c r="EM56" s="64">
        <f t="shared" si="29"/>
        <v>1.4</v>
      </c>
      <c r="EN56" s="64">
        <f t="shared" si="30"/>
        <v>0.1</v>
      </c>
      <c r="EO56" s="64">
        <f t="shared" si="31"/>
        <v>0</v>
      </c>
      <c r="EP56" s="64">
        <f t="shared" si="32"/>
        <v>0.4</v>
      </c>
      <c r="EQ56" s="64">
        <f t="shared" si="33"/>
        <v>0.2</v>
      </c>
      <c r="ER56" s="64">
        <f t="shared" si="34"/>
        <v>0.3</v>
      </c>
      <c r="ES56" s="64">
        <f t="shared" si="35"/>
        <v>0</v>
      </c>
      <c r="ET56" s="64">
        <f t="shared" si="36"/>
        <v>0.1</v>
      </c>
      <c r="EU56" s="64">
        <f t="shared" si="37"/>
        <v>1.3</v>
      </c>
      <c r="EV56" s="64">
        <f t="shared" si="38"/>
        <v>0.1</v>
      </c>
      <c r="EW56" s="64">
        <f t="shared" si="39"/>
        <v>16</v>
      </c>
      <c r="EX56" s="64">
        <f t="shared" si="40"/>
        <v>0</v>
      </c>
      <c r="EY56" s="64">
        <f t="shared" si="41"/>
        <v>7.4</v>
      </c>
      <c r="EZ56" s="64">
        <f t="shared" si="42"/>
        <v>0.4</v>
      </c>
      <c r="FA56" s="64">
        <f t="shared" si="43"/>
        <v>13.1</v>
      </c>
      <c r="FB56" s="64">
        <f t="shared" si="44"/>
        <v>4.5</v>
      </c>
      <c r="FC56" s="64">
        <f t="shared" si="45"/>
        <v>2.6</v>
      </c>
      <c r="FD56" s="64">
        <f t="shared" si="46"/>
        <v>2.7</v>
      </c>
      <c r="FE56" s="64">
        <f t="shared" si="47"/>
        <v>2.4</v>
      </c>
      <c r="FF56" s="64">
        <f>SUM(EH56:FE56)</f>
        <v>100.00000000000001</v>
      </c>
    </row>
    <row r="57" spans="1:162" s="65" customFormat="1" ht="32.25" customHeight="1">
      <c r="A57" s="118" t="s">
        <v>63</v>
      </c>
      <c r="B57" s="72">
        <v>37.58</v>
      </c>
      <c r="C57" s="73">
        <v>40.55151318719861</v>
      </c>
      <c r="D57" s="73">
        <v>41.629630933228015</v>
      </c>
      <c r="E57" s="73">
        <v>44.25</v>
      </c>
      <c r="F57" s="74">
        <f>ROUND('第３表歳入の状況'!B58/'第３表歳入の状況'!CO58*100,2)</f>
        <v>44.82</v>
      </c>
      <c r="G57" s="75">
        <v>0.87</v>
      </c>
      <c r="H57" s="73">
        <v>1.3682785170101155</v>
      </c>
      <c r="I57" s="73">
        <v>1.7795527036656933</v>
      </c>
      <c r="J57" s="73">
        <v>2.71</v>
      </c>
      <c r="K57" s="74">
        <f>ROUND('第３表歳入の状況'!C58/'第３表歳入の状況'!CO58*100,2)</f>
        <v>1.09</v>
      </c>
      <c r="L57" s="72">
        <v>0.18</v>
      </c>
      <c r="M57" s="73">
        <v>0.2064473092845659</v>
      </c>
      <c r="N57" s="73">
        <v>0.12202543589801987</v>
      </c>
      <c r="O57" s="73">
        <v>0.09</v>
      </c>
      <c r="P57" s="74">
        <f>ROUND('第３表歳入の状況'!H58/'第３表歳入の状況'!CO58*100,2)</f>
        <v>0.11</v>
      </c>
      <c r="Q57" s="75"/>
      <c r="R57" s="73">
        <v>0.022440470905810174</v>
      </c>
      <c r="S57" s="73">
        <v>0.03957092078219986</v>
      </c>
      <c r="T57" s="73">
        <v>0.07</v>
      </c>
      <c r="U57" s="76">
        <f>ROUND('第３表歳入の状況'!I58/'第３表歳入の状況'!CO58*100,2)</f>
        <v>0.08</v>
      </c>
      <c r="V57" s="72"/>
      <c r="W57" s="73">
        <v>0.023721348372174267</v>
      </c>
      <c r="X57" s="73">
        <v>0.051527601881857385</v>
      </c>
      <c r="Y57" s="73">
        <v>0.05</v>
      </c>
      <c r="Z57" s="74">
        <f>ROUND('第３表歳入の状況'!J58/'第３表歳入の状況'!CO58*100,2)</f>
        <v>0.04</v>
      </c>
      <c r="AA57" s="75">
        <v>1.78</v>
      </c>
      <c r="AB57" s="73">
        <v>2.1989526691916694</v>
      </c>
      <c r="AC57" s="73">
        <v>2.068945794696798</v>
      </c>
      <c r="AD57" s="73">
        <v>2.22</v>
      </c>
      <c r="AE57" s="74">
        <f>ROUND('第３表歳入の状況'!K58/'第３表歳入の状況'!CO58*100,2)</f>
        <v>2.12</v>
      </c>
      <c r="AF57" s="72">
        <v>0.15</v>
      </c>
      <c r="AG57" s="73">
        <v>0.16637593678292054</v>
      </c>
      <c r="AH57" s="73">
        <v>0.17695629224871917</v>
      </c>
      <c r="AI57" s="73">
        <v>0.19</v>
      </c>
      <c r="AJ57" s="74">
        <f>ROUND('第３表歳入の状況'!L58/'第３表歳入の状況'!CO58*100,2)</f>
        <v>0.18</v>
      </c>
      <c r="AK57" s="75">
        <v>0</v>
      </c>
      <c r="AL57" s="73">
        <v>0</v>
      </c>
      <c r="AM57" s="73">
        <v>0</v>
      </c>
      <c r="AN57" s="73">
        <v>0</v>
      </c>
      <c r="AO57" s="76">
        <f>ROUND('第３表歳入の状況'!M58/'第３表歳入の状況'!CO58*100,2)</f>
        <v>0</v>
      </c>
      <c r="AP57" s="72">
        <v>0.33106440235269674</v>
      </c>
      <c r="AQ57" s="73">
        <v>0.3705000859569241</v>
      </c>
      <c r="AR57" s="73">
        <v>0.373025158073406</v>
      </c>
      <c r="AS57" s="73">
        <v>0.41</v>
      </c>
      <c r="AT57" s="74">
        <f>ROUND('第３表歳入の状況'!N58/'第３表歳入の状況'!CO58*100,2)</f>
        <v>0.37</v>
      </c>
      <c r="AU57" s="72">
        <v>0.8455088253110523</v>
      </c>
      <c r="AV57" s="73">
        <v>0.8515700355543958</v>
      </c>
      <c r="AW57" s="73">
        <v>0.8755422076665877</v>
      </c>
      <c r="AX57" s="73">
        <v>0.79</v>
      </c>
      <c r="AY57" s="74">
        <f>ROUND('第３表歳入の状況'!O58/'第３表歳入の状況'!CO58*100,2)</f>
        <v>0.21</v>
      </c>
      <c r="AZ57" s="72">
        <v>1.4313557687075504</v>
      </c>
      <c r="BA57" s="73">
        <v>2.834418583974892</v>
      </c>
      <c r="BB57" s="73">
        <v>4.120461232855459</v>
      </c>
      <c r="BC57" s="73">
        <v>3.78</v>
      </c>
      <c r="BD57" s="74">
        <f>ROUND('第３表歳入の状況'!R58/'第３表歳入の状況'!CO58*100,2)</f>
        <v>3.86</v>
      </c>
      <c r="BE57" s="75">
        <v>0.9308298342238317</v>
      </c>
      <c r="BF57" s="73">
        <v>2.2759183357734885</v>
      </c>
      <c r="BG57" s="73">
        <v>3.5455312098491993</v>
      </c>
      <c r="BH57" s="73">
        <v>3.17</v>
      </c>
      <c r="BI57" s="74">
        <f>ROUND('第３表歳入の状況'!S58/'第３表歳入の状況'!CO58*100,2)</f>
        <v>3.07</v>
      </c>
      <c r="BJ57" s="72">
        <v>0.5005259344837185</v>
      </c>
      <c r="BK57" s="73">
        <v>0.5585002482014034</v>
      </c>
      <c r="BL57" s="73">
        <v>0.5749300230062597</v>
      </c>
      <c r="BM57" s="73">
        <v>0.61</v>
      </c>
      <c r="BN57" s="74">
        <f>ROUND('第３表歳入の状況'!T58/'第３表歳入の状況'!CO58*100,2)</f>
        <v>0.79</v>
      </c>
      <c r="BO57" s="75">
        <v>43.17729860801624</v>
      </c>
      <c r="BP57" s="73">
        <v>48.59421814423207</v>
      </c>
      <c r="BQ57" s="73">
        <v>51.237238280996756</v>
      </c>
      <c r="BR57" s="73">
        <v>54.55</v>
      </c>
      <c r="BS57" s="77">
        <f>'第３表歳入の状況'!DE58</f>
        <v>52.88</v>
      </c>
      <c r="BT57" s="72">
        <v>0.033121055772440136</v>
      </c>
      <c r="BU57" s="73">
        <v>0.03463392208070759</v>
      </c>
      <c r="BV57" s="73">
        <v>0.03489953346945489</v>
      </c>
      <c r="BW57" s="73">
        <v>0.04</v>
      </c>
      <c r="BX57" s="74">
        <f>ROUND('第３表歳入の状況'!U58/'第３表歳入の状況'!CO58*100,2)</f>
        <v>0.03</v>
      </c>
      <c r="BY57" s="75">
        <v>0.190485420214682</v>
      </c>
      <c r="BZ57" s="73">
        <v>0.10565983335281857</v>
      </c>
      <c r="CA57" s="73">
        <v>0.12498872591081375</v>
      </c>
      <c r="CB57" s="73">
        <v>0.14</v>
      </c>
      <c r="CC57" s="76">
        <f>ROUND('第３表歳入の状況'!V58/'第３表歳入の状況'!CO58*100,2)</f>
        <v>0.18</v>
      </c>
      <c r="CD57" s="72">
        <v>2.063511479492602</v>
      </c>
      <c r="CE57" s="73">
        <v>2.3734408299282297</v>
      </c>
      <c r="CF57" s="73">
        <v>2.4620669763067498</v>
      </c>
      <c r="CG57" s="73">
        <v>2.76</v>
      </c>
      <c r="CH57" s="74">
        <f>ROUND('第３表歳入の状況'!X58/'第３表歳入の状況'!CO58*100,2)</f>
        <v>2.55</v>
      </c>
      <c r="CI57" s="72">
        <v>0.15020275122871696</v>
      </c>
      <c r="CJ57" s="73">
        <v>0.1587032296069552</v>
      </c>
      <c r="CK57" s="73">
        <v>0.16868754850122872</v>
      </c>
      <c r="CL57" s="73">
        <v>0.14</v>
      </c>
      <c r="CM57" s="74">
        <f>ROUND('第３表歳入の状況'!AE58/'第３表歳入の状況'!CO58*100,2)</f>
        <v>0.13</v>
      </c>
      <c r="CN57" s="72">
        <v>11.491994508155695</v>
      </c>
      <c r="CO57" s="73">
        <v>13.187977181795818</v>
      </c>
      <c r="CP57" s="73">
        <v>13.591278455186451</v>
      </c>
      <c r="CQ57" s="73">
        <v>14.9</v>
      </c>
      <c r="CR57" s="74">
        <f>ROUND('第３表歳入の状況'!AH58/'第３表歳入の状況'!CO58*100,2)</f>
        <v>13.68</v>
      </c>
      <c r="CS57" s="72">
        <v>0</v>
      </c>
      <c r="CT57" s="73">
        <v>0</v>
      </c>
      <c r="CU57" s="73">
        <v>0</v>
      </c>
      <c r="CV57" s="73">
        <v>0</v>
      </c>
      <c r="CW57" s="74">
        <f>ROUND('第３表歳入の状況'!AT58/'第３表歳入の状況'!CO58*100,2)</f>
        <v>0</v>
      </c>
      <c r="CX57" s="72">
        <v>5.236544599199249</v>
      </c>
      <c r="CY57" s="73">
        <v>5.279161592864056</v>
      </c>
      <c r="CZ57" s="73">
        <v>7.685156776804866</v>
      </c>
      <c r="DA57" s="73">
        <v>8.18</v>
      </c>
      <c r="DB57" s="74">
        <f>ROUND('第３表歳入の状況'!AU58/'第３表歳入の状況'!CO58*100,2)</f>
        <v>11.67</v>
      </c>
      <c r="DC57" s="75">
        <v>0.17295801833103158</v>
      </c>
      <c r="DD57" s="73">
        <v>0.15678191340740907</v>
      </c>
      <c r="DE57" s="73">
        <v>0.16860990771486734</v>
      </c>
      <c r="DF57" s="73">
        <v>0.25</v>
      </c>
      <c r="DG57" s="76">
        <v>0.38</v>
      </c>
      <c r="DH57" s="72">
        <v>0.0022485441800706133</v>
      </c>
      <c r="DI57" s="73">
        <v>0.02596916274942106</v>
      </c>
      <c r="DJ57" s="73">
        <v>1.653101742945073</v>
      </c>
      <c r="DK57" s="73">
        <v>0.01</v>
      </c>
      <c r="DL57" s="74">
        <f>ROUND('第３表歳入の状況'!BT58/'第３表歳入の状況'!CO58*100,2)</f>
        <v>0</v>
      </c>
      <c r="DM57" s="72">
        <v>28.68803967871002</v>
      </c>
      <c r="DN57" s="73">
        <v>22.592280000818757</v>
      </c>
      <c r="DO57" s="73">
        <v>14.590476555264647</v>
      </c>
      <c r="DP57" s="73">
        <v>7.56</v>
      </c>
      <c r="DQ57" s="74">
        <f>ROUND('第３表歳入の状況'!BU58/'第３表歳入の状況'!CO58*100,2)</f>
        <v>11.26</v>
      </c>
      <c r="DR57" s="72">
        <v>1.004109889052333</v>
      </c>
      <c r="DS57" s="73">
        <v>0.7737755659061059</v>
      </c>
      <c r="DT57" s="73">
        <v>0.8219571249461528</v>
      </c>
      <c r="DU57" s="73">
        <v>0.98</v>
      </c>
      <c r="DV57" s="74">
        <f>ROUND('第３表歳入の状況'!BV58/'第３表歳入の状況'!CO58*100,2)</f>
        <v>1.35</v>
      </c>
      <c r="DW57" s="75">
        <v>1.8769385261512432</v>
      </c>
      <c r="DX57" s="73">
        <v>2.1326107510073413</v>
      </c>
      <c r="DY57" s="73">
        <v>2.1353804275600465</v>
      </c>
      <c r="DZ57" s="73">
        <v>3.66</v>
      </c>
      <c r="EA57" s="74">
        <f>ROUND('第３表歳入の状況'!BY58/'第３表歳入の状況'!CO58*100,2)</f>
        <v>1.95</v>
      </c>
      <c r="EB57" s="72">
        <v>5.912546921495678</v>
      </c>
      <c r="EC57" s="73">
        <v>4.584787872250304</v>
      </c>
      <c r="ED57" s="73">
        <v>5.326157944392892</v>
      </c>
      <c r="EE57" s="73">
        <v>6.84</v>
      </c>
      <c r="EF57" s="74">
        <f>ROUND('第３表歳入の状況'!CK58/'第３表歳入の状況'!CO58*100,2)</f>
        <v>3.99</v>
      </c>
      <c r="EG57" s="63"/>
      <c r="EH57" s="64">
        <f t="shared" si="24"/>
        <v>44.8</v>
      </c>
      <c r="EI57" s="64">
        <f t="shared" si="25"/>
        <v>1.1</v>
      </c>
      <c r="EJ57" s="64">
        <f t="shared" si="26"/>
        <v>0.1</v>
      </c>
      <c r="EK57" s="64">
        <f t="shared" si="27"/>
        <v>0.1</v>
      </c>
      <c r="EL57" s="64">
        <f t="shared" si="28"/>
        <v>0</v>
      </c>
      <c r="EM57" s="64">
        <f t="shared" si="29"/>
        <v>2.1</v>
      </c>
      <c r="EN57" s="64">
        <f t="shared" si="30"/>
        <v>0.2</v>
      </c>
      <c r="EO57" s="64">
        <f t="shared" si="31"/>
        <v>0</v>
      </c>
      <c r="EP57" s="64">
        <f t="shared" si="32"/>
        <v>0.4</v>
      </c>
      <c r="EQ57" s="64">
        <f t="shared" si="33"/>
        <v>0.2</v>
      </c>
      <c r="ER57" s="64">
        <f t="shared" si="34"/>
        <v>3.9</v>
      </c>
      <c r="ES57" s="64">
        <f t="shared" si="35"/>
        <v>0</v>
      </c>
      <c r="ET57" s="64">
        <f t="shared" si="36"/>
        <v>0.2</v>
      </c>
      <c r="EU57" s="64">
        <f t="shared" si="37"/>
        <v>2.6</v>
      </c>
      <c r="EV57" s="64">
        <f t="shared" si="38"/>
        <v>0.1</v>
      </c>
      <c r="EW57" s="64">
        <f t="shared" si="39"/>
        <v>13.7</v>
      </c>
      <c r="EX57" s="64">
        <f t="shared" si="40"/>
        <v>0</v>
      </c>
      <c r="EY57" s="64">
        <f t="shared" si="41"/>
        <v>11.7</v>
      </c>
      <c r="EZ57" s="64">
        <f t="shared" si="42"/>
        <v>0.4</v>
      </c>
      <c r="FA57" s="64">
        <f t="shared" si="43"/>
        <v>0</v>
      </c>
      <c r="FB57" s="64">
        <f t="shared" si="44"/>
        <v>11.3</v>
      </c>
      <c r="FC57" s="64">
        <f t="shared" si="45"/>
        <v>1.4</v>
      </c>
      <c r="FD57" s="64">
        <f t="shared" si="46"/>
        <v>2</v>
      </c>
      <c r="FE57" s="64">
        <f t="shared" si="47"/>
        <v>4</v>
      </c>
      <c r="FF57" s="64">
        <f>SUM(EH57:FE57)</f>
        <v>100.30000000000003</v>
      </c>
    </row>
    <row r="58" spans="1:162" s="65" customFormat="1" ht="32.25" customHeight="1">
      <c r="A58" s="118" t="s">
        <v>64</v>
      </c>
      <c r="B58" s="72">
        <v>9.68</v>
      </c>
      <c r="C58" s="73">
        <v>13.86077609969075</v>
      </c>
      <c r="D58" s="73">
        <v>18.135160273490424</v>
      </c>
      <c r="E58" s="73">
        <v>18.4</v>
      </c>
      <c r="F58" s="74">
        <f>ROUND('第３表歳入の状況'!B59/'第３表歳入の状況'!CO59*100,2)</f>
        <v>17.33</v>
      </c>
      <c r="G58" s="75">
        <v>1.08</v>
      </c>
      <c r="H58" s="73">
        <v>1.9026617807900146</v>
      </c>
      <c r="I58" s="73">
        <v>2.2478207092109326</v>
      </c>
      <c r="J58" s="73">
        <v>2.54</v>
      </c>
      <c r="K58" s="74">
        <f>ROUND('第３表歳入の状況'!C59/'第３表歳入の状況'!CO59*100,2)</f>
        <v>1.57</v>
      </c>
      <c r="L58" s="72">
        <v>0.05</v>
      </c>
      <c r="M58" s="73">
        <v>0.07008953182256367</v>
      </c>
      <c r="N58" s="73">
        <v>0.042160157471334433</v>
      </c>
      <c r="O58" s="73">
        <v>0.03</v>
      </c>
      <c r="P58" s="74">
        <f>ROUND('第３表歳入の状況'!H59/'第３表歳入の状況'!CO59*100,2)</f>
        <v>0.03</v>
      </c>
      <c r="Q58" s="75"/>
      <c r="R58" s="73">
        <v>0.007701741404266986</v>
      </c>
      <c r="S58" s="73">
        <v>0.013646991271038293</v>
      </c>
      <c r="T58" s="73">
        <v>0.02</v>
      </c>
      <c r="U58" s="76">
        <f>ROUND('第３表歳入の状況'!I59/'第３表歳入の状況'!CO59*100,2)</f>
        <v>0.03</v>
      </c>
      <c r="V58" s="72"/>
      <c r="W58" s="73">
        <v>0.007922844028312928</v>
      </c>
      <c r="X58" s="73">
        <v>0.017697827296735538</v>
      </c>
      <c r="Y58" s="73">
        <v>0.01</v>
      </c>
      <c r="Z58" s="74">
        <f>ROUND('第３表歳入の状況'!J59/'第３表歳入の状況'!CO59*100,2)</f>
        <v>0.01</v>
      </c>
      <c r="AA58" s="75">
        <v>0.7</v>
      </c>
      <c r="AB58" s="73">
        <v>1.1443903316244557</v>
      </c>
      <c r="AC58" s="73">
        <v>1.115199090724962</v>
      </c>
      <c r="AD58" s="73">
        <v>1.1</v>
      </c>
      <c r="AE58" s="74">
        <f>ROUND('第３表歳入の状況'!K59/'第３表歳入の状況'!CO59*100,2)</f>
        <v>0.99</v>
      </c>
      <c r="AF58" s="72">
        <v>0</v>
      </c>
      <c r="AG58" s="73">
        <v>0</v>
      </c>
      <c r="AH58" s="73">
        <v>0</v>
      </c>
      <c r="AI58" s="73">
        <v>0</v>
      </c>
      <c r="AJ58" s="74">
        <f>ROUND('第３表歳入の状況'!L59/'第３表歳入の状況'!CO59*100,2)</f>
        <v>0</v>
      </c>
      <c r="AK58" s="75">
        <v>0</v>
      </c>
      <c r="AL58" s="73">
        <v>0</v>
      </c>
      <c r="AM58" s="73">
        <v>0</v>
      </c>
      <c r="AN58" s="73">
        <v>0</v>
      </c>
      <c r="AO58" s="76">
        <f>ROUND('第３表歳入の状況'!M59/'第３表歳入の状況'!CO59*100,2)</f>
        <v>0</v>
      </c>
      <c r="AP58" s="72">
        <v>0.4085407849079585</v>
      </c>
      <c r="AQ58" s="73">
        <v>0.6097273362440265</v>
      </c>
      <c r="AR58" s="73">
        <v>0.6355093139732212</v>
      </c>
      <c r="AS58" s="73">
        <v>0.63</v>
      </c>
      <c r="AT58" s="74">
        <f>ROUND('第３表歳入の状況'!N59/'第３表歳入の状況'!CO59*100,2)</f>
        <v>0.53</v>
      </c>
      <c r="AU58" s="72">
        <v>0.1463385193432848</v>
      </c>
      <c r="AV58" s="73">
        <v>0.19018510711685127</v>
      </c>
      <c r="AW58" s="73">
        <v>0.2164247635865237</v>
      </c>
      <c r="AX58" s="73">
        <v>0.14</v>
      </c>
      <c r="AY58" s="74">
        <f>ROUND('第３表歳入の状況'!O59/'第３表歳入の状況'!CO59*100,2)</f>
        <v>0.04</v>
      </c>
      <c r="AZ58" s="72">
        <v>30.272204051331737</v>
      </c>
      <c r="BA58" s="73">
        <v>43.06434233761486</v>
      </c>
      <c r="BB58" s="73">
        <v>43.23744388313928</v>
      </c>
      <c r="BC58" s="73">
        <v>42.72</v>
      </c>
      <c r="BD58" s="74">
        <f>ROUND('第３表歳入の状況'!R59/'第３表歳入の状況'!CO59*100,2)</f>
        <v>43.64</v>
      </c>
      <c r="BE58" s="75">
        <v>26.87775642087574</v>
      </c>
      <c r="BF58" s="73">
        <v>38.364953465267725</v>
      </c>
      <c r="BG58" s="73">
        <v>38.70007492080222</v>
      </c>
      <c r="BH58" s="73">
        <v>38.6</v>
      </c>
      <c r="BI58" s="74">
        <f>ROUND('第３表歳入の状況'!S59/'第３表歳入の状況'!CO59*100,2)</f>
        <v>39.26</v>
      </c>
      <c r="BJ58" s="72">
        <v>3.3944476304559963</v>
      </c>
      <c r="BK58" s="73">
        <v>4.699388872347136</v>
      </c>
      <c r="BL58" s="73">
        <v>4.537368962337055</v>
      </c>
      <c r="BM58" s="73">
        <v>4.13</v>
      </c>
      <c r="BN58" s="74">
        <f>ROUND('第３表歳入の状況'!T59/'第３表歳入の状況'!CO59*100,2)</f>
        <v>4.38</v>
      </c>
      <c r="BO58" s="75">
        <v>42.33000627626338</v>
      </c>
      <c r="BP58" s="73">
        <v>60.85779711033611</v>
      </c>
      <c r="BQ58" s="73">
        <v>65.66106301016445</v>
      </c>
      <c r="BR58" s="73">
        <v>65.6</v>
      </c>
      <c r="BS58" s="77">
        <f>'第３表歳入の状況'!DE59</f>
        <v>64.17</v>
      </c>
      <c r="BT58" s="72">
        <v>0.01619360397349316</v>
      </c>
      <c r="BU58" s="73">
        <v>0.02336317727418789</v>
      </c>
      <c r="BV58" s="73">
        <v>0.024776958215429752</v>
      </c>
      <c r="BW58" s="73">
        <v>0.02</v>
      </c>
      <c r="BX58" s="74">
        <f>ROUND('第３表歳入の状況'!U59/'第３表歳入の状況'!CO59*100,2)</f>
        <v>0.02</v>
      </c>
      <c r="BY58" s="75">
        <v>0.15118169844578658</v>
      </c>
      <c r="BZ58" s="73">
        <v>0.25839526663502443</v>
      </c>
      <c r="CA58" s="73">
        <v>0.28375516432432646</v>
      </c>
      <c r="CB58" s="73">
        <v>0.54</v>
      </c>
      <c r="CC58" s="76">
        <f>ROUND('第３表歳入の状況'!V59/'第３表歳入の状況'!CO59*100,2)</f>
        <v>0.65</v>
      </c>
      <c r="CD58" s="72">
        <v>1.835043306714062</v>
      </c>
      <c r="CE58" s="73">
        <v>2.3614865761226853</v>
      </c>
      <c r="CF58" s="73">
        <v>0.8390343278856799</v>
      </c>
      <c r="CG58" s="73">
        <v>0.87</v>
      </c>
      <c r="CH58" s="74">
        <f>ROUND('第３表歳入の状況'!X59/'第３表歳入の状況'!CO59*100,2)</f>
        <v>0.91</v>
      </c>
      <c r="CI58" s="72">
        <v>0.04642000893628637</v>
      </c>
      <c r="CJ58" s="73">
        <v>0.06610968458973672</v>
      </c>
      <c r="CK58" s="73">
        <v>0.06886421243685317</v>
      </c>
      <c r="CL58" s="73">
        <v>0.07</v>
      </c>
      <c r="CM58" s="74">
        <f>ROUND('第３表歳入の状況'!AE59/'第３表歳入の状況'!CO59*100,2)</f>
        <v>0.07</v>
      </c>
      <c r="CN58" s="72">
        <v>11.984707475707731</v>
      </c>
      <c r="CO58" s="73">
        <v>2.0441306097420764</v>
      </c>
      <c r="CP58" s="73">
        <v>4.754187010974619</v>
      </c>
      <c r="CQ58" s="73">
        <v>3.5</v>
      </c>
      <c r="CR58" s="74">
        <f>ROUND('第３表歳入の状況'!AH59/'第３表歳入の状況'!CO59*100,2)</f>
        <v>2.22</v>
      </c>
      <c r="CS58" s="72">
        <v>0</v>
      </c>
      <c r="CT58" s="73">
        <v>0</v>
      </c>
      <c r="CU58" s="73">
        <v>0.3758625232775589</v>
      </c>
      <c r="CV58" s="73">
        <v>0.34</v>
      </c>
      <c r="CW58" s="74">
        <f>ROUND('第３表歳入の状況'!AT59/'第３表歳入の状況'!CO59*100,2)</f>
        <v>0.33</v>
      </c>
      <c r="CX58" s="72">
        <v>8.977242273949583</v>
      </c>
      <c r="CY58" s="73">
        <v>12.136359884319107</v>
      </c>
      <c r="CZ58" s="73">
        <v>8.372999408105999</v>
      </c>
      <c r="DA58" s="73">
        <v>9.56</v>
      </c>
      <c r="DB58" s="74">
        <f>ROUND('第３表歳入の状況'!AU59/'第３表歳入の状況'!CO59*100,2)</f>
        <v>11.52</v>
      </c>
      <c r="DC58" s="75">
        <v>0.7811923708255831</v>
      </c>
      <c r="DD58" s="73">
        <v>1.812525611053952</v>
      </c>
      <c r="DE58" s="73">
        <v>1.6587583597653661</v>
      </c>
      <c r="DF58" s="73">
        <v>1.32</v>
      </c>
      <c r="DG58" s="76">
        <v>0.38</v>
      </c>
      <c r="DH58" s="72">
        <v>0.012418407955132788</v>
      </c>
      <c r="DI58" s="73">
        <v>0</v>
      </c>
      <c r="DJ58" s="73">
        <v>0</v>
      </c>
      <c r="DK58" s="73">
        <v>0</v>
      </c>
      <c r="DL58" s="74">
        <f>ROUND('第３表歳入の状況'!BT59/'第３表歳入の状況'!CO59*100,2)</f>
        <v>0</v>
      </c>
      <c r="DM58" s="72">
        <v>10.568984132006683</v>
      </c>
      <c r="DN58" s="73">
        <v>5.466688678661239</v>
      </c>
      <c r="DO58" s="73">
        <v>4.209644529306619</v>
      </c>
      <c r="DP58" s="73">
        <v>6.73</v>
      </c>
      <c r="DQ58" s="74">
        <f>ROUND('第３表歳入の状況'!BU59/'第３表歳入の状況'!CO59*100,2)</f>
        <v>1.8</v>
      </c>
      <c r="DR58" s="72">
        <v>2.0663485732863656</v>
      </c>
      <c r="DS58" s="73">
        <v>1.2678761471541145</v>
      </c>
      <c r="DT58" s="73">
        <v>1.8535524455447687</v>
      </c>
      <c r="DU58" s="73">
        <v>2.22</v>
      </c>
      <c r="DV58" s="74">
        <f>ROUND('第３表歳入の状況'!BV59/'第３表歳入の状況'!CO59*100,2)</f>
        <v>2.32</v>
      </c>
      <c r="DW58" s="75">
        <v>3.397428048365228</v>
      </c>
      <c r="DX58" s="73">
        <v>3.9914919710267123</v>
      </c>
      <c r="DY58" s="73">
        <v>2.033912969951056</v>
      </c>
      <c r="DZ58" s="73">
        <v>1.22</v>
      </c>
      <c r="EA58" s="74">
        <f>ROUND('第３表歳入の状況'!BY59/'第３表歳入の状況'!CO59*100,2)</f>
        <v>2.91</v>
      </c>
      <c r="EB58" s="72">
        <v>17.832833823570684</v>
      </c>
      <c r="EC58" s="73">
        <v>9.71377528308506</v>
      </c>
      <c r="ED58" s="73">
        <v>9.863589080047273</v>
      </c>
      <c r="EE58" s="73">
        <v>8</v>
      </c>
      <c r="EF58" s="74">
        <f>ROUND('第３表歳入の状況'!CK59/'第３表歳入の状況'!CO59*100,2)</f>
        <v>12.18</v>
      </c>
      <c r="EG58" s="63"/>
      <c r="EH58" s="64">
        <f t="shared" si="24"/>
        <v>17.3</v>
      </c>
      <c r="EI58" s="64">
        <f t="shared" si="25"/>
        <v>1.6</v>
      </c>
      <c r="EJ58" s="64">
        <f t="shared" si="26"/>
        <v>0</v>
      </c>
      <c r="EK58" s="64">
        <f t="shared" si="27"/>
        <v>0</v>
      </c>
      <c r="EL58" s="64">
        <f t="shared" si="28"/>
        <v>0</v>
      </c>
      <c r="EM58" s="64">
        <f t="shared" si="29"/>
        <v>1</v>
      </c>
      <c r="EN58" s="64">
        <f t="shared" si="30"/>
        <v>0</v>
      </c>
      <c r="EO58" s="64">
        <f t="shared" si="31"/>
        <v>0</v>
      </c>
      <c r="EP58" s="64">
        <f t="shared" si="32"/>
        <v>0.5</v>
      </c>
      <c r="EQ58" s="64">
        <f t="shared" si="33"/>
        <v>0</v>
      </c>
      <c r="ER58" s="64">
        <f t="shared" si="34"/>
        <v>43.6</v>
      </c>
      <c r="ES58" s="64">
        <f t="shared" si="35"/>
        <v>0</v>
      </c>
      <c r="ET58" s="64">
        <f t="shared" si="36"/>
        <v>0.7</v>
      </c>
      <c r="EU58" s="64">
        <f t="shared" si="37"/>
        <v>0.9</v>
      </c>
      <c r="EV58" s="64">
        <f t="shared" si="38"/>
        <v>0.1</v>
      </c>
      <c r="EW58" s="64">
        <f t="shared" si="39"/>
        <v>2.2</v>
      </c>
      <c r="EX58" s="64">
        <f t="shared" si="40"/>
        <v>0.3</v>
      </c>
      <c r="EY58" s="64">
        <f t="shared" si="41"/>
        <v>11.5</v>
      </c>
      <c r="EZ58" s="64">
        <f t="shared" si="42"/>
        <v>0.4</v>
      </c>
      <c r="FA58" s="64">
        <f t="shared" si="43"/>
        <v>0</v>
      </c>
      <c r="FB58" s="64">
        <f t="shared" si="44"/>
        <v>1.8</v>
      </c>
      <c r="FC58" s="64">
        <f t="shared" si="45"/>
        <v>2.3</v>
      </c>
      <c r="FD58" s="64">
        <f t="shared" si="46"/>
        <v>2.9</v>
      </c>
      <c r="FE58" s="64">
        <f t="shared" si="47"/>
        <v>12.2</v>
      </c>
      <c r="FF58" s="64">
        <f>SUM(EH58:FE58)</f>
        <v>99.30000000000001</v>
      </c>
    </row>
    <row r="59" spans="1:162" s="65" customFormat="1" ht="32.25" customHeight="1">
      <c r="A59" s="118" t="s">
        <v>65</v>
      </c>
      <c r="B59" s="72">
        <v>56.29</v>
      </c>
      <c r="C59" s="73">
        <v>51.440836664422676</v>
      </c>
      <c r="D59" s="73">
        <v>61.22318282237866</v>
      </c>
      <c r="E59" s="73">
        <v>54.87</v>
      </c>
      <c r="F59" s="74">
        <f>ROUND('第３表歳入の状況'!B60/'第３表歳入の状況'!CO60*100,2)</f>
        <v>47.97</v>
      </c>
      <c r="G59" s="75">
        <v>1.13</v>
      </c>
      <c r="H59" s="73">
        <v>1.4879869904190126</v>
      </c>
      <c r="I59" s="73">
        <v>1.8430845702463436</v>
      </c>
      <c r="J59" s="73">
        <v>2.3</v>
      </c>
      <c r="K59" s="74">
        <f>ROUND('第３表歳入の状況'!C60/'第３表歳入の状況'!CO60*100,2)</f>
        <v>0.98</v>
      </c>
      <c r="L59" s="72">
        <v>0.16</v>
      </c>
      <c r="M59" s="73">
        <v>0.16552945987931222</v>
      </c>
      <c r="N59" s="73">
        <v>0.09930044762148992</v>
      </c>
      <c r="O59" s="73">
        <v>0.07</v>
      </c>
      <c r="P59" s="74">
        <f>ROUND('第３表歳入の状況'!H60/'第３表歳入の状況'!CO60*100,2)</f>
        <v>0.07</v>
      </c>
      <c r="Q59" s="75"/>
      <c r="R59" s="73">
        <v>0.01798722113745367</v>
      </c>
      <c r="S59" s="73">
        <v>0.03230273883037573</v>
      </c>
      <c r="T59" s="73">
        <v>0.05</v>
      </c>
      <c r="U59" s="76">
        <f>ROUND('第３表歳入の状況'!I60/'第３表歳入の状況'!CO60*100,2)</f>
        <v>0.06</v>
      </c>
      <c r="V59" s="72"/>
      <c r="W59" s="73">
        <v>0.019015902084857067</v>
      </c>
      <c r="X59" s="73">
        <v>0.04231354043960066</v>
      </c>
      <c r="Y59" s="73">
        <v>0.04</v>
      </c>
      <c r="Z59" s="74">
        <f>ROUND('第３表歳入の状況'!J60/'第３表歳入の状況'!CO60*100,2)</f>
        <v>0.03</v>
      </c>
      <c r="AA59" s="75">
        <v>1.97</v>
      </c>
      <c r="AB59" s="73">
        <v>2.1613174522629586</v>
      </c>
      <c r="AC59" s="73">
        <v>2.0461651849308944</v>
      </c>
      <c r="AD59" s="73">
        <v>1.97</v>
      </c>
      <c r="AE59" s="74">
        <f>ROUND('第３表歳入の状況'!K60/'第３表歳入の状況'!CO60*100,2)</f>
        <v>1.62</v>
      </c>
      <c r="AF59" s="72">
        <v>0</v>
      </c>
      <c r="AG59" s="73">
        <v>0</v>
      </c>
      <c r="AH59" s="73">
        <v>0</v>
      </c>
      <c r="AI59" s="73">
        <v>0</v>
      </c>
      <c r="AJ59" s="74">
        <f>ROUND('第３表歳入の状況'!L60/'第３表歳入の状況'!CO60*100,2)</f>
        <v>0</v>
      </c>
      <c r="AK59" s="75">
        <v>0</v>
      </c>
      <c r="AL59" s="73">
        <v>0</v>
      </c>
      <c r="AM59" s="73">
        <v>0</v>
      </c>
      <c r="AN59" s="73">
        <v>0</v>
      </c>
      <c r="AO59" s="76">
        <f>ROUND('第３表歳入の状況'!M60/'第３表歳入の状況'!CO60*100,2)</f>
        <v>0</v>
      </c>
      <c r="AP59" s="72">
        <v>0.42853060908612145</v>
      </c>
      <c r="AQ59" s="73">
        <v>0.44053996344655727</v>
      </c>
      <c r="AR59" s="73">
        <v>0.4520707350747252</v>
      </c>
      <c r="AS59" s="73">
        <v>0.43</v>
      </c>
      <c r="AT59" s="74">
        <f>ROUND('第３表歳入の状況'!N60/'第３表歳入の状況'!CO60*100,2)</f>
        <v>0.33</v>
      </c>
      <c r="AU59" s="72">
        <v>1.429303473509898</v>
      </c>
      <c r="AV59" s="73">
        <v>1.1517846659233713</v>
      </c>
      <c r="AW59" s="73">
        <v>1.3432301611281945</v>
      </c>
      <c r="AX59" s="73">
        <v>1.39</v>
      </c>
      <c r="AY59" s="74">
        <f>ROUND('第３表歳入の状況'!O60/'第３表歳入の状況'!CO60*100,2)</f>
        <v>0.31</v>
      </c>
      <c r="AZ59" s="72">
        <v>0.06939946673390572</v>
      </c>
      <c r="BA59" s="73">
        <v>0.008743788052928868</v>
      </c>
      <c r="BB59" s="73">
        <v>0</v>
      </c>
      <c r="BC59" s="73">
        <v>0.04</v>
      </c>
      <c r="BD59" s="74">
        <f>ROUND('第３表歳入の状況'!R60/'第３表歳入の状況'!CO60*100,2)</f>
        <v>0.18</v>
      </c>
      <c r="BE59" s="75">
        <v>0</v>
      </c>
      <c r="BF59" s="73">
        <v>0</v>
      </c>
      <c r="BG59" s="73">
        <v>0</v>
      </c>
      <c r="BH59" s="73">
        <v>0</v>
      </c>
      <c r="BI59" s="74">
        <f>ROUND('第３表歳入の状況'!S60/'第３表歳入の状況'!CO60*100,2)</f>
        <v>0</v>
      </c>
      <c r="BJ59" s="72">
        <v>0.06939946673390572</v>
      </c>
      <c r="BK59" s="73">
        <v>0.008743788052928868</v>
      </c>
      <c r="BL59" s="73">
        <v>0</v>
      </c>
      <c r="BM59" s="73">
        <v>0.04</v>
      </c>
      <c r="BN59" s="74">
        <f>ROUND('第３表歳入の状況'!T60/'第３表歳入の状況'!CO60*100,2)</f>
        <v>0.18</v>
      </c>
      <c r="BO59" s="75">
        <v>61.482926029490784</v>
      </c>
      <c r="BP59" s="73">
        <v>56.89374210762912</v>
      </c>
      <c r="BQ59" s="73">
        <v>67.08165020065029</v>
      </c>
      <c r="BR59" s="73">
        <v>61.17</v>
      </c>
      <c r="BS59" s="77">
        <f>'第３表歳入の状況'!DE60</f>
        <v>51.55</v>
      </c>
      <c r="BT59" s="72">
        <v>0.03609068216716334</v>
      </c>
      <c r="BU59" s="73">
        <v>0.03300596296954326</v>
      </c>
      <c r="BV59" s="73">
        <v>0.033460761543162784</v>
      </c>
      <c r="BW59" s="73">
        <v>0.03</v>
      </c>
      <c r="BX59" s="74">
        <f>ROUND('第３表歳入の状況'!U60/'第３表歳入の状況'!CO60*100,2)</f>
        <v>0.03</v>
      </c>
      <c r="BY59" s="75">
        <v>0.3037447449140475</v>
      </c>
      <c r="BZ59" s="73">
        <v>0.8851064780300936</v>
      </c>
      <c r="CA59" s="73">
        <v>0.39444386797261155</v>
      </c>
      <c r="CB59" s="73">
        <v>0.43</v>
      </c>
      <c r="CC59" s="76">
        <f>ROUND('第３表歳入の状況'!V60/'第３表歳入の状況'!CO60*100,2)</f>
        <v>0.33</v>
      </c>
      <c r="CD59" s="72">
        <v>1.478756142555679</v>
      </c>
      <c r="CE59" s="73">
        <v>1.563786080800537</v>
      </c>
      <c r="CF59" s="73">
        <v>1.6389525928357098</v>
      </c>
      <c r="CG59" s="73">
        <v>1.6</v>
      </c>
      <c r="CH59" s="74">
        <f>ROUND('第３表歳入の状況'!X60/'第３表歳入の状況'!CO60*100,2)</f>
        <v>1.31</v>
      </c>
      <c r="CI59" s="72">
        <v>0.10307818449219344</v>
      </c>
      <c r="CJ59" s="73">
        <v>0.0987239800665145</v>
      </c>
      <c r="CK59" s="73">
        <v>0.10464868409765118</v>
      </c>
      <c r="CL59" s="73">
        <v>0.1</v>
      </c>
      <c r="CM59" s="74">
        <f>ROUND('第３表歳入の状況'!AE60/'第３表歳入の状況'!CO60*100,2)</f>
        <v>0.07</v>
      </c>
      <c r="CN59" s="72">
        <v>16.88233031867377</v>
      </c>
      <c r="CO59" s="73">
        <v>16.663191194608654</v>
      </c>
      <c r="CP59" s="73">
        <v>17.49237495373623</v>
      </c>
      <c r="CQ59" s="73">
        <v>19.6</v>
      </c>
      <c r="CR59" s="74">
        <f>ROUND('第３表歳入の状況'!AH60/'第３表歳入の状況'!CO60*100,2)</f>
        <v>16.3</v>
      </c>
      <c r="CS59" s="72">
        <v>0</v>
      </c>
      <c r="CT59" s="73">
        <v>0</v>
      </c>
      <c r="CU59" s="73">
        <v>0</v>
      </c>
      <c r="CV59" s="73">
        <v>0</v>
      </c>
      <c r="CW59" s="74">
        <f>ROUND('第３表歳入の状況'!AT60/'第３表歳入の状況'!CO60*100,2)</f>
        <v>0</v>
      </c>
      <c r="CX59" s="72">
        <v>7.407497835520896</v>
      </c>
      <c r="CY59" s="73">
        <v>6.199918851768691</v>
      </c>
      <c r="CZ59" s="73">
        <v>7.26630301706057</v>
      </c>
      <c r="DA59" s="73">
        <v>7.96</v>
      </c>
      <c r="DB59" s="74">
        <f>ROUND('第３表歳入の状況'!AU60/'第３表歳入の状況'!CO60*100,2)</f>
        <v>4.99</v>
      </c>
      <c r="DC59" s="75">
        <v>0.44275084096912437</v>
      </c>
      <c r="DD59" s="73">
        <v>0.4503712142153126</v>
      </c>
      <c r="DE59" s="73">
        <v>0.6449881767404739</v>
      </c>
      <c r="DF59" s="73">
        <v>0.72</v>
      </c>
      <c r="DG59" s="76">
        <v>0.38</v>
      </c>
      <c r="DH59" s="72">
        <v>0.008138530213997472</v>
      </c>
      <c r="DI59" s="73">
        <v>0.00029390884211525606</v>
      </c>
      <c r="DJ59" s="73">
        <v>0</v>
      </c>
      <c r="DK59" s="73">
        <v>0</v>
      </c>
      <c r="DL59" s="74">
        <f>ROUND('第３表歳入の状況'!BT60/'第３表歳入の状況'!CO60*100,2)</f>
        <v>0</v>
      </c>
      <c r="DM59" s="72">
        <v>7.441161755951523</v>
      </c>
      <c r="DN59" s="73">
        <v>9.064369122466083</v>
      </c>
      <c r="DO59" s="73">
        <v>1.9065015509123924</v>
      </c>
      <c r="DP59" s="73">
        <v>4.5</v>
      </c>
      <c r="DQ59" s="74">
        <f>ROUND('第３表歳入の状況'!BU60/'第３表歳入の状況'!CO60*100,2)</f>
        <v>21.59</v>
      </c>
      <c r="DR59" s="72">
        <v>1.8543271159401697</v>
      </c>
      <c r="DS59" s="73">
        <v>1.2550495376005664</v>
      </c>
      <c r="DT59" s="73">
        <v>0.9787120379965536</v>
      </c>
      <c r="DU59" s="73">
        <v>1.39</v>
      </c>
      <c r="DV59" s="74">
        <f>ROUND('第３表歳入の状況'!BV60/'第３表歳入の状況'!CO60*100,2)</f>
        <v>0.94</v>
      </c>
      <c r="DW59" s="75">
        <v>2.55919781911066</v>
      </c>
      <c r="DX59" s="73">
        <v>2.4838089292739234</v>
      </c>
      <c r="DY59" s="73">
        <v>2.457964156454354</v>
      </c>
      <c r="DZ59" s="73">
        <v>2.5</v>
      </c>
      <c r="EA59" s="74">
        <f>ROUND('第３表歳入の状況'!BY60/'第３表歳入の状況'!CO60*100,2)</f>
        <v>2.1</v>
      </c>
      <c r="EB59" s="72">
        <v>0</v>
      </c>
      <c r="EC59" s="73">
        <v>4.408632631728841</v>
      </c>
      <c r="ED59" s="73">
        <v>0</v>
      </c>
      <c r="EE59" s="73">
        <v>0</v>
      </c>
      <c r="EF59" s="74">
        <f>ROUND('第３表歳入の状況'!CK60/'第３表歳入の状況'!CO60*100,2)</f>
        <v>0</v>
      </c>
      <c r="EG59" s="63"/>
      <c r="EH59" s="64">
        <f t="shared" si="24"/>
        <v>48</v>
      </c>
      <c r="EI59" s="64">
        <f t="shared" si="25"/>
        <v>1</v>
      </c>
      <c r="EJ59" s="64">
        <f t="shared" si="26"/>
        <v>0.1</v>
      </c>
      <c r="EK59" s="64">
        <f t="shared" si="27"/>
        <v>0.1</v>
      </c>
      <c r="EL59" s="64">
        <f t="shared" si="28"/>
        <v>0</v>
      </c>
      <c r="EM59" s="64">
        <f t="shared" si="29"/>
        <v>1.6</v>
      </c>
      <c r="EN59" s="64">
        <f t="shared" si="30"/>
        <v>0</v>
      </c>
      <c r="EO59" s="64">
        <f t="shared" si="31"/>
        <v>0</v>
      </c>
      <c r="EP59" s="64">
        <f t="shared" si="32"/>
        <v>0.3</v>
      </c>
      <c r="EQ59" s="64">
        <f t="shared" si="33"/>
        <v>0.3</v>
      </c>
      <c r="ER59" s="64">
        <f t="shared" si="34"/>
        <v>0.2</v>
      </c>
      <c r="ES59" s="64">
        <f t="shared" si="35"/>
        <v>0</v>
      </c>
      <c r="ET59" s="64">
        <f t="shared" si="36"/>
        <v>0.3</v>
      </c>
      <c r="EU59" s="64">
        <f t="shared" si="37"/>
        <v>1.3</v>
      </c>
      <c r="EV59" s="64">
        <f t="shared" si="38"/>
        <v>0.1</v>
      </c>
      <c r="EW59" s="64">
        <f t="shared" si="39"/>
        <v>16.3</v>
      </c>
      <c r="EX59" s="64">
        <f t="shared" si="40"/>
        <v>0</v>
      </c>
      <c r="EY59" s="64">
        <f t="shared" si="41"/>
        <v>5</v>
      </c>
      <c r="EZ59" s="64">
        <f t="shared" si="42"/>
        <v>0.4</v>
      </c>
      <c r="FA59" s="64">
        <f t="shared" si="43"/>
        <v>0</v>
      </c>
      <c r="FB59" s="64">
        <f t="shared" si="44"/>
        <v>21.6</v>
      </c>
      <c r="FC59" s="64">
        <f t="shared" si="45"/>
        <v>0.9</v>
      </c>
      <c r="FD59" s="64">
        <f t="shared" si="46"/>
        <v>2.1</v>
      </c>
      <c r="FE59" s="64">
        <f t="shared" si="47"/>
        <v>0</v>
      </c>
      <c r="FF59" s="64">
        <f>SUM(EH59:FE59)</f>
        <v>99.6</v>
      </c>
    </row>
    <row r="60" spans="1:162" s="65" customFormat="1" ht="32.25" customHeight="1">
      <c r="A60" s="118" t="s">
        <v>66</v>
      </c>
      <c r="B60" s="72">
        <v>35.47</v>
      </c>
      <c r="C60" s="73">
        <v>29.514551714062087</v>
      </c>
      <c r="D60" s="73">
        <v>32.17713774719185</v>
      </c>
      <c r="E60" s="73">
        <v>35.56</v>
      </c>
      <c r="F60" s="74">
        <f>ROUND('第３表歳入の状況'!B61/'第３表歳入の状況'!CO61*100,2)</f>
        <v>31.06</v>
      </c>
      <c r="G60" s="75">
        <v>1.24</v>
      </c>
      <c r="H60" s="73">
        <v>1.2392712699322639</v>
      </c>
      <c r="I60" s="73">
        <v>1.5501129493527732</v>
      </c>
      <c r="J60" s="73">
        <v>2.3</v>
      </c>
      <c r="K60" s="74">
        <f>ROUND('第３表歳入の状況'!C61/'第３表歳入の状況'!CO61*100,2)</f>
        <v>1.07</v>
      </c>
      <c r="L60" s="72">
        <v>0.15</v>
      </c>
      <c r="M60" s="73">
        <v>0.1246418354777635</v>
      </c>
      <c r="N60" s="73">
        <v>0.07560662447245425</v>
      </c>
      <c r="O60" s="73">
        <v>0.06</v>
      </c>
      <c r="P60" s="74">
        <f>ROUND('第３表歳入の状況'!H61/'第３表歳入の状況'!CO61*100,2)</f>
        <v>0.07</v>
      </c>
      <c r="Q60" s="75"/>
      <c r="R60" s="73">
        <v>0.013629324588847325</v>
      </c>
      <c r="S60" s="73">
        <v>0.0244818076431424</v>
      </c>
      <c r="T60" s="73">
        <v>0.05</v>
      </c>
      <c r="U60" s="76">
        <f>ROUND('第３表歳入の状況'!I61/'第３表歳入の状況'!CO61*100,2)</f>
        <v>0.05</v>
      </c>
      <c r="V60" s="72"/>
      <c r="W60" s="73">
        <v>0.01424430630810019</v>
      </c>
      <c r="X60" s="73">
        <v>0.03181572107603745</v>
      </c>
      <c r="Y60" s="73">
        <v>0.03</v>
      </c>
      <c r="Z60" s="74">
        <f>ROUND('第３表歳入の状況'!J61/'第３表歳入の状況'!CO61*100,2)</f>
        <v>0.02</v>
      </c>
      <c r="AA60" s="75">
        <v>1.29</v>
      </c>
      <c r="AB60" s="73">
        <v>1.231376234347261</v>
      </c>
      <c r="AC60" s="73">
        <v>1.1982976817747646</v>
      </c>
      <c r="AD60" s="73">
        <v>1.38</v>
      </c>
      <c r="AE60" s="74">
        <f>ROUND('第３表歳入の状況'!K61/'第３表歳入の状況'!CO61*100,2)</f>
        <v>1.14</v>
      </c>
      <c r="AF60" s="72">
        <v>0</v>
      </c>
      <c r="AG60" s="73">
        <v>0</v>
      </c>
      <c r="AH60" s="73">
        <v>0</v>
      </c>
      <c r="AI60" s="73">
        <v>0</v>
      </c>
      <c r="AJ60" s="74">
        <f>ROUND('第３表歳入の状況'!L61/'第３表歳入の状況'!CO61*100,2)</f>
        <v>0</v>
      </c>
      <c r="AK60" s="75">
        <v>0</v>
      </c>
      <c r="AL60" s="73">
        <v>0</v>
      </c>
      <c r="AM60" s="73">
        <v>0</v>
      </c>
      <c r="AN60" s="73">
        <v>0</v>
      </c>
      <c r="AO60" s="76">
        <f>ROUND('第３表歳入の状況'!M61/'第３表歳入の状況'!CO61*100,2)</f>
        <v>0</v>
      </c>
      <c r="AP60" s="72">
        <v>0.4678780671117543</v>
      </c>
      <c r="AQ60" s="73">
        <v>0.3695375287607836</v>
      </c>
      <c r="AR60" s="73">
        <v>0.38340069668634663</v>
      </c>
      <c r="AS60" s="73">
        <v>0.46</v>
      </c>
      <c r="AT60" s="74">
        <f>ROUND('第３表歳入の状況'!N61/'第３表歳入の状況'!CO61*100,2)</f>
        <v>0.36</v>
      </c>
      <c r="AU60" s="72">
        <v>0.5970429550859422</v>
      </c>
      <c r="AV60" s="73">
        <v>0.44837153671798224</v>
      </c>
      <c r="AW60" s="73">
        <v>0.48398514227083467</v>
      </c>
      <c r="AX60" s="73">
        <v>0.45</v>
      </c>
      <c r="AY60" s="74">
        <f>ROUND('第３表歳入の状況'!O61/'第３表歳入の状況'!CO61*100,2)</f>
        <v>0.1</v>
      </c>
      <c r="AZ60" s="72">
        <v>9.271470698138245</v>
      </c>
      <c r="BA60" s="73">
        <v>7.667542212262105</v>
      </c>
      <c r="BB60" s="73">
        <v>8.193150479149011</v>
      </c>
      <c r="BC60" s="73">
        <v>9.57</v>
      </c>
      <c r="BD60" s="74">
        <f>ROUND('第３表歳入の状況'!R61/'第３表歳入の状況'!CO61*100,2)</f>
        <v>8.81</v>
      </c>
      <c r="BE60" s="75">
        <v>7.777407578367551</v>
      </c>
      <c r="BF60" s="73">
        <v>6.380884107692275</v>
      </c>
      <c r="BG60" s="73">
        <v>6.823196707604312</v>
      </c>
      <c r="BH60" s="73">
        <v>7.95</v>
      </c>
      <c r="BI60" s="74">
        <f>ROUND('第３表歳入の状況'!S61/'第３表歳入の状況'!CO61*100,2)</f>
        <v>7.13</v>
      </c>
      <c r="BJ60" s="72">
        <v>1.4940631197706924</v>
      </c>
      <c r="BK60" s="73">
        <v>1.2866581045698302</v>
      </c>
      <c r="BL60" s="73">
        <v>1.369953771544699</v>
      </c>
      <c r="BM60" s="73">
        <v>1.62</v>
      </c>
      <c r="BN60" s="74">
        <f>ROUND('第３表歳入の状況'!T61/'第３表歳入の状況'!CO61*100,2)</f>
        <v>1.67</v>
      </c>
      <c r="BO60" s="75">
        <v>48.48303079172157</v>
      </c>
      <c r="BP60" s="73">
        <v>40.62316596245719</v>
      </c>
      <c r="BQ60" s="73">
        <v>44.11798884961722</v>
      </c>
      <c r="BR60" s="73">
        <v>49.84</v>
      </c>
      <c r="BS60" s="77">
        <f>'第３表歳入の状況'!DE61</f>
        <v>42.68</v>
      </c>
      <c r="BT60" s="72">
        <v>0.0296930776952156</v>
      </c>
      <c r="BU60" s="73">
        <v>0.02594558010145204</v>
      </c>
      <c r="BV60" s="73">
        <v>0.02540297551394081</v>
      </c>
      <c r="BW60" s="73">
        <v>0.03</v>
      </c>
      <c r="BX60" s="74">
        <f>ROUND('第３表歳入の状況'!U61/'第３表歳入の状況'!CO61*100,2)</f>
        <v>0.02</v>
      </c>
      <c r="BY60" s="75">
        <v>0.5257795686174248</v>
      </c>
      <c r="BZ60" s="73">
        <v>0.4481388409323189</v>
      </c>
      <c r="CA60" s="73">
        <v>0.5065537551053958</v>
      </c>
      <c r="CB60" s="73">
        <v>0.61</v>
      </c>
      <c r="CC60" s="76">
        <f>ROUND('第３表歳入の状況'!V61/'第３表歳入の状況'!CO61*100,2)</f>
        <v>0.5</v>
      </c>
      <c r="CD60" s="72">
        <v>1.1570081254914302</v>
      </c>
      <c r="CE60" s="73">
        <v>1.0030351841014262</v>
      </c>
      <c r="CF60" s="73">
        <v>1.0860569196713272</v>
      </c>
      <c r="CG60" s="73">
        <v>1.2</v>
      </c>
      <c r="CH60" s="74">
        <f>ROUND('第３表歳入の状況'!X61/'第３表歳入の状況'!CO61*100,2)</f>
        <v>1.09</v>
      </c>
      <c r="CI60" s="72">
        <v>0.1851382675515975</v>
      </c>
      <c r="CJ60" s="73">
        <v>0.16579574728506347</v>
      </c>
      <c r="CK60" s="73">
        <v>0.19429556167148038</v>
      </c>
      <c r="CL60" s="73">
        <v>0.23</v>
      </c>
      <c r="CM60" s="74">
        <f>ROUND('第３表歳入の状況'!AE61/'第３表歳入の状況'!CO61*100,2)</f>
        <v>0.2</v>
      </c>
      <c r="CN60" s="72">
        <v>14.238293504118662</v>
      </c>
      <c r="CO60" s="73">
        <v>12.915397297304935</v>
      </c>
      <c r="CP60" s="73">
        <v>11.957556127466958</v>
      </c>
      <c r="CQ60" s="73">
        <v>13.32</v>
      </c>
      <c r="CR60" s="74">
        <f>ROUND('第３表歳入の状況'!AH61/'第３表歳入の状況'!CO61*100,2)</f>
        <v>29.4</v>
      </c>
      <c r="CS60" s="72">
        <v>0</v>
      </c>
      <c r="CT60" s="73">
        <v>0</v>
      </c>
      <c r="CU60" s="73">
        <v>0</v>
      </c>
      <c r="CV60" s="73">
        <v>0</v>
      </c>
      <c r="CW60" s="74">
        <f>ROUND('第３表歳入の状況'!AT61/'第３表歳入の状況'!CO61*100,2)</f>
        <v>0</v>
      </c>
      <c r="CX60" s="72">
        <v>7.983697343472169</v>
      </c>
      <c r="CY60" s="73">
        <v>5.86845474540671</v>
      </c>
      <c r="CZ60" s="73">
        <v>7.527518118663427</v>
      </c>
      <c r="DA60" s="73">
        <v>7.68</v>
      </c>
      <c r="DB60" s="74">
        <f>ROUND('第３表歳入の状況'!AU61/'第３表歳入の状況'!CO61*100,2)</f>
        <v>7.16</v>
      </c>
      <c r="DC60" s="75">
        <v>0.0540259764298663</v>
      </c>
      <c r="DD60" s="73">
        <v>0.04349749079147981</v>
      </c>
      <c r="DE60" s="73">
        <v>0.011248876883788296</v>
      </c>
      <c r="DF60" s="73">
        <v>0.2</v>
      </c>
      <c r="DG60" s="76">
        <v>0.38</v>
      </c>
      <c r="DH60" s="72">
        <v>0.04079906000199753</v>
      </c>
      <c r="DI60" s="73">
        <v>15.92591564545074</v>
      </c>
      <c r="DJ60" s="73">
        <v>10.76306712054261</v>
      </c>
      <c r="DK60" s="73">
        <v>0</v>
      </c>
      <c r="DL60" s="74">
        <f>ROUND('第３表歳入の状況'!BT61/'第３表歳入の状況'!CO61*100,2)</f>
        <v>0.04</v>
      </c>
      <c r="DM60" s="72">
        <v>8.323162490161758</v>
      </c>
      <c r="DN60" s="73">
        <v>5.648158320893804</v>
      </c>
      <c r="DO60" s="73">
        <v>9.346062928520208</v>
      </c>
      <c r="DP60" s="73">
        <v>16.06</v>
      </c>
      <c r="DQ60" s="74">
        <f>ROUND('第３表歳入の状況'!BU61/'第３表歳入の状況'!CO61*100,2)</f>
        <v>5.08</v>
      </c>
      <c r="DR60" s="72">
        <v>3.226230016462305</v>
      </c>
      <c r="DS60" s="73">
        <v>2.428346734671456</v>
      </c>
      <c r="DT60" s="73">
        <v>2.3099878689277324</v>
      </c>
      <c r="DU60" s="73">
        <v>2.73</v>
      </c>
      <c r="DV60" s="74">
        <f>ROUND('第３表歳入の状況'!BV61/'第３表歳入の状況'!CO61*100,2)</f>
        <v>2.17</v>
      </c>
      <c r="DW60" s="75">
        <v>2.414394278568115</v>
      </c>
      <c r="DX60" s="73">
        <v>1.633840216779394</v>
      </c>
      <c r="DY60" s="73">
        <v>1.6706619370601423</v>
      </c>
      <c r="DZ60" s="73">
        <v>0.98</v>
      </c>
      <c r="EA60" s="74">
        <f>ROUND('第３表歳入の状況'!BY61/'第３表歳入の状況'!CO61*100,2)</f>
        <v>1.29</v>
      </c>
      <c r="EB60" s="72">
        <v>13.338747499707889</v>
      </c>
      <c r="EC60" s="73">
        <v>13.270308233824027</v>
      </c>
      <c r="ED60" s="73">
        <v>10.483598960355769</v>
      </c>
      <c r="EE60" s="73">
        <v>7.12</v>
      </c>
      <c r="EF60" s="74">
        <f>ROUND('第３表歳入の状況'!CK61/'第３表歳入の状況'!CO61*100,2)</f>
        <v>9.13</v>
      </c>
      <c r="EG60" s="63"/>
      <c r="EH60" s="64">
        <f t="shared" si="24"/>
        <v>31.1</v>
      </c>
      <c r="EI60" s="64">
        <f t="shared" si="25"/>
        <v>1.1</v>
      </c>
      <c r="EJ60" s="64">
        <f t="shared" si="26"/>
        <v>0.1</v>
      </c>
      <c r="EK60" s="64">
        <f t="shared" si="27"/>
        <v>0.1</v>
      </c>
      <c r="EL60" s="64">
        <f t="shared" si="28"/>
        <v>0</v>
      </c>
      <c r="EM60" s="64">
        <f t="shared" si="29"/>
        <v>1.1</v>
      </c>
      <c r="EN60" s="64">
        <f t="shared" si="30"/>
        <v>0</v>
      </c>
      <c r="EO60" s="64">
        <f t="shared" si="31"/>
        <v>0</v>
      </c>
      <c r="EP60" s="64">
        <f t="shared" si="32"/>
        <v>0.4</v>
      </c>
      <c r="EQ60" s="64">
        <f t="shared" si="33"/>
        <v>0.1</v>
      </c>
      <c r="ER60" s="64">
        <f t="shared" si="34"/>
        <v>8.8</v>
      </c>
      <c r="ES60" s="64">
        <f t="shared" si="35"/>
        <v>0</v>
      </c>
      <c r="ET60" s="64">
        <f t="shared" si="36"/>
        <v>0.5</v>
      </c>
      <c r="EU60" s="64">
        <f t="shared" si="37"/>
        <v>1.1</v>
      </c>
      <c r="EV60" s="64">
        <f t="shared" si="38"/>
        <v>0.2</v>
      </c>
      <c r="EW60" s="64">
        <f t="shared" si="39"/>
        <v>29.4</v>
      </c>
      <c r="EX60" s="64">
        <f t="shared" si="40"/>
        <v>0</v>
      </c>
      <c r="EY60" s="64">
        <f t="shared" si="41"/>
        <v>7.2</v>
      </c>
      <c r="EZ60" s="64">
        <f t="shared" si="42"/>
        <v>0.4</v>
      </c>
      <c r="FA60" s="64">
        <f t="shared" si="43"/>
        <v>0</v>
      </c>
      <c r="FB60" s="64">
        <f t="shared" si="44"/>
        <v>5.1</v>
      </c>
      <c r="FC60" s="64">
        <f t="shared" si="45"/>
        <v>2.2</v>
      </c>
      <c r="FD60" s="64">
        <f t="shared" si="46"/>
        <v>1.3</v>
      </c>
      <c r="FE60" s="64">
        <f t="shared" si="47"/>
        <v>9.1</v>
      </c>
      <c r="FF60" s="64">
        <f>SUM(EH60:FE60)</f>
        <v>99.30000000000001</v>
      </c>
    </row>
    <row r="61" spans="1:162" s="65" customFormat="1" ht="32.25" customHeight="1">
      <c r="A61" s="118" t="s">
        <v>67</v>
      </c>
      <c r="B61" s="72">
        <v>23.3</v>
      </c>
      <c r="C61" s="73">
        <v>23.57395268781134</v>
      </c>
      <c r="D61" s="73">
        <v>25.412131469358012</v>
      </c>
      <c r="E61" s="73">
        <v>25.12</v>
      </c>
      <c r="F61" s="74">
        <f>ROUND('第３表歳入の状況'!B62/'第３表歳入の状況'!CO62*100,2)</f>
        <v>28.83</v>
      </c>
      <c r="G61" s="75">
        <v>2.25</v>
      </c>
      <c r="H61" s="73">
        <v>2.6773283574117417</v>
      </c>
      <c r="I61" s="73">
        <v>3.4214596290236066</v>
      </c>
      <c r="J61" s="73">
        <v>4.31</v>
      </c>
      <c r="K61" s="74">
        <f>ROUND('第３表歳入の状況'!C62/'第３表歳入の状況'!CO62*100,2)</f>
        <v>2.39</v>
      </c>
      <c r="L61" s="72">
        <v>0.22</v>
      </c>
      <c r="M61" s="73">
        <v>0.2200677200564883</v>
      </c>
      <c r="N61" s="73">
        <v>0.13630576138645364</v>
      </c>
      <c r="O61" s="73">
        <v>0.09</v>
      </c>
      <c r="P61" s="74">
        <f>ROUND('第３表歳入の状況'!H62/'第３表歳入の状況'!CO62*100,2)</f>
        <v>0.12</v>
      </c>
      <c r="Q61" s="75"/>
      <c r="R61" s="73">
        <v>0.024073416807812515</v>
      </c>
      <c r="S61" s="73">
        <v>0.04425581889065774</v>
      </c>
      <c r="T61" s="73">
        <v>0.07</v>
      </c>
      <c r="U61" s="76">
        <f>ROUND('第３表歳入の状況'!I62/'第３表歳入の状況'!CO62*100,2)</f>
        <v>0.09</v>
      </c>
      <c r="V61" s="72"/>
      <c r="W61" s="73">
        <v>0.025171633852440565</v>
      </c>
      <c r="X61" s="73">
        <v>0.05774729373709262</v>
      </c>
      <c r="Y61" s="73">
        <v>0.05</v>
      </c>
      <c r="Z61" s="74">
        <f>ROUND('第３表歳入の状況'!J62/'第３表歳入の状況'!CO62*100,2)</f>
        <v>0.04</v>
      </c>
      <c r="AA61" s="75">
        <v>2.37</v>
      </c>
      <c r="AB61" s="73">
        <v>2.619285090655321</v>
      </c>
      <c r="AC61" s="73">
        <v>2.588080828924858</v>
      </c>
      <c r="AD61" s="73">
        <v>2.51</v>
      </c>
      <c r="AE61" s="74">
        <f>ROUND('第３表歳入の状況'!K62/'第３表歳入の状況'!CO62*100,2)</f>
        <v>2.62</v>
      </c>
      <c r="AF61" s="72">
        <v>0</v>
      </c>
      <c r="AG61" s="73">
        <v>0</v>
      </c>
      <c r="AH61" s="73">
        <v>0</v>
      </c>
      <c r="AI61" s="73">
        <v>0</v>
      </c>
      <c r="AJ61" s="74">
        <f>ROUND('第３表歳入の状況'!L62/'第３表歳入の状況'!CO62*100,2)</f>
        <v>0</v>
      </c>
      <c r="AK61" s="75">
        <v>0</v>
      </c>
      <c r="AL61" s="73">
        <v>0</v>
      </c>
      <c r="AM61" s="73">
        <v>0</v>
      </c>
      <c r="AN61" s="73">
        <v>0</v>
      </c>
      <c r="AO61" s="76">
        <f>ROUND('第３表歳入の状況'!M62/'第３表歳入の状況'!CO62*100,2)</f>
        <v>0</v>
      </c>
      <c r="AP61" s="72">
        <v>0.7683159463078306</v>
      </c>
      <c r="AQ61" s="73">
        <v>0.7941232409183689</v>
      </c>
      <c r="AR61" s="73">
        <v>0.8387402770897741</v>
      </c>
      <c r="AS61" s="73">
        <v>0.83</v>
      </c>
      <c r="AT61" s="74">
        <f>ROUND('第３表歳入の状況'!N62/'第３表歳入の状況'!CO62*100,2)</f>
        <v>0.81</v>
      </c>
      <c r="AU61" s="72">
        <v>0.8143622573446111</v>
      </c>
      <c r="AV61" s="73">
        <v>0.744628595475246</v>
      </c>
      <c r="AW61" s="73">
        <v>0.7951191922509506</v>
      </c>
      <c r="AX61" s="73">
        <v>0.59</v>
      </c>
      <c r="AY61" s="74">
        <f>ROUND('第３表歳入の状況'!O62/'第３表歳入の状況'!CO62*100,2)</f>
        <v>0.17</v>
      </c>
      <c r="AZ61" s="72">
        <v>34.64582577278522</v>
      </c>
      <c r="BA61" s="73">
        <v>32.45114057327928</v>
      </c>
      <c r="BB61" s="73">
        <v>34.581850711631404</v>
      </c>
      <c r="BC61" s="73">
        <v>33.25</v>
      </c>
      <c r="BD61" s="74">
        <f>ROUND('第３表歳入の状況'!R62/'第３表歳入の状況'!CO62*100,2)</f>
        <v>33.15</v>
      </c>
      <c r="BE61" s="75">
        <v>32.03351163439703</v>
      </c>
      <c r="BF61" s="73">
        <v>29.980888527475642</v>
      </c>
      <c r="BG61" s="73">
        <v>32.22450246303822</v>
      </c>
      <c r="BH61" s="73">
        <v>30.7</v>
      </c>
      <c r="BI61" s="74">
        <f>ROUND('第３表歳入の状況'!S62/'第３表歳入の状況'!CO62*100,2)</f>
        <v>30.63</v>
      </c>
      <c r="BJ61" s="72">
        <v>2.6123141383881894</v>
      </c>
      <c r="BK61" s="73">
        <v>2.4702520458036403</v>
      </c>
      <c r="BL61" s="73">
        <v>2.3573482485931834</v>
      </c>
      <c r="BM61" s="73">
        <v>2.55</v>
      </c>
      <c r="BN61" s="74">
        <f>ROUND('第３表歳入の状況'!T62/'第３表歳入の状況'!CO62*100,2)</f>
        <v>2.52</v>
      </c>
      <c r="BO61" s="75">
        <v>64.37286758236158</v>
      </c>
      <c r="BP61" s="73">
        <v>63.129771316268034</v>
      </c>
      <c r="BQ61" s="73">
        <v>67.87569098229281</v>
      </c>
      <c r="BR61" s="73">
        <v>66.81</v>
      </c>
      <c r="BS61" s="77">
        <f>'第３表歳入の状況'!DE62</f>
        <v>68.22</v>
      </c>
      <c r="BT61" s="72">
        <v>0.039110047439801406</v>
      </c>
      <c r="BU61" s="73">
        <v>0.036590595168743544</v>
      </c>
      <c r="BV61" s="73">
        <v>0.03950206599181382</v>
      </c>
      <c r="BW61" s="73">
        <v>0.04</v>
      </c>
      <c r="BX61" s="74">
        <f>ROUND('第３表歳入の状況'!U62/'第３表歳入の状況'!CO62*100,2)</f>
        <v>0.04</v>
      </c>
      <c r="BY61" s="75">
        <v>0.22572797396356192</v>
      </c>
      <c r="BZ61" s="73">
        <v>0.18577339689014885</v>
      </c>
      <c r="CA61" s="73">
        <v>0.14999981093028245</v>
      </c>
      <c r="CB61" s="73">
        <v>0.26</v>
      </c>
      <c r="CC61" s="76">
        <f>ROUND('第３表歳入の状況'!V62/'第３表歳入の状況'!CO62*100,2)</f>
        <v>0.39</v>
      </c>
      <c r="CD61" s="72">
        <v>1.7004699318586953</v>
      </c>
      <c r="CE61" s="73">
        <v>1.702111621782037</v>
      </c>
      <c r="CF61" s="73">
        <v>1.7961758218725574</v>
      </c>
      <c r="CG61" s="73">
        <v>1.71</v>
      </c>
      <c r="CH61" s="74">
        <f>ROUND('第３表歳入の状況'!X62/'第３表歳入の状況'!CO62*100,2)</f>
        <v>1.81</v>
      </c>
      <c r="CI61" s="72">
        <v>0.17808482526416747</v>
      </c>
      <c r="CJ61" s="73">
        <v>0.18229154966911218</v>
      </c>
      <c r="CK61" s="73">
        <v>0.19765888473715795</v>
      </c>
      <c r="CL61" s="73">
        <v>0.18</v>
      </c>
      <c r="CM61" s="74">
        <f>ROUND('第３表歳入の状況'!AE62/'第３表歳入の状況'!CO62*100,2)</f>
        <v>0.19</v>
      </c>
      <c r="CN61" s="72">
        <v>5.354022028625061</v>
      </c>
      <c r="CO61" s="73">
        <v>3.651883666866842</v>
      </c>
      <c r="CP61" s="73">
        <v>2.753489821836904</v>
      </c>
      <c r="CQ61" s="73">
        <v>3.19</v>
      </c>
      <c r="CR61" s="74">
        <f>ROUND('第３表歳入の状況'!AH62/'第３表歳入の状況'!CO62*100,2)</f>
        <v>2.51</v>
      </c>
      <c r="CS61" s="72">
        <v>0</v>
      </c>
      <c r="CT61" s="73">
        <v>0</v>
      </c>
      <c r="CU61" s="73">
        <v>0</v>
      </c>
      <c r="CV61" s="73">
        <v>0</v>
      </c>
      <c r="CW61" s="74">
        <f>ROUND('第３表歳入の状況'!AT62/'第３表歳入の状況'!CO62*100,2)</f>
        <v>0</v>
      </c>
      <c r="CX61" s="72">
        <v>5.4157747351089585</v>
      </c>
      <c r="CY61" s="73">
        <v>6.646696588089237</v>
      </c>
      <c r="CZ61" s="73">
        <v>6.497164764535275</v>
      </c>
      <c r="DA61" s="73">
        <v>7.63</v>
      </c>
      <c r="DB61" s="74">
        <f>ROUND('第３表歳入の状況'!AU62/'第３表歳入の状況'!CO62*100,2)</f>
        <v>9.2</v>
      </c>
      <c r="DC61" s="75">
        <v>0.7830243182158133</v>
      </c>
      <c r="DD61" s="73">
        <v>0.5562843723215359</v>
      </c>
      <c r="DE61" s="73">
        <v>1.1207242558621064</v>
      </c>
      <c r="DF61" s="73">
        <v>0.41</v>
      </c>
      <c r="DG61" s="76">
        <v>0.38</v>
      </c>
      <c r="DH61" s="72">
        <v>0.009855482448945171</v>
      </c>
      <c r="DI61" s="73">
        <v>0.02446028872126103</v>
      </c>
      <c r="DJ61" s="73">
        <v>0.01701627458108903</v>
      </c>
      <c r="DK61" s="73">
        <v>0.14</v>
      </c>
      <c r="DL61" s="74">
        <f>ROUND('第３表歳入の状況'!BT62/'第３表歳入の状況'!CO62*100,2)</f>
        <v>0</v>
      </c>
      <c r="DM61" s="72">
        <v>4.57142187041338</v>
      </c>
      <c r="DN61" s="73">
        <v>8.234393961403661</v>
      </c>
      <c r="DO61" s="73">
        <v>6.200919527066411</v>
      </c>
      <c r="DP61" s="73">
        <v>4.14</v>
      </c>
      <c r="DQ61" s="74">
        <f>ROUND('第３表歳入の状況'!BU62/'第３表歳入の状況'!CO62*100,2)</f>
        <v>5.32</v>
      </c>
      <c r="DR61" s="72">
        <v>3.6772426805265526</v>
      </c>
      <c r="DS61" s="73">
        <v>2.814929961207979</v>
      </c>
      <c r="DT61" s="73">
        <v>2.742618313076764</v>
      </c>
      <c r="DU61" s="73">
        <v>2.65</v>
      </c>
      <c r="DV61" s="74">
        <f>ROUND('第３表歳入の状況'!BV62/'第３表歳入の状況'!CO62*100,2)</f>
        <v>3.01</v>
      </c>
      <c r="DW61" s="75">
        <v>4.87981114400569</v>
      </c>
      <c r="DX61" s="73">
        <v>4.45092392500775</v>
      </c>
      <c r="DY61" s="73">
        <v>2.3710017831975363</v>
      </c>
      <c r="DZ61" s="73">
        <v>5.45</v>
      </c>
      <c r="EA61" s="74">
        <f>ROUND('第３表歳入の状況'!BY62/'第３表歳入の状況'!CO62*100,2)</f>
        <v>3.9</v>
      </c>
      <c r="EB61" s="72">
        <v>8.792587379767793</v>
      </c>
      <c r="EC61" s="73">
        <v>8.383888756603653</v>
      </c>
      <c r="ED61" s="73">
        <v>8.238037694019292</v>
      </c>
      <c r="EE61" s="73">
        <v>7.39</v>
      </c>
      <c r="EF61" s="74">
        <f>ROUND('第３表歳入の状況'!CK62/'第３表歳入の状況'!CO62*100,2)</f>
        <v>4.67</v>
      </c>
      <c r="EG61" s="63"/>
      <c r="EH61" s="64">
        <f t="shared" si="24"/>
        <v>28.8</v>
      </c>
      <c r="EI61" s="64">
        <f t="shared" si="25"/>
        <v>2.4</v>
      </c>
      <c r="EJ61" s="64">
        <f t="shared" si="26"/>
        <v>0.1</v>
      </c>
      <c r="EK61" s="64">
        <f t="shared" si="27"/>
        <v>0.1</v>
      </c>
      <c r="EL61" s="64">
        <f t="shared" si="28"/>
        <v>0</v>
      </c>
      <c r="EM61" s="64">
        <f t="shared" si="29"/>
        <v>2.6</v>
      </c>
      <c r="EN61" s="64">
        <f t="shared" si="30"/>
        <v>0</v>
      </c>
      <c r="EO61" s="64">
        <f t="shared" si="31"/>
        <v>0</v>
      </c>
      <c r="EP61" s="64">
        <f t="shared" si="32"/>
        <v>0.8</v>
      </c>
      <c r="EQ61" s="64">
        <f t="shared" si="33"/>
        <v>0.2</v>
      </c>
      <c r="ER61" s="64">
        <f t="shared" si="34"/>
        <v>33.2</v>
      </c>
      <c r="ES61" s="64">
        <f t="shared" si="35"/>
        <v>0</v>
      </c>
      <c r="ET61" s="64">
        <f t="shared" si="36"/>
        <v>0.4</v>
      </c>
      <c r="EU61" s="64">
        <f t="shared" si="37"/>
        <v>1.8</v>
      </c>
      <c r="EV61" s="64">
        <f t="shared" si="38"/>
        <v>0.2</v>
      </c>
      <c r="EW61" s="64">
        <f t="shared" si="39"/>
        <v>2.5</v>
      </c>
      <c r="EX61" s="64">
        <f t="shared" si="40"/>
        <v>0</v>
      </c>
      <c r="EY61" s="64">
        <f t="shared" si="41"/>
        <v>9.2</v>
      </c>
      <c r="EZ61" s="64">
        <f t="shared" si="42"/>
        <v>0.4</v>
      </c>
      <c r="FA61" s="64">
        <f t="shared" si="43"/>
        <v>0</v>
      </c>
      <c r="FB61" s="64">
        <f t="shared" si="44"/>
        <v>5.3</v>
      </c>
      <c r="FC61" s="64">
        <f t="shared" si="45"/>
        <v>3</v>
      </c>
      <c r="FD61" s="64">
        <f t="shared" si="46"/>
        <v>3.9</v>
      </c>
      <c r="FE61" s="64">
        <f t="shared" si="47"/>
        <v>4.7</v>
      </c>
      <c r="FF61" s="64">
        <f>SUM(EH61:FE61)</f>
        <v>99.60000000000002</v>
      </c>
    </row>
    <row r="62" spans="1:162" s="65" customFormat="1" ht="32.25" customHeight="1">
      <c r="A62" s="118" t="s">
        <v>68</v>
      </c>
      <c r="B62" s="72">
        <v>5.83</v>
      </c>
      <c r="C62" s="73">
        <v>5.846290442999851</v>
      </c>
      <c r="D62" s="73">
        <v>5.967400134213966</v>
      </c>
      <c r="E62" s="73">
        <v>6.81</v>
      </c>
      <c r="F62" s="74">
        <f>ROUND('第３表歳入の状況'!B63/'第３表歳入の状況'!CO63*100,2)</f>
        <v>9.19</v>
      </c>
      <c r="G62" s="75">
        <v>1.43</v>
      </c>
      <c r="H62" s="73">
        <v>1.7062419347497237</v>
      </c>
      <c r="I62" s="73">
        <v>1.857038580628451</v>
      </c>
      <c r="J62" s="73">
        <v>2.23</v>
      </c>
      <c r="K62" s="74">
        <f>ROUND('第３表歳入の状況'!C63/'第３表歳入の状況'!CO63*100,2)</f>
        <v>1.52</v>
      </c>
      <c r="L62" s="72">
        <v>0.05</v>
      </c>
      <c r="M62" s="73">
        <v>0.04882746113162666</v>
      </c>
      <c r="N62" s="73">
        <v>0.026783927288995632</v>
      </c>
      <c r="O62" s="73">
        <v>0.02</v>
      </c>
      <c r="P62" s="74">
        <f>ROUND('第３表歳入の状況'!H63/'第３表歳入の状況'!CO63*100,2)</f>
        <v>0.02</v>
      </c>
      <c r="Q62" s="75"/>
      <c r="R62" s="73">
        <v>0.005320183416278933</v>
      </c>
      <c r="S62" s="73">
        <v>0.008535537267921684</v>
      </c>
      <c r="T62" s="73">
        <v>0.01</v>
      </c>
      <c r="U62" s="76">
        <f>ROUND('第３表歳入の状況'!I63/'第３表歳入の状況'!CO63*100,2)</f>
        <v>0.02</v>
      </c>
      <c r="V62" s="72"/>
      <c r="W62" s="73">
        <v>0.005497522863488232</v>
      </c>
      <c r="X62" s="73">
        <v>0.011007899786905898</v>
      </c>
      <c r="Y62" s="73">
        <v>0.01</v>
      </c>
      <c r="Z62" s="74">
        <f>ROUND('第３表歳入の状況'!J63/'第３表歳入の状況'!CO63*100,2)</f>
        <v>0.01</v>
      </c>
      <c r="AA62" s="75">
        <v>0.69</v>
      </c>
      <c r="AB62" s="73">
        <v>0.7771605708202127</v>
      </c>
      <c r="AC62" s="73">
        <v>0.706683620009654</v>
      </c>
      <c r="AD62" s="73">
        <v>0.74</v>
      </c>
      <c r="AE62" s="74">
        <f>ROUND('第３表歳入の状況'!K63/'第３表歳入の状況'!CO63*100,2)</f>
        <v>0.72</v>
      </c>
      <c r="AF62" s="72">
        <v>0</v>
      </c>
      <c r="AG62" s="73">
        <v>0</v>
      </c>
      <c r="AH62" s="73">
        <v>0</v>
      </c>
      <c r="AI62" s="73">
        <v>0</v>
      </c>
      <c r="AJ62" s="74">
        <f>ROUND('第３表歳入の状況'!L63/'第３表歳入の状況'!CO63*100,2)</f>
        <v>0</v>
      </c>
      <c r="AK62" s="75">
        <v>0</v>
      </c>
      <c r="AL62" s="73">
        <v>0</v>
      </c>
      <c r="AM62" s="73">
        <v>0</v>
      </c>
      <c r="AN62" s="73">
        <v>0</v>
      </c>
      <c r="AO62" s="76">
        <f>ROUND('第３表歳入の状況'!M63/'第３表歳入の状況'!CO63*100,2)</f>
        <v>0</v>
      </c>
      <c r="AP62" s="72">
        <v>0.5390775964426233</v>
      </c>
      <c r="AQ62" s="73">
        <v>0.5523532649078929</v>
      </c>
      <c r="AR62" s="73">
        <v>0.5347955591659898</v>
      </c>
      <c r="AS62" s="73">
        <v>0.57</v>
      </c>
      <c r="AT62" s="74">
        <f>ROUND('第３表歳入の状況'!N63/'第３表歳入の状況'!CO63*100,2)</f>
        <v>0.52</v>
      </c>
      <c r="AU62" s="72">
        <v>0.13072428002700626</v>
      </c>
      <c r="AV62" s="73">
        <v>0.11538886698418309</v>
      </c>
      <c r="AW62" s="73">
        <v>0.11337548122770458</v>
      </c>
      <c r="AX62" s="73">
        <v>0.09</v>
      </c>
      <c r="AY62" s="74">
        <f>ROUND('第３表歳入の状況'!O63/'第３表歳入の状況'!CO63*100,2)</f>
        <v>0.05</v>
      </c>
      <c r="AZ62" s="72">
        <v>51.43255418713477</v>
      </c>
      <c r="BA62" s="73">
        <v>49.55934103025943</v>
      </c>
      <c r="BB62" s="73">
        <v>50.11443506516441</v>
      </c>
      <c r="BC62" s="73">
        <v>51.74</v>
      </c>
      <c r="BD62" s="74">
        <f>ROUND('第３表歳入の状況'!R63/'第３表歳入の状況'!CO63*100,2)</f>
        <v>53.65</v>
      </c>
      <c r="BE62" s="75">
        <v>45.476509207738694</v>
      </c>
      <c r="BF62" s="73">
        <v>43.87478416311446</v>
      </c>
      <c r="BG62" s="73">
        <v>44.78584631323656</v>
      </c>
      <c r="BH62" s="73">
        <v>45.81</v>
      </c>
      <c r="BI62" s="74">
        <f>ROUND('第３表歳入の状況'!S63/'第３表歳入の状況'!CO63*100,2)</f>
        <v>47.02</v>
      </c>
      <c r="BJ62" s="72">
        <v>5.956044979396085</v>
      </c>
      <c r="BK62" s="73">
        <v>5.68455686714497</v>
      </c>
      <c r="BL62" s="73">
        <v>5.328588751927846</v>
      </c>
      <c r="BM62" s="73">
        <v>5.93</v>
      </c>
      <c r="BN62" s="74">
        <f>ROUND('第３表歳入の状況'!T63/'第３表歳入の状況'!CO63*100,2)</f>
        <v>6.63</v>
      </c>
      <c r="BO62" s="75">
        <v>60.096850045398455</v>
      </c>
      <c r="BP62" s="73">
        <v>58.61642127813269</v>
      </c>
      <c r="BQ62" s="73">
        <v>59.340055804754</v>
      </c>
      <c r="BR62" s="73">
        <v>62.24</v>
      </c>
      <c r="BS62" s="77">
        <f>'第３表歳入の状況'!DE63</f>
        <v>65.71</v>
      </c>
      <c r="BT62" s="72">
        <v>0</v>
      </c>
      <c r="BU62" s="73">
        <v>0</v>
      </c>
      <c r="BV62" s="73">
        <v>0</v>
      </c>
      <c r="BW62" s="73">
        <v>0</v>
      </c>
      <c r="BX62" s="74">
        <f>ROUND('第３表歳入の状況'!U63/'第３表歳入の状況'!CO63*100,2)</f>
        <v>0</v>
      </c>
      <c r="BY62" s="75">
        <v>0.19858915558866672</v>
      </c>
      <c r="BZ62" s="73">
        <v>0.15404886647581</v>
      </c>
      <c r="CA62" s="73">
        <v>0.2852635420713689</v>
      </c>
      <c r="CB62" s="73">
        <v>0.06</v>
      </c>
      <c r="CC62" s="76">
        <f>ROUND('第３表歳入の状況'!V63/'第３表歳入の状況'!CO63*100,2)</f>
        <v>0.09</v>
      </c>
      <c r="CD62" s="72">
        <v>2.5522664307498895</v>
      </c>
      <c r="CE62" s="73">
        <v>2.498890150626215</v>
      </c>
      <c r="CF62" s="73">
        <v>1.730123971320595</v>
      </c>
      <c r="CG62" s="73">
        <v>2.43</v>
      </c>
      <c r="CH62" s="74">
        <f>ROUND('第３表歳入の状況'!X63/'第３表歳入の状況'!CO63*100,2)</f>
        <v>2.34</v>
      </c>
      <c r="CI62" s="72">
        <v>0.06786487556166042</v>
      </c>
      <c r="CJ62" s="73">
        <v>0.06963528960418426</v>
      </c>
      <c r="CK62" s="73">
        <v>0.0658708013986508</v>
      </c>
      <c r="CL62" s="73">
        <v>0.07</v>
      </c>
      <c r="CM62" s="74">
        <f>ROUND('第３表歳入の状況'!AE63/'第３表歳入の状況'!CO63*100,2)</f>
        <v>0.06</v>
      </c>
      <c r="CN62" s="72">
        <v>1.437326845621959</v>
      </c>
      <c r="CO62" s="73">
        <v>1.1675438072769468</v>
      </c>
      <c r="CP62" s="73">
        <v>1.0588775474163812</v>
      </c>
      <c r="CQ62" s="73">
        <v>1.03</v>
      </c>
      <c r="CR62" s="74">
        <f>ROUND('第３表歳入の状況'!AH63/'第３表歳入の状況'!CO63*100,2)</f>
        <v>1.24</v>
      </c>
      <c r="CS62" s="72">
        <v>0</v>
      </c>
      <c r="CT62" s="73">
        <v>0</v>
      </c>
      <c r="CU62" s="73">
        <v>0</v>
      </c>
      <c r="CV62" s="73">
        <v>0</v>
      </c>
      <c r="CW62" s="74">
        <f>ROUND('第３表歳入の状況'!AT63/'第３表歳入の状況'!CO63*100,2)</f>
        <v>0</v>
      </c>
      <c r="CX62" s="72">
        <v>15.654785463180687</v>
      </c>
      <c r="CY62" s="73">
        <v>16.373987613430742</v>
      </c>
      <c r="CZ62" s="73">
        <v>16.819423350875333</v>
      </c>
      <c r="DA62" s="73">
        <v>14.52</v>
      </c>
      <c r="DB62" s="74">
        <f>ROUND('第３表歳入の状況'!AU63/'第３表歳入の状況'!CO63*100,2)</f>
        <v>13.07</v>
      </c>
      <c r="DC62" s="75">
        <v>0.21639932018718133</v>
      </c>
      <c r="DD62" s="73">
        <v>0.26872837567115593</v>
      </c>
      <c r="DE62" s="73">
        <v>0.11661309881208867</v>
      </c>
      <c r="DF62" s="73">
        <v>0.14</v>
      </c>
      <c r="DG62" s="76">
        <v>0.38</v>
      </c>
      <c r="DH62" s="72">
        <v>0</v>
      </c>
      <c r="DI62" s="73">
        <v>0</v>
      </c>
      <c r="DJ62" s="73">
        <v>0.014539846242597628</v>
      </c>
      <c r="DK62" s="73">
        <v>0</v>
      </c>
      <c r="DL62" s="74">
        <f>ROUND('第３表歳入の状況'!BT63/'第３表歳入の状況'!CO63*100,2)</f>
        <v>0</v>
      </c>
      <c r="DM62" s="72">
        <v>3.7923427932856844</v>
      </c>
      <c r="DN62" s="73">
        <v>6.1049104701800765</v>
      </c>
      <c r="DO62" s="73">
        <v>4.416169250874156</v>
      </c>
      <c r="DP62" s="73">
        <v>4.7</v>
      </c>
      <c r="DQ62" s="74">
        <f>ROUND('第３表歳入の状況'!BU63/'第３表歳入の状況'!CO63*100,2)</f>
        <v>4.41</v>
      </c>
      <c r="DR62" s="72">
        <v>1.4480362256419808</v>
      </c>
      <c r="DS62" s="73">
        <v>2.5198162053969124</v>
      </c>
      <c r="DT62" s="73">
        <v>2.205523964256702</v>
      </c>
      <c r="DU62" s="73">
        <v>2.03</v>
      </c>
      <c r="DV62" s="74">
        <f>ROUND('第３表歳入の状況'!BV63/'第３表歳入の状況'!CO63*100,2)</f>
        <v>2.47</v>
      </c>
      <c r="DW62" s="75">
        <v>0.4561963075920192</v>
      </c>
      <c r="DX62" s="73">
        <v>0.7344217640427719</v>
      </c>
      <c r="DY62" s="73">
        <v>3.8697182684043847</v>
      </c>
      <c r="DZ62" s="73">
        <v>4.53</v>
      </c>
      <c r="EA62" s="74">
        <f>ROUND('第３表歳入の状況'!BY63/'第３表歳入の状況'!CO63*100,2)</f>
        <v>2.34</v>
      </c>
      <c r="EB62" s="72">
        <v>14.079342537191813</v>
      </c>
      <c r="EC62" s="73">
        <v>11.491596179162498</v>
      </c>
      <c r="ED62" s="73">
        <v>10.07782055357374</v>
      </c>
      <c r="EE62" s="73">
        <v>8.25</v>
      </c>
      <c r="EF62" s="74">
        <f>ROUND('第３表歳入の状況'!CK63/'第３表歳入の状況'!CO63*100,2)</f>
        <v>8.01</v>
      </c>
      <c r="EG62" s="63"/>
      <c r="EH62" s="64">
        <f t="shared" si="24"/>
        <v>9.2</v>
      </c>
      <c r="EI62" s="64">
        <f t="shared" si="25"/>
        <v>1.5</v>
      </c>
      <c r="EJ62" s="64">
        <f t="shared" si="26"/>
        <v>0</v>
      </c>
      <c r="EK62" s="64">
        <f t="shared" si="27"/>
        <v>0</v>
      </c>
      <c r="EL62" s="64">
        <f t="shared" si="28"/>
        <v>0</v>
      </c>
      <c r="EM62" s="64">
        <f t="shared" si="29"/>
        <v>0.7</v>
      </c>
      <c r="EN62" s="64">
        <f t="shared" si="30"/>
        <v>0</v>
      </c>
      <c r="EO62" s="64">
        <f t="shared" si="31"/>
        <v>0</v>
      </c>
      <c r="EP62" s="64">
        <f t="shared" si="32"/>
        <v>0.5</v>
      </c>
      <c r="EQ62" s="64">
        <f t="shared" si="33"/>
        <v>0.1</v>
      </c>
      <c r="ER62" s="64">
        <f t="shared" si="34"/>
        <v>53.7</v>
      </c>
      <c r="ES62" s="64">
        <f t="shared" si="35"/>
        <v>0</v>
      </c>
      <c r="ET62" s="64">
        <f t="shared" si="36"/>
        <v>0.1</v>
      </c>
      <c r="EU62" s="64">
        <f t="shared" si="37"/>
        <v>2.3</v>
      </c>
      <c r="EV62" s="64">
        <f t="shared" si="38"/>
        <v>0.1</v>
      </c>
      <c r="EW62" s="64">
        <f t="shared" si="39"/>
        <v>1.2</v>
      </c>
      <c r="EX62" s="64">
        <f t="shared" si="40"/>
        <v>0</v>
      </c>
      <c r="EY62" s="64">
        <f t="shared" si="41"/>
        <v>13.1</v>
      </c>
      <c r="EZ62" s="64">
        <f t="shared" si="42"/>
        <v>0.4</v>
      </c>
      <c r="FA62" s="64">
        <f t="shared" si="43"/>
        <v>0</v>
      </c>
      <c r="FB62" s="64">
        <f t="shared" si="44"/>
        <v>4.4</v>
      </c>
      <c r="FC62" s="64">
        <f t="shared" si="45"/>
        <v>2.5</v>
      </c>
      <c r="FD62" s="64">
        <f t="shared" si="46"/>
        <v>2.3</v>
      </c>
      <c r="FE62" s="64">
        <f t="shared" si="47"/>
        <v>8</v>
      </c>
      <c r="FF62" s="64">
        <f>SUM(EH62:FE62)</f>
        <v>100.1</v>
      </c>
    </row>
    <row r="63" spans="1:162" s="65" customFormat="1" ht="32.25" customHeight="1">
      <c r="A63" s="118" t="s">
        <v>69</v>
      </c>
      <c r="B63" s="72">
        <v>62.82</v>
      </c>
      <c r="C63" s="73">
        <v>62.22533309326611</v>
      </c>
      <c r="D63" s="73">
        <v>60.17032416489738</v>
      </c>
      <c r="E63" s="73">
        <v>57.72</v>
      </c>
      <c r="F63" s="74">
        <f>ROUND('第３表歳入の状況'!B64/'第３表歳入の状況'!CO64*100,2)</f>
        <v>58.71</v>
      </c>
      <c r="G63" s="75">
        <v>1.95</v>
      </c>
      <c r="H63" s="73">
        <v>2.5725378105869643</v>
      </c>
      <c r="I63" s="73">
        <v>3.024512788222437</v>
      </c>
      <c r="J63" s="73">
        <v>3.81</v>
      </c>
      <c r="K63" s="74">
        <f>ROUND('第３表歳入の状況'!C64/'第３表歳入の状況'!CO64*100,2)</f>
        <v>2.5</v>
      </c>
      <c r="L63" s="72">
        <v>0.13</v>
      </c>
      <c r="M63" s="73">
        <v>0.13204447245228665</v>
      </c>
      <c r="N63" s="73">
        <v>0.07696905148626774</v>
      </c>
      <c r="O63" s="73">
        <v>0.05</v>
      </c>
      <c r="P63" s="74">
        <f>ROUND('第３表歳入の状況'!H64/'第３表歳入の状況'!CO64*100,2)</f>
        <v>0.07</v>
      </c>
      <c r="Q63" s="75"/>
      <c r="R63" s="73">
        <v>0.014449045732805185</v>
      </c>
      <c r="S63" s="73">
        <v>0.024899024486822758</v>
      </c>
      <c r="T63" s="73">
        <v>0.04</v>
      </c>
      <c r="U63" s="76">
        <f>ROUND('第３表歳入の状況'!I64/'第３表歳入の状況'!CO64*100,2)</f>
        <v>0.05</v>
      </c>
      <c r="V63" s="72"/>
      <c r="W63" s="73">
        <v>0.015056715880446526</v>
      </c>
      <c r="X63" s="73">
        <v>0.03224817789680676</v>
      </c>
      <c r="Y63" s="73">
        <v>0.03</v>
      </c>
      <c r="Z63" s="74">
        <f>ROUND('第３表歳入の状況'!J64/'第３表歳入の状況'!CO64*100,2)</f>
        <v>0.02</v>
      </c>
      <c r="AA63" s="75">
        <v>1.59</v>
      </c>
      <c r="AB63" s="73">
        <v>1.8724792942023765</v>
      </c>
      <c r="AC63" s="73">
        <v>1.7611539051824745</v>
      </c>
      <c r="AD63" s="73">
        <v>1.81</v>
      </c>
      <c r="AE63" s="74">
        <f>ROUND('第３表歳入の状況'!K64/'第３表歳入の状況'!CO64*100,2)</f>
        <v>1.82</v>
      </c>
      <c r="AF63" s="72">
        <v>0</v>
      </c>
      <c r="AG63" s="73">
        <v>0</v>
      </c>
      <c r="AH63" s="73">
        <v>0</v>
      </c>
      <c r="AI63" s="73">
        <v>0</v>
      </c>
      <c r="AJ63" s="74">
        <f>ROUND('第３表歳入の状況'!L64/'第３表歳入の状況'!CO64*100,2)</f>
        <v>0</v>
      </c>
      <c r="AK63" s="75">
        <v>0</v>
      </c>
      <c r="AL63" s="73">
        <v>0</v>
      </c>
      <c r="AM63" s="73">
        <v>0</v>
      </c>
      <c r="AN63" s="73">
        <v>0</v>
      </c>
      <c r="AO63" s="76">
        <f>ROUND('第３表歳入の状況'!M64/'第３表歳入の状況'!CO64*100,2)</f>
        <v>0</v>
      </c>
      <c r="AP63" s="72">
        <v>0.5655531015846654</v>
      </c>
      <c r="AQ63" s="73">
        <v>0.6087279438242708</v>
      </c>
      <c r="AR63" s="73">
        <v>0.613086315227214</v>
      </c>
      <c r="AS63" s="73">
        <v>0.64</v>
      </c>
      <c r="AT63" s="74">
        <f>ROUND('第３表歳入の状況'!N64/'第３表歳入の状況'!CO64*100,2)</f>
        <v>0.61</v>
      </c>
      <c r="AU63" s="72">
        <v>0.45952379240167707</v>
      </c>
      <c r="AV63" s="73">
        <v>0.47040421317969033</v>
      </c>
      <c r="AW63" s="73">
        <v>0.46475860697144866</v>
      </c>
      <c r="AX63" s="73">
        <v>0.43</v>
      </c>
      <c r="AY63" s="74">
        <f>ROUND('第３表歳入の状況'!O64/'第３表歳入の状況'!CO64*100,2)</f>
        <v>0.14</v>
      </c>
      <c r="AZ63" s="72">
        <v>0.06952290829532874</v>
      </c>
      <c r="BA63" s="73">
        <v>0.03272416276557436</v>
      </c>
      <c r="BB63" s="73">
        <v>0.8604073517499563</v>
      </c>
      <c r="BC63" s="73">
        <v>2.58</v>
      </c>
      <c r="BD63" s="74">
        <f>ROUND('第３表歳入の状況'!R64/'第３表歳入の状況'!CO64*100,2)</f>
        <v>6.62</v>
      </c>
      <c r="BE63" s="75">
        <v>0</v>
      </c>
      <c r="BF63" s="73">
        <v>0</v>
      </c>
      <c r="BG63" s="73">
        <v>0</v>
      </c>
      <c r="BH63" s="73">
        <v>1.16</v>
      </c>
      <c r="BI63" s="74">
        <f>ROUND('第３表歳入の状況'!S64/'第３表歳入の状況'!CO64*100,2)</f>
        <v>5.08</v>
      </c>
      <c r="BJ63" s="72">
        <v>0.06952290829532874</v>
      </c>
      <c r="BK63" s="73">
        <v>0.03272416276557436</v>
      </c>
      <c r="BL63" s="73">
        <v>0.8604073517499563</v>
      </c>
      <c r="BM63" s="73">
        <v>1.41</v>
      </c>
      <c r="BN63" s="74">
        <f>ROUND('第３表歳入の状況'!T64/'第３表歳入の状況'!CO64*100,2)</f>
        <v>1.54</v>
      </c>
      <c r="BO63" s="75">
        <v>67.58436764610704</v>
      </c>
      <c r="BP63" s="73">
        <v>67.94375675189053</v>
      </c>
      <c r="BQ63" s="73">
        <v>67.02835938612081</v>
      </c>
      <c r="BR63" s="73">
        <v>67.12</v>
      </c>
      <c r="BS63" s="77">
        <f>'第３表歳入の状況'!DE64</f>
        <v>70.55</v>
      </c>
      <c r="BT63" s="72">
        <v>0.03591417653954007</v>
      </c>
      <c r="BU63" s="73">
        <v>0.03819319409434642</v>
      </c>
      <c r="BV63" s="73">
        <v>0.03656029945597718</v>
      </c>
      <c r="BW63" s="73">
        <v>0.04</v>
      </c>
      <c r="BX63" s="74">
        <f>ROUND('第３表歳入の状況'!U64/'第３表歳入の状況'!CO64*100,2)</f>
        <v>0.04</v>
      </c>
      <c r="BY63" s="75">
        <v>0.04323237741273257</v>
      </c>
      <c r="BZ63" s="73">
        <v>0.04683561397191214</v>
      </c>
      <c r="CA63" s="73">
        <v>0.03929594646663368</v>
      </c>
      <c r="CB63" s="73">
        <v>0.04</v>
      </c>
      <c r="CC63" s="76">
        <f>ROUND('第３表歳入の状況'!V64/'第３表歳入の状況'!CO64*100,2)</f>
        <v>0.04</v>
      </c>
      <c r="CD63" s="72">
        <v>1.8289579939500054</v>
      </c>
      <c r="CE63" s="73">
        <v>1.9235911055095427</v>
      </c>
      <c r="CF63" s="73">
        <v>2.101208738676624</v>
      </c>
      <c r="CG63" s="73">
        <v>2.14</v>
      </c>
      <c r="CH63" s="74">
        <f>ROUND('第３表歳入の状況'!X64/'第３表歳入の状況'!CO64*100,2)</f>
        <v>2.25</v>
      </c>
      <c r="CI63" s="72">
        <v>0.1128610400559398</v>
      </c>
      <c r="CJ63" s="73">
        <v>0.11912585523946706</v>
      </c>
      <c r="CK63" s="73">
        <v>0.12477332382502802</v>
      </c>
      <c r="CL63" s="73">
        <v>0.12</v>
      </c>
      <c r="CM63" s="74">
        <f>ROUND('第３表歳入の状況'!AE64/'第３表歳入の状況'!CO64*100,2)</f>
        <v>0.12</v>
      </c>
      <c r="CN63" s="72">
        <v>6.071166753878752</v>
      </c>
      <c r="CO63" s="73">
        <v>6.419157364061938</v>
      </c>
      <c r="CP63" s="73">
        <v>5.424996673175034</v>
      </c>
      <c r="CQ63" s="73">
        <v>4.09</v>
      </c>
      <c r="CR63" s="74">
        <f>ROUND('第３表歳入の状況'!AH64/'第３表歳入の状況'!CO64*100,2)</f>
        <v>3.34</v>
      </c>
      <c r="CS63" s="72">
        <v>0</v>
      </c>
      <c r="CT63" s="73">
        <v>0</v>
      </c>
      <c r="CU63" s="73">
        <v>0</v>
      </c>
      <c r="CV63" s="73">
        <v>0</v>
      </c>
      <c r="CW63" s="74">
        <f>ROUND('第３表歳入の状況'!AT64/'第３表歳入の状況'!CO64*100,2)</f>
        <v>0</v>
      </c>
      <c r="CX63" s="72">
        <v>5.524522529694764</v>
      </c>
      <c r="CY63" s="73">
        <v>4.875810226863521</v>
      </c>
      <c r="CZ63" s="73">
        <v>3.917261051666171</v>
      </c>
      <c r="DA63" s="73">
        <v>3.86</v>
      </c>
      <c r="DB63" s="74">
        <f>ROUND('第３表歳入の状況'!AU64/'第３表歳入の状況'!CO64*100,2)</f>
        <v>3.72</v>
      </c>
      <c r="DC63" s="75">
        <v>0.44884260326594805</v>
      </c>
      <c r="DD63" s="73">
        <v>0.29069139359020524</v>
      </c>
      <c r="DE63" s="73">
        <v>0.5688291106226101</v>
      </c>
      <c r="DF63" s="73">
        <v>1.38</v>
      </c>
      <c r="DG63" s="76">
        <v>0.38</v>
      </c>
      <c r="DH63" s="72">
        <v>0.09412136961186884</v>
      </c>
      <c r="DI63" s="73">
        <v>0.07341555635577962</v>
      </c>
      <c r="DJ63" s="73">
        <v>0.10548469405497539</v>
      </c>
      <c r="DK63" s="73">
        <v>0.05</v>
      </c>
      <c r="DL63" s="74">
        <f>ROUND('第３表歳入の状況'!BT64/'第３表歳入の状況'!CO64*100,2)</f>
        <v>0.08</v>
      </c>
      <c r="DM63" s="72">
        <v>3.5169454421779642</v>
      </c>
      <c r="DN63" s="73">
        <v>5.685249369823551</v>
      </c>
      <c r="DO63" s="73">
        <v>8.026782447903312</v>
      </c>
      <c r="DP63" s="73">
        <v>7.59</v>
      </c>
      <c r="DQ63" s="74">
        <f>ROUND('第３表歳入の状況'!BU64/'第３表歳入の状況'!CO64*100,2)</f>
        <v>5.02</v>
      </c>
      <c r="DR63" s="72">
        <v>4.376241820429963</v>
      </c>
      <c r="DS63" s="73">
        <v>4.15704897371264</v>
      </c>
      <c r="DT63" s="73">
        <v>4.397436652384116</v>
      </c>
      <c r="DU63" s="73">
        <v>5.01</v>
      </c>
      <c r="DV63" s="74">
        <f>ROUND('第３表歳入の状況'!BV64/'第３表歳入の状況'!CO64*100,2)</f>
        <v>5.88</v>
      </c>
      <c r="DW63" s="75">
        <v>1.3737066772026199</v>
      </c>
      <c r="DX63" s="73">
        <v>1.5694544472452288</v>
      </c>
      <c r="DY63" s="73">
        <v>1.8628365135616225</v>
      </c>
      <c r="DZ63" s="73">
        <v>2.83</v>
      </c>
      <c r="EA63" s="74">
        <f>ROUND('第３表歳入の状況'!BY64/'第３表歳入の状況'!CO64*100,2)</f>
        <v>2.49</v>
      </c>
      <c r="EB63" s="72">
        <v>8.989119569672868</v>
      </c>
      <c r="EC63" s="73">
        <v>6.85767014764134</v>
      </c>
      <c r="ED63" s="73">
        <v>6.366175162087086</v>
      </c>
      <c r="EE63" s="73">
        <v>5.72</v>
      </c>
      <c r="EF63" s="74">
        <f>ROUND('第３表歳入の状況'!CK64/'第３表歳入の状況'!CO64*100,2)</f>
        <v>5.77</v>
      </c>
      <c r="EG63" s="63"/>
      <c r="EH63" s="64">
        <f t="shared" si="24"/>
        <v>58.7</v>
      </c>
      <c r="EI63" s="64">
        <f t="shared" si="25"/>
        <v>2.5</v>
      </c>
      <c r="EJ63" s="64">
        <f t="shared" si="26"/>
        <v>0.1</v>
      </c>
      <c r="EK63" s="64">
        <f t="shared" si="27"/>
        <v>0.1</v>
      </c>
      <c r="EL63" s="64">
        <f t="shared" si="28"/>
        <v>0</v>
      </c>
      <c r="EM63" s="64">
        <f t="shared" si="29"/>
        <v>1.8</v>
      </c>
      <c r="EN63" s="64">
        <f t="shared" si="30"/>
        <v>0</v>
      </c>
      <c r="EO63" s="64">
        <f t="shared" si="31"/>
        <v>0</v>
      </c>
      <c r="EP63" s="64">
        <f t="shared" si="32"/>
        <v>0.6</v>
      </c>
      <c r="EQ63" s="64">
        <f t="shared" si="33"/>
        <v>0.1</v>
      </c>
      <c r="ER63" s="64">
        <f t="shared" si="34"/>
        <v>6.6</v>
      </c>
      <c r="ES63" s="64">
        <f t="shared" si="35"/>
        <v>0</v>
      </c>
      <c r="ET63" s="64">
        <f t="shared" si="36"/>
        <v>0</v>
      </c>
      <c r="EU63" s="64">
        <f t="shared" si="37"/>
        <v>2.3</v>
      </c>
      <c r="EV63" s="64">
        <f t="shared" si="38"/>
        <v>0.1</v>
      </c>
      <c r="EW63" s="64">
        <f t="shared" si="39"/>
        <v>3.3</v>
      </c>
      <c r="EX63" s="64">
        <f t="shared" si="40"/>
        <v>0</v>
      </c>
      <c r="EY63" s="64">
        <f t="shared" si="41"/>
        <v>3.7</v>
      </c>
      <c r="EZ63" s="64">
        <f t="shared" si="42"/>
        <v>0.4</v>
      </c>
      <c r="FA63" s="64">
        <f t="shared" si="43"/>
        <v>0.1</v>
      </c>
      <c r="FB63" s="64">
        <f t="shared" si="44"/>
        <v>5</v>
      </c>
      <c r="FC63" s="64">
        <f t="shared" si="45"/>
        <v>5.9</v>
      </c>
      <c r="FD63" s="64">
        <f t="shared" si="46"/>
        <v>2.5</v>
      </c>
      <c r="FE63" s="64">
        <f t="shared" si="47"/>
        <v>5.8</v>
      </c>
      <c r="FF63" s="64">
        <f>SUM(EH63:FE63)</f>
        <v>99.6</v>
      </c>
    </row>
    <row r="64" spans="1:162" s="65" customFormat="1" ht="32.25" customHeight="1" thickBot="1">
      <c r="A64" s="119" t="s">
        <v>70</v>
      </c>
      <c r="B64" s="78">
        <v>7.18</v>
      </c>
      <c r="C64" s="79">
        <v>10.290503469292227</v>
      </c>
      <c r="D64" s="79">
        <v>12.942887410774137</v>
      </c>
      <c r="E64" s="79">
        <v>13.16</v>
      </c>
      <c r="F64" s="81">
        <f>ROUND('第３表歳入の状況'!B65/'第３表歳入の状況'!CO65*100,2)</f>
        <v>12.98</v>
      </c>
      <c r="G64" s="80">
        <v>1.57</v>
      </c>
      <c r="H64" s="79">
        <v>2.286070927044558</v>
      </c>
      <c r="I64" s="79">
        <v>3.191983028532449</v>
      </c>
      <c r="J64" s="79">
        <v>3.55</v>
      </c>
      <c r="K64" s="81">
        <f>ROUND('第３表歳入の状況'!C65/'第３表歳入の状況'!CO65*100,2)</f>
        <v>2.2</v>
      </c>
      <c r="L64" s="78">
        <v>0.05</v>
      </c>
      <c r="M64" s="79">
        <v>0.05612855221664262</v>
      </c>
      <c r="N64" s="79">
        <v>0.03989409444156573</v>
      </c>
      <c r="O64" s="79">
        <v>0.03</v>
      </c>
      <c r="P64" s="81">
        <f>ROUND('第３表歳入の状況'!H65/'第３表歳入の状況'!CO65*100,2)</f>
        <v>0.03</v>
      </c>
      <c r="Q64" s="80"/>
      <c r="R64" s="79">
        <v>0.006177537327928519</v>
      </c>
      <c r="S64" s="79">
        <v>0.012887212509330503</v>
      </c>
      <c r="T64" s="79">
        <v>0.02</v>
      </c>
      <c r="U64" s="82">
        <f>ROUND('第３表歳入の状況'!I65/'第３表歳入の状況'!CO65*100,2)</f>
        <v>0.03</v>
      </c>
      <c r="V64" s="78"/>
      <c r="W64" s="79">
        <v>0.006326137882208586</v>
      </c>
      <c r="X64" s="79">
        <v>0.01671854595805038</v>
      </c>
      <c r="Y64" s="79">
        <v>0.01</v>
      </c>
      <c r="Z64" s="81">
        <f>ROUND('第３表歳入の状況'!J65/'第３表歳入の状況'!CO65*100,2)</f>
        <v>0.01</v>
      </c>
      <c r="AA64" s="80">
        <v>0.93</v>
      </c>
      <c r="AB64" s="79">
        <v>1.2656946067551689</v>
      </c>
      <c r="AC64" s="79">
        <v>1.4585323795902991</v>
      </c>
      <c r="AD64" s="79">
        <v>1.4</v>
      </c>
      <c r="AE64" s="81">
        <f>ROUND('第３表歳入の状況'!K65/'第３表歳入の状況'!CO65*100,2)</f>
        <v>1.24</v>
      </c>
      <c r="AF64" s="78">
        <v>0</v>
      </c>
      <c r="AG64" s="79">
        <v>0</v>
      </c>
      <c r="AH64" s="79">
        <v>0</v>
      </c>
      <c r="AI64" s="79">
        <v>0</v>
      </c>
      <c r="AJ64" s="81">
        <f>ROUND('第３表歳入の状況'!L65/'第３表歳入の状況'!CO65*100,2)</f>
        <v>0</v>
      </c>
      <c r="AK64" s="80">
        <v>0</v>
      </c>
      <c r="AL64" s="79">
        <v>0</v>
      </c>
      <c r="AM64" s="79">
        <v>0</v>
      </c>
      <c r="AN64" s="79">
        <v>0</v>
      </c>
      <c r="AO64" s="82">
        <f>ROUND('第３表歳入の状況'!M65/'第３表歳入の状況'!CO65*100,2)</f>
        <v>0</v>
      </c>
      <c r="AP64" s="78">
        <v>0.594216765195049</v>
      </c>
      <c r="AQ64" s="79">
        <v>0.7327917904562355</v>
      </c>
      <c r="AR64" s="79">
        <v>0.9020244980283368</v>
      </c>
      <c r="AS64" s="79">
        <v>0.88</v>
      </c>
      <c r="AT64" s="81">
        <f>ROUND('第３表歳入の状況'!N65/'第３表歳入の状況'!CO65*100,2)</f>
        <v>0.75</v>
      </c>
      <c r="AU64" s="78">
        <v>0.11244404260859853</v>
      </c>
      <c r="AV64" s="79">
        <v>0.1290701957175443</v>
      </c>
      <c r="AW64" s="79">
        <v>0.2332826597063216</v>
      </c>
      <c r="AX64" s="79">
        <v>0.18</v>
      </c>
      <c r="AY64" s="81">
        <f>ROUND('第３表歳入の状況'!O65/'第３表歳入の状況'!CO65*100,2)</f>
        <v>0.09</v>
      </c>
      <c r="AZ64" s="78">
        <v>35.23458946048374</v>
      </c>
      <c r="BA64" s="79">
        <v>41.321695787068144</v>
      </c>
      <c r="BB64" s="79">
        <v>51.351737308774936</v>
      </c>
      <c r="BC64" s="79">
        <v>51.92</v>
      </c>
      <c r="BD64" s="81">
        <f>ROUND('第３表歳入の状況'!R65/'第３表歳入の状況'!CO65*100,2)</f>
        <v>48.53</v>
      </c>
      <c r="BE64" s="80">
        <v>32.35209425953627</v>
      </c>
      <c r="BF64" s="79">
        <v>38.055200860184925</v>
      </c>
      <c r="BG64" s="79">
        <v>47.64429257241086</v>
      </c>
      <c r="BH64" s="79">
        <v>47.76</v>
      </c>
      <c r="BI64" s="81">
        <f>ROUND('第３表歳入の状況'!S65/'第３表歳入の状況'!CO65*100,2)</f>
        <v>44.2</v>
      </c>
      <c r="BJ64" s="78">
        <v>2.88249520094747</v>
      </c>
      <c r="BK64" s="79">
        <v>3.266494926883219</v>
      </c>
      <c r="BL64" s="79">
        <v>3.7074447363640743</v>
      </c>
      <c r="BM64" s="79">
        <v>4.16</v>
      </c>
      <c r="BN64" s="81">
        <f>ROUND('第３表歳入の状況'!T65/'第３表歳入の状況'!CO65*100,2)</f>
        <v>4.32</v>
      </c>
      <c r="BO64" s="80">
        <v>45.6730213987915</v>
      </c>
      <c r="BP64" s="79">
        <v>56.094459003760655</v>
      </c>
      <c r="BQ64" s="79">
        <v>70.14994713831543</v>
      </c>
      <c r="BR64" s="79">
        <v>71.14</v>
      </c>
      <c r="BS64" s="83">
        <f>'第３表歳入の状況'!DE65</f>
        <v>65.86</v>
      </c>
      <c r="BT64" s="78">
        <v>0.03046471076338885</v>
      </c>
      <c r="BU64" s="79">
        <v>0.03388092637585538</v>
      </c>
      <c r="BV64" s="79">
        <v>0.03922428090157974</v>
      </c>
      <c r="BW64" s="79">
        <v>0.04</v>
      </c>
      <c r="BX64" s="81">
        <f>ROUND('第３表歳入の状況'!U65/'第３表歳入の状況'!CO65*100,2)</f>
        <v>0.04</v>
      </c>
      <c r="BY64" s="80">
        <v>0.12232355898045458</v>
      </c>
      <c r="BZ64" s="79">
        <v>0.15259154059501784</v>
      </c>
      <c r="CA64" s="79">
        <v>0.3190723779077276</v>
      </c>
      <c r="CB64" s="79">
        <v>0.13</v>
      </c>
      <c r="CC64" s="82">
        <f>ROUND('第３表歳入の状況'!V65/'第３表歳入の状況'!CO65*100,2)</f>
        <v>0.24</v>
      </c>
      <c r="CD64" s="78">
        <v>2.453218166399627</v>
      </c>
      <c r="CE64" s="79">
        <v>3.210960776883698</v>
      </c>
      <c r="CF64" s="79">
        <v>3.927759805936263</v>
      </c>
      <c r="CG64" s="79">
        <v>3.66</v>
      </c>
      <c r="CH64" s="74">
        <f>ROUND('第３表歳入の状況'!X65/'第３表歳入の状況'!CO65*100,2)</f>
        <v>3.39</v>
      </c>
      <c r="CI64" s="78">
        <v>0.17022372285305976</v>
      </c>
      <c r="CJ64" s="79">
        <v>0.1807831886070078</v>
      </c>
      <c r="CK64" s="79">
        <v>0.24134721472775295</v>
      </c>
      <c r="CL64" s="79">
        <v>0.22</v>
      </c>
      <c r="CM64" s="81">
        <f>ROUND('第３表歳入の状況'!AE65/'第３表歳入の状況'!CO65*100,2)</f>
        <v>0.2</v>
      </c>
      <c r="CN64" s="78">
        <v>8.013251632831045</v>
      </c>
      <c r="CO64" s="79">
        <v>3.704802876057585</v>
      </c>
      <c r="CP64" s="79">
        <v>1.8699586483912956</v>
      </c>
      <c r="CQ64" s="79">
        <v>2.06</v>
      </c>
      <c r="CR64" s="81">
        <f>ROUND('第３表歳入の状況'!AH65/'第３表歳入の状況'!CO65*100,2)</f>
        <v>1.85</v>
      </c>
      <c r="CS64" s="78">
        <v>0</v>
      </c>
      <c r="CT64" s="79">
        <v>0</v>
      </c>
      <c r="CU64" s="79">
        <v>0</v>
      </c>
      <c r="CV64" s="79">
        <v>0</v>
      </c>
      <c r="CW64" s="81">
        <f>ROUND('第３表歳入の状況'!AT65/'第３表歳入の状況'!CO65*100,2)</f>
        <v>0</v>
      </c>
      <c r="CX64" s="78">
        <v>6.712133096018399</v>
      </c>
      <c r="CY64" s="79">
        <v>10.621267074469044</v>
      </c>
      <c r="CZ64" s="79">
        <v>8.021526199622654</v>
      </c>
      <c r="DA64" s="79">
        <v>5.9</v>
      </c>
      <c r="DB64" s="81">
        <f>ROUND('第３表歳入の状況'!AU65/'第３表歳入の状況'!CO65*100,2)</f>
        <v>9.76</v>
      </c>
      <c r="DC64" s="80">
        <v>0.34227188601172354</v>
      </c>
      <c r="DD64" s="79">
        <v>0.34439239886936207</v>
      </c>
      <c r="DE64" s="79">
        <v>0.29707570125458754</v>
      </c>
      <c r="DF64" s="79">
        <v>0.77</v>
      </c>
      <c r="DG64" s="82">
        <v>0.38</v>
      </c>
      <c r="DH64" s="78">
        <v>0.045714277846079544</v>
      </c>
      <c r="DI64" s="79">
        <v>0.05583135110808249</v>
      </c>
      <c r="DJ64" s="79">
        <v>0.02263969765152656</v>
      </c>
      <c r="DK64" s="79">
        <v>0.02</v>
      </c>
      <c r="DL64" s="81">
        <f>ROUND('第３表歳入の状況'!BT65/'第３表歳入の状況'!CO65*100,2)</f>
        <v>0.04</v>
      </c>
      <c r="DM64" s="78">
        <v>4.057314275849523</v>
      </c>
      <c r="DN64" s="79">
        <v>3.2770243375864934</v>
      </c>
      <c r="DO64" s="79">
        <v>1.4994981756958425</v>
      </c>
      <c r="DP64" s="79">
        <v>4.05</v>
      </c>
      <c r="DQ64" s="81">
        <f>ROUND('第３表歳入の状況'!BU65/'第３表歳入の状況'!CO65*100,2)</f>
        <v>6.83</v>
      </c>
      <c r="DR64" s="78">
        <v>3.5453178063136304</v>
      </c>
      <c r="DS64" s="79">
        <v>5.528810993893578</v>
      </c>
      <c r="DT64" s="79">
        <v>2.725310538953408</v>
      </c>
      <c r="DU64" s="79">
        <v>1.99</v>
      </c>
      <c r="DV64" s="81">
        <f>ROUND('第３表歳入の状況'!BV65/'第３表歳入の状況'!CO65*100,2)</f>
        <v>2.79</v>
      </c>
      <c r="DW64" s="80">
        <v>2.5593627264435925</v>
      </c>
      <c r="DX64" s="79">
        <v>3.1260674030885567</v>
      </c>
      <c r="DY64" s="79">
        <v>3.1677089858433565</v>
      </c>
      <c r="DZ64" s="79">
        <v>2.99</v>
      </c>
      <c r="EA64" s="81">
        <f>ROUND('第３表歳入の状況'!BY65/'第３表歳入の状況'!CO65*100,2)</f>
        <v>1.99</v>
      </c>
      <c r="EB64" s="78">
        <v>26.275382740897978</v>
      </c>
      <c r="EC64" s="79">
        <v>13.669128128705063</v>
      </c>
      <c r="ED64" s="79">
        <v>7.718931234798582</v>
      </c>
      <c r="EE64" s="79">
        <v>7.03</v>
      </c>
      <c r="EF64" s="81">
        <f>ROUND('第３表歳入の状況'!CK65/'第３表歳入の状況'!CO65*100,2)</f>
        <v>6.61</v>
      </c>
      <c r="EG64" s="63"/>
      <c r="EH64" s="64">
        <f t="shared" si="24"/>
        <v>13</v>
      </c>
      <c r="EI64" s="64">
        <f t="shared" si="25"/>
        <v>2.2</v>
      </c>
      <c r="EJ64" s="64">
        <f t="shared" si="26"/>
        <v>0</v>
      </c>
      <c r="EK64" s="64">
        <f t="shared" si="27"/>
        <v>0</v>
      </c>
      <c r="EL64" s="64">
        <f t="shared" si="28"/>
        <v>0</v>
      </c>
      <c r="EM64" s="64">
        <f t="shared" si="29"/>
        <v>1.2</v>
      </c>
      <c r="EN64" s="64">
        <f t="shared" si="30"/>
        <v>0</v>
      </c>
      <c r="EO64" s="64">
        <f t="shared" si="31"/>
        <v>0</v>
      </c>
      <c r="EP64" s="64">
        <f t="shared" si="32"/>
        <v>0.8</v>
      </c>
      <c r="EQ64" s="64">
        <f t="shared" si="33"/>
        <v>0.1</v>
      </c>
      <c r="ER64" s="64">
        <f t="shared" si="34"/>
        <v>48.5</v>
      </c>
      <c r="ES64" s="64">
        <f t="shared" si="35"/>
        <v>0</v>
      </c>
      <c r="ET64" s="64">
        <f t="shared" si="36"/>
        <v>0.2</v>
      </c>
      <c r="EU64" s="64">
        <f t="shared" si="37"/>
        <v>3.4</v>
      </c>
      <c r="EV64" s="64">
        <f t="shared" si="38"/>
        <v>0.2</v>
      </c>
      <c r="EW64" s="64">
        <f t="shared" si="39"/>
        <v>1.9</v>
      </c>
      <c r="EX64" s="64">
        <f t="shared" si="40"/>
        <v>0</v>
      </c>
      <c r="EY64" s="64">
        <f t="shared" si="41"/>
        <v>9.8</v>
      </c>
      <c r="EZ64" s="64">
        <f t="shared" si="42"/>
        <v>0.4</v>
      </c>
      <c r="FA64" s="64">
        <f t="shared" si="43"/>
        <v>0</v>
      </c>
      <c r="FB64" s="64">
        <f t="shared" si="44"/>
        <v>6.8</v>
      </c>
      <c r="FC64" s="64">
        <f t="shared" si="45"/>
        <v>2.8</v>
      </c>
      <c r="FD64" s="64">
        <f t="shared" si="46"/>
        <v>2</v>
      </c>
      <c r="FE64" s="64">
        <f t="shared" si="47"/>
        <v>6.6</v>
      </c>
      <c r="FF64" s="64">
        <f>SUM(EH64:FE64)</f>
        <v>99.9</v>
      </c>
    </row>
    <row r="65" spans="1:162" s="65" customFormat="1" ht="32.25" customHeight="1" thickBot="1" thickTop="1">
      <c r="A65" s="120" t="s">
        <v>71</v>
      </c>
      <c r="B65" s="84">
        <v>21.72</v>
      </c>
      <c r="C65" s="85">
        <v>23.20451128680773</v>
      </c>
      <c r="D65" s="85">
        <v>26.553836203522472</v>
      </c>
      <c r="E65" s="85">
        <v>26.52</v>
      </c>
      <c r="F65" s="86">
        <f>ROUND('第３表歳入の状況'!B66/'第３表歳入の状況'!CO66*100,2)</f>
        <v>28.76</v>
      </c>
      <c r="G65" s="87">
        <v>1.71</v>
      </c>
      <c r="H65" s="85">
        <v>2.217228645077906</v>
      </c>
      <c r="I65" s="85">
        <v>2.6114654883299426</v>
      </c>
      <c r="J65" s="85">
        <v>3.31</v>
      </c>
      <c r="K65" s="86">
        <f>ROUND('第３表歳入の状況'!C66/'第３表歳入の状況'!CO66*100,2)</f>
        <v>1.78</v>
      </c>
      <c r="L65" s="84">
        <v>0.15</v>
      </c>
      <c r="M65" s="85">
        <v>0.14993106817059604</v>
      </c>
      <c r="N65" s="85">
        <v>0.08634106200204794</v>
      </c>
      <c r="O65" s="85">
        <v>0.06</v>
      </c>
      <c r="P65" s="86">
        <f>ROUND('第３表歳入の状況'!H66/'第３表歳入の状況'!CO66*100,2)</f>
        <v>0.07</v>
      </c>
      <c r="Q65" s="87"/>
      <c r="R65" s="85">
        <v>0.01638876817406615</v>
      </c>
      <c r="S65" s="85">
        <v>0.027957639299677307</v>
      </c>
      <c r="T65" s="85">
        <v>0.04</v>
      </c>
      <c r="U65" s="88">
        <f>ROUND('第３表歳入の状況'!I66/'第３表歳入の状況'!CO66*100,2)</f>
        <v>0.06</v>
      </c>
      <c r="V65" s="84"/>
      <c r="W65" s="85">
        <v>0.017116252779307627</v>
      </c>
      <c r="X65" s="85">
        <v>0.03632449257971275</v>
      </c>
      <c r="Y65" s="85">
        <v>0.03</v>
      </c>
      <c r="Z65" s="86">
        <f>ROUND('第３表歳入の状況'!J66/'第３表歳入の状況'!CO66*100,2)</f>
        <v>0.03</v>
      </c>
      <c r="AA65" s="87">
        <v>1.84</v>
      </c>
      <c r="AB65" s="85">
        <v>2.0947521315831543</v>
      </c>
      <c r="AC65" s="85">
        <v>1.9615282048029754</v>
      </c>
      <c r="AD65" s="85">
        <v>1.94</v>
      </c>
      <c r="AE65" s="86">
        <f>ROUND('第３表歳入の状況'!K66/'第３表歳入の状況'!CO66*100,2)</f>
        <v>1.88</v>
      </c>
      <c r="AF65" s="84">
        <v>0.11</v>
      </c>
      <c r="AG65" s="85">
        <v>0.11081232234352856</v>
      </c>
      <c r="AH65" s="85">
        <v>0.09276798161341304</v>
      </c>
      <c r="AI65" s="85">
        <v>0.1</v>
      </c>
      <c r="AJ65" s="86">
        <f>ROUND('第３表歳入の状況'!L66/'第３表歳入の状況'!CO66*100,2)</f>
        <v>0.11</v>
      </c>
      <c r="AK65" s="87">
        <v>0.0005108441439236983</v>
      </c>
      <c r="AL65" s="85">
        <v>0</v>
      </c>
      <c r="AM65" s="85">
        <v>0</v>
      </c>
      <c r="AN65" s="85">
        <v>0</v>
      </c>
      <c r="AO65" s="88">
        <f>ROUND('第３表歳入の状況'!M66/'第３表歳入の状況'!CO66*100,2)</f>
        <v>0</v>
      </c>
      <c r="AP65" s="84">
        <v>0.6413954393263607</v>
      </c>
      <c r="AQ65" s="85">
        <v>0.6692438545064375</v>
      </c>
      <c r="AR65" s="85">
        <v>0.6535153163303961</v>
      </c>
      <c r="AS65" s="85">
        <v>0.66</v>
      </c>
      <c r="AT65" s="86">
        <f>ROUND('第３表歳入の状況'!N66/'第３表歳入の状況'!CO66*100,2)</f>
        <v>0.6</v>
      </c>
      <c r="AU65" s="84">
        <v>0.5442959307312123</v>
      </c>
      <c r="AV65" s="85">
        <v>0.5408008393655969</v>
      </c>
      <c r="AW65" s="85">
        <v>0.5861212704063753</v>
      </c>
      <c r="AX65" s="85">
        <v>0.5</v>
      </c>
      <c r="AY65" s="86">
        <f>ROUND('第３表歳入の状況'!O66/'第３表歳入の状況'!CO66*100,2)</f>
        <v>0.16</v>
      </c>
      <c r="AZ65" s="84">
        <v>35.04742833517186</v>
      </c>
      <c r="BA65" s="85">
        <v>33.776452289548196</v>
      </c>
      <c r="BB65" s="85">
        <v>33.1452659844821</v>
      </c>
      <c r="BC65" s="85">
        <v>33.89</v>
      </c>
      <c r="BD65" s="86">
        <f>ROUND('第３表歳入の状況'!R66/'第３表歳入の状況'!CO66*100,2)</f>
        <v>33.29</v>
      </c>
      <c r="BE65" s="87">
        <v>31.684914972005</v>
      </c>
      <c r="BF65" s="85">
        <v>30.52110123298552</v>
      </c>
      <c r="BG65" s="85">
        <v>30.10557835666326</v>
      </c>
      <c r="BH65" s="85">
        <v>30.89</v>
      </c>
      <c r="BI65" s="86">
        <f>ROUND('第３表歳入の状況'!S66/'第３表歳入の状況'!CO66*100,2)</f>
        <v>30.13</v>
      </c>
      <c r="BJ65" s="84">
        <v>3.3625133631668582</v>
      </c>
      <c r="BK65" s="85">
        <v>3.2553510565626773</v>
      </c>
      <c r="BL65" s="85">
        <v>3.039687627818843</v>
      </c>
      <c r="BM65" s="85">
        <v>3</v>
      </c>
      <c r="BN65" s="86">
        <f>ROUND('第３表歳入の状況'!T66/'第３表歳入の状況'!CO66*100,2)</f>
        <v>3.16</v>
      </c>
      <c r="BO65" s="87">
        <v>61.76028874974803</v>
      </c>
      <c r="BP65" s="85">
        <v>62.79723745835651</v>
      </c>
      <c r="BQ65" s="85">
        <v>65.75512364336912</v>
      </c>
      <c r="BR65" s="85">
        <v>67.05</v>
      </c>
      <c r="BS65" s="89">
        <f>'第３表歳入の状況'!DE66</f>
        <v>66.71</v>
      </c>
      <c r="BT65" s="84">
        <v>0.03789970279983527</v>
      </c>
      <c r="BU65" s="85">
        <v>0.03742754776544237</v>
      </c>
      <c r="BV65" s="85">
        <v>0.03747060142419504</v>
      </c>
      <c r="BW65" s="85">
        <v>0.04</v>
      </c>
      <c r="BX65" s="86">
        <f>ROUND('第３表歳入の状況'!U66/'第３表歳入の状況'!CO66*100,2)</f>
        <v>0.04</v>
      </c>
      <c r="BY65" s="87">
        <v>0.6068927650374231</v>
      </c>
      <c r="BZ65" s="85">
        <v>0.6716446790240799</v>
      </c>
      <c r="CA65" s="85">
        <v>0.6736209458264533</v>
      </c>
      <c r="CB65" s="85">
        <v>0.71</v>
      </c>
      <c r="CC65" s="88">
        <f>ROUND('第３表歳入の状況'!V66/'第３表歳入の状況'!CO66*100,2)</f>
        <v>0.59</v>
      </c>
      <c r="CD65" s="84">
        <v>1.9240247302088065</v>
      </c>
      <c r="CE65" s="85">
        <v>1.8546800187474222</v>
      </c>
      <c r="CF65" s="85">
        <v>2.0177612720473204</v>
      </c>
      <c r="CG65" s="85">
        <v>1.81</v>
      </c>
      <c r="CH65" s="86">
        <f>ROUND('第３表歳入の状況'!X66/'第３表歳入の状況'!CO66*100,2)</f>
        <v>1.73</v>
      </c>
      <c r="CI65" s="84">
        <v>0.178744139169049</v>
      </c>
      <c r="CJ65" s="85">
        <v>0.16691134837510832</v>
      </c>
      <c r="CK65" s="85">
        <v>0.16562437021685508</v>
      </c>
      <c r="CL65" s="85">
        <v>0.17</v>
      </c>
      <c r="CM65" s="86">
        <f>ROUND('第３表歳入の状況'!AE66/'第３表歳入の状況'!CO66*100,2)</f>
        <v>0.16</v>
      </c>
      <c r="CN65" s="84">
        <v>5.620962694123751</v>
      </c>
      <c r="CO65" s="85">
        <v>5.230530033753907</v>
      </c>
      <c r="CP65" s="85">
        <v>5.5841053175543784</v>
      </c>
      <c r="CQ65" s="85">
        <v>5.91</v>
      </c>
      <c r="CR65" s="86">
        <f>ROUND('第３表歳入の状況'!AH66/'第３表歳入の状況'!CO66*100,2)</f>
        <v>6.59</v>
      </c>
      <c r="CS65" s="84">
        <v>0.009042111439839223</v>
      </c>
      <c r="CT65" s="85">
        <v>0.010047871995994561</v>
      </c>
      <c r="CU65" s="85">
        <v>0.0179496685395442</v>
      </c>
      <c r="CV65" s="85">
        <v>0.02</v>
      </c>
      <c r="CW65" s="86">
        <f>ROUND('第３表歳入の状況'!AT66/'第３表歳入の状況'!CO66*100,2)</f>
        <v>0.01</v>
      </c>
      <c r="CX65" s="84">
        <v>5.926721340937643</v>
      </c>
      <c r="CY65" s="85">
        <v>5.612247033520172</v>
      </c>
      <c r="CZ65" s="85">
        <v>5.599426007303551</v>
      </c>
      <c r="DA65" s="85">
        <v>6.3</v>
      </c>
      <c r="DB65" s="86">
        <f>ROUND('第３表歳入の状況'!AU66/'第３表歳入の状況'!CO66*100,2)</f>
        <v>6.4</v>
      </c>
      <c r="DC65" s="87">
        <v>0.37258511187889304</v>
      </c>
      <c r="DD65" s="85">
        <v>0.4868081350398907</v>
      </c>
      <c r="DE65" s="85">
        <v>0.43206104356806435</v>
      </c>
      <c r="DF65" s="85">
        <v>0.47</v>
      </c>
      <c r="DG65" s="88">
        <v>0.38</v>
      </c>
      <c r="DH65" s="84">
        <v>0.12862868442369982</v>
      </c>
      <c r="DI65" s="85">
        <v>0.3691865317272328</v>
      </c>
      <c r="DJ65" s="85">
        <v>0.5040537542123272</v>
      </c>
      <c r="DK65" s="85">
        <v>0.24</v>
      </c>
      <c r="DL65" s="86">
        <f>ROUND('第３表歳入の状況'!BT66/'第３表歳入の状況'!CO66*100,2)</f>
        <v>0.46</v>
      </c>
      <c r="DM65" s="84">
        <v>5.0701162219754226</v>
      </c>
      <c r="DN65" s="85">
        <v>7.133123153569193</v>
      </c>
      <c r="DO65" s="85">
        <v>5.107018754178306</v>
      </c>
      <c r="DP65" s="85">
        <v>4.27</v>
      </c>
      <c r="DQ65" s="86">
        <f>ROUND('第３表歳入の状況'!BU66/'第３表歳入の状況'!CO66*100,2)</f>
        <v>5.03</v>
      </c>
      <c r="DR65" s="84">
        <v>2.3185554457023305</v>
      </c>
      <c r="DS65" s="85">
        <v>2.5601348737660063</v>
      </c>
      <c r="DT65" s="85">
        <v>2.327502145978857</v>
      </c>
      <c r="DU65" s="85">
        <v>2.23</v>
      </c>
      <c r="DV65" s="86">
        <f>ROUND('第３表歳入の状況'!BV66/'第３表歳入の状況'!CO66*100,2)</f>
        <v>2.29</v>
      </c>
      <c r="DW65" s="87">
        <v>2.1575655501768187</v>
      </c>
      <c r="DX65" s="85">
        <v>2.265483870688803</v>
      </c>
      <c r="DY65" s="85">
        <v>2.15549138821662</v>
      </c>
      <c r="DZ65" s="85">
        <v>2.31</v>
      </c>
      <c r="EA65" s="86">
        <f>ROUND('第３表歳入の状況'!BY66/'第３表歳入の状況'!CO66*100,2)</f>
        <v>2.12</v>
      </c>
      <c r="EB65" s="84">
        <v>13.887972752378467</v>
      </c>
      <c r="EC65" s="85">
        <v>10.80453744367023</v>
      </c>
      <c r="ED65" s="85">
        <v>9.622791087564414</v>
      </c>
      <c r="EE65" s="85">
        <v>8.47</v>
      </c>
      <c r="EF65" s="86">
        <f>ROUND('第３表歳入の状況'!CK66/'第３表歳入の状況'!CO66*100,2)</f>
        <v>7.31</v>
      </c>
      <c r="EG65" s="63"/>
      <c r="EH65" s="64">
        <f t="shared" si="24"/>
        <v>28.8</v>
      </c>
      <c r="EI65" s="64">
        <f t="shared" si="25"/>
        <v>1.8</v>
      </c>
      <c r="EJ65" s="64">
        <f t="shared" si="26"/>
        <v>0.1</v>
      </c>
      <c r="EK65" s="64">
        <f t="shared" si="27"/>
        <v>0.1</v>
      </c>
      <c r="EL65" s="64">
        <f t="shared" si="28"/>
        <v>0</v>
      </c>
      <c r="EM65" s="64">
        <f t="shared" si="29"/>
        <v>1.9</v>
      </c>
      <c r="EN65" s="64">
        <f t="shared" si="30"/>
        <v>0.1</v>
      </c>
      <c r="EO65" s="64">
        <f t="shared" si="31"/>
        <v>0</v>
      </c>
      <c r="EP65" s="64">
        <f t="shared" si="32"/>
        <v>0.6</v>
      </c>
      <c r="EQ65" s="64">
        <f t="shared" si="33"/>
        <v>0.2</v>
      </c>
      <c r="ER65" s="64">
        <f t="shared" si="34"/>
        <v>33.3</v>
      </c>
      <c r="ES65" s="64">
        <f t="shared" si="35"/>
        <v>0</v>
      </c>
      <c r="ET65" s="64">
        <f t="shared" si="36"/>
        <v>0.6</v>
      </c>
      <c r="EU65" s="64">
        <f t="shared" si="37"/>
        <v>1.7</v>
      </c>
      <c r="EV65" s="64">
        <f t="shared" si="38"/>
        <v>0.2</v>
      </c>
      <c r="EW65" s="64">
        <f t="shared" si="39"/>
        <v>6.6</v>
      </c>
      <c r="EX65" s="64">
        <f t="shared" si="40"/>
        <v>0</v>
      </c>
      <c r="EY65" s="64">
        <f t="shared" si="41"/>
        <v>6.4</v>
      </c>
      <c r="EZ65" s="64">
        <f t="shared" si="42"/>
        <v>0.4</v>
      </c>
      <c r="FA65" s="64">
        <f t="shared" si="43"/>
        <v>0.5</v>
      </c>
      <c r="FB65" s="64">
        <f t="shared" si="44"/>
        <v>5</v>
      </c>
      <c r="FC65" s="64">
        <f t="shared" si="45"/>
        <v>2.3</v>
      </c>
      <c r="FD65" s="64">
        <f t="shared" si="46"/>
        <v>2.1</v>
      </c>
      <c r="FE65" s="64">
        <f t="shared" si="47"/>
        <v>7.3</v>
      </c>
      <c r="FF65" s="64">
        <f>SUM(EH65:FE65)</f>
        <v>100</v>
      </c>
    </row>
    <row r="66" spans="1:162" s="65" customFormat="1" ht="32.25" customHeight="1" thickTop="1">
      <c r="A66" s="122" t="s">
        <v>72</v>
      </c>
      <c r="B66" s="97">
        <v>30.82</v>
      </c>
      <c r="C66" s="98">
        <v>31.58861689644843</v>
      </c>
      <c r="D66" s="98">
        <v>32.37706323998971</v>
      </c>
      <c r="E66" s="98">
        <v>33.19</v>
      </c>
      <c r="F66" s="99">
        <f>ROUND('第３表歳入の状況'!B67/'第３表歳入の状況'!CO67*100,2)</f>
        <v>35.46</v>
      </c>
      <c r="G66" s="100">
        <v>1.51</v>
      </c>
      <c r="H66" s="98">
        <v>2.098740391374569</v>
      </c>
      <c r="I66" s="98">
        <v>2.6105718577602954</v>
      </c>
      <c r="J66" s="98">
        <v>3.58</v>
      </c>
      <c r="K66" s="99">
        <f>ROUND('第３表歳入の状況'!C67/'第３表歳入の状況'!CO67*100,2)</f>
        <v>1.63</v>
      </c>
      <c r="L66" s="97">
        <v>0.23</v>
      </c>
      <c r="M66" s="98">
        <v>0.23111278966746868</v>
      </c>
      <c r="N66" s="98">
        <v>0.1328875986249518</v>
      </c>
      <c r="O66" s="98">
        <v>0.09</v>
      </c>
      <c r="P66" s="99">
        <f>ROUND('第３表歳入の状況'!H67/'第３表歳入の状況'!CO67*100,2)</f>
        <v>0.12</v>
      </c>
      <c r="Q66" s="100"/>
      <c r="R66" s="98">
        <v>0.02522426173065414</v>
      </c>
      <c r="S66" s="98">
        <v>0.04309487652958747</v>
      </c>
      <c r="T66" s="98">
        <v>0.07</v>
      </c>
      <c r="U66" s="101">
        <f>ROUND('第３表歳入の状況'!I67/'第３表歳入の状況'!CO67*100,2)</f>
        <v>0.09</v>
      </c>
      <c r="V66" s="97"/>
      <c r="W66" s="98">
        <v>0.026482328071642837</v>
      </c>
      <c r="X66" s="98">
        <v>0.05607342275427713</v>
      </c>
      <c r="Y66" s="98">
        <v>0.05</v>
      </c>
      <c r="Z66" s="99">
        <f>ROUND('第３表歳入の状況'!J67/'第３表歳入の状況'!CO67*100,2)</f>
        <v>0.04</v>
      </c>
      <c r="AA66" s="100">
        <v>2.46</v>
      </c>
      <c r="AB66" s="98">
        <v>2.7801218855616754</v>
      </c>
      <c r="AC66" s="98">
        <v>2.5539517022235922</v>
      </c>
      <c r="AD66" s="98">
        <v>2.6</v>
      </c>
      <c r="AE66" s="99">
        <f>ROUND('第３表歳入の状況'!K67/'第３表歳入の状況'!CO67*100,2)</f>
        <v>2.52</v>
      </c>
      <c r="AF66" s="97">
        <v>0.08</v>
      </c>
      <c r="AG66" s="98">
        <v>0.08256984482288146</v>
      </c>
      <c r="AH66" s="98">
        <v>0.08171786034040385</v>
      </c>
      <c r="AI66" s="98">
        <v>0.08</v>
      </c>
      <c r="AJ66" s="99">
        <f>ROUND('第３表歳入の状況'!L67/'第３表歳入の状況'!CO67*100,2)</f>
        <v>0.08</v>
      </c>
      <c r="AK66" s="100">
        <v>0.0002443377616244272</v>
      </c>
      <c r="AL66" s="98">
        <v>0</v>
      </c>
      <c r="AM66" s="98">
        <v>0</v>
      </c>
      <c r="AN66" s="98">
        <v>0</v>
      </c>
      <c r="AO66" s="101">
        <f>ROUND('第３表歳入の状況'!M67/'第３表歳入の状況'!CO67*100,2)</f>
        <v>0</v>
      </c>
      <c r="AP66" s="97">
        <v>0.5672765045174375</v>
      </c>
      <c r="AQ66" s="98">
        <v>0.588646903005135</v>
      </c>
      <c r="AR66" s="98">
        <v>0.5827104696002936</v>
      </c>
      <c r="AS66" s="98">
        <v>0.61</v>
      </c>
      <c r="AT66" s="99">
        <f>ROUND('第３表歳入の状況'!N67/'第３表歳入の状況'!CO67*100,2)</f>
        <v>0.55</v>
      </c>
      <c r="AU66" s="97">
        <v>0.9122031816322725</v>
      </c>
      <c r="AV66" s="98">
        <v>0.8971405667309451</v>
      </c>
      <c r="AW66" s="98">
        <v>0.8975606556951001</v>
      </c>
      <c r="AX66" s="98">
        <v>0.75</v>
      </c>
      <c r="AY66" s="99">
        <f>ROUND('第３表歳入の状況'!O67/'第３表歳入の状況'!CO67*100,2)</f>
        <v>0.22</v>
      </c>
      <c r="AZ66" s="97">
        <v>25.260736269322738</v>
      </c>
      <c r="BA66" s="98">
        <v>24.305629650109548</v>
      </c>
      <c r="BB66" s="98">
        <v>24.62015749476969</v>
      </c>
      <c r="BC66" s="98">
        <v>24.43</v>
      </c>
      <c r="BD66" s="99">
        <f>ROUND('第３表歳入の状況'!R67/'第３表歳入の状況'!CO67*100,2)</f>
        <v>23.27</v>
      </c>
      <c r="BE66" s="100">
        <v>22.666859899269433</v>
      </c>
      <c r="BF66" s="98">
        <v>21.806764513148092</v>
      </c>
      <c r="BG66" s="98">
        <v>22.16995151669046</v>
      </c>
      <c r="BH66" s="98">
        <v>21.99</v>
      </c>
      <c r="BI66" s="99">
        <f>ROUND('第３表歳入の状況'!S67/'第３表歳入の状況'!CO67*100,2)</f>
        <v>20.92</v>
      </c>
      <c r="BJ66" s="97">
        <v>2.593876370053303</v>
      </c>
      <c r="BK66" s="98">
        <v>2.498865136961456</v>
      </c>
      <c r="BL66" s="98">
        <v>2.4502059780792287</v>
      </c>
      <c r="BM66" s="98">
        <v>2.44</v>
      </c>
      <c r="BN66" s="99">
        <f>ROUND('第３表歳入の状況'!T67/'第３表歳入の状況'!CO67*100,2)</f>
        <v>2.35</v>
      </c>
      <c r="BO66" s="100">
        <v>61.83234301562807</v>
      </c>
      <c r="BP66" s="98">
        <v>62.62428551752295</v>
      </c>
      <c r="BQ66" s="98">
        <v>63.9557891782879</v>
      </c>
      <c r="BR66" s="98">
        <v>65.45</v>
      </c>
      <c r="BS66" s="102">
        <f>'第３表歳入の状況'!DE67</f>
        <v>63.98</v>
      </c>
      <c r="BT66" s="97">
        <v>0.061699905418368034</v>
      </c>
      <c r="BU66" s="98">
        <v>0.0605881211311111</v>
      </c>
      <c r="BV66" s="98">
        <v>0.060617407912033294</v>
      </c>
      <c r="BW66" s="98">
        <v>0.06</v>
      </c>
      <c r="BX66" s="99">
        <f>ROUND('第３表歳入の状況'!U67/'第３表歳入の状況'!CO67*100,2)</f>
        <v>0.06</v>
      </c>
      <c r="BY66" s="100">
        <v>0.5937815453157382</v>
      </c>
      <c r="BZ66" s="98">
        <v>0.6312599036865355</v>
      </c>
      <c r="CA66" s="98">
        <v>0.6395321533835426</v>
      </c>
      <c r="CB66" s="98">
        <v>0.64</v>
      </c>
      <c r="CC66" s="101">
        <f>ROUND('第３表歳入の状況'!V67/'第３表歳入の状況'!CO67*100,2)</f>
        <v>0.61</v>
      </c>
      <c r="CD66" s="97">
        <v>1.9898686178851908</v>
      </c>
      <c r="CE66" s="98">
        <v>2.010765221234081</v>
      </c>
      <c r="CF66" s="98">
        <v>2.008003417766485</v>
      </c>
      <c r="CG66" s="98">
        <v>1.89</v>
      </c>
      <c r="CH66" s="99">
        <f>ROUND('第３表歳入の状況'!X67/'第３表歳入の状況'!CO67*100,2)</f>
        <v>1.82</v>
      </c>
      <c r="CI66" s="97">
        <v>0.4244754375374349</v>
      </c>
      <c r="CJ66" s="98">
        <v>0.46223404648158184</v>
      </c>
      <c r="CK66" s="98">
        <v>0.5381211053673017</v>
      </c>
      <c r="CL66" s="98">
        <v>0.52</v>
      </c>
      <c r="CM66" s="99">
        <f>ROUND('第３表歳入の状況'!AE67/'第３表歳入の状況'!CO67*100,2)</f>
        <v>0.54</v>
      </c>
      <c r="CN66" s="97">
        <v>7.962407880058661</v>
      </c>
      <c r="CO66" s="98">
        <v>7.819085773514868</v>
      </c>
      <c r="CP66" s="98">
        <v>7.995247290066515</v>
      </c>
      <c r="CQ66" s="98">
        <v>7.91</v>
      </c>
      <c r="CR66" s="99">
        <f>ROUND('第３表歳入の状況'!AH67/'第３表歳入の状況'!CO67*100,2)</f>
        <v>8.4</v>
      </c>
      <c r="CS66" s="97">
        <v>0.00459152917255303</v>
      </c>
      <c r="CT66" s="98">
        <v>0.004746151632563688</v>
      </c>
      <c r="CU66" s="98">
        <v>0.006288825616648303</v>
      </c>
      <c r="CV66" s="98">
        <v>0.01</v>
      </c>
      <c r="CW66" s="99">
        <f>ROUND('第３表歳入の状況'!AT67/'第３表歳入の状況'!CT67*100,2)</f>
        <v>0.03</v>
      </c>
      <c r="CX66" s="97">
        <v>4.380333123696955</v>
      </c>
      <c r="CY66" s="98">
        <v>4.29469310437751</v>
      </c>
      <c r="CZ66" s="98">
        <v>4.234862188278</v>
      </c>
      <c r="DA66" s="98">
        <v>4.59</v>
      </c>
      <c r="DB66" s="99">
        <f>ROUND('第３表歳入の状況'!AU67/'第３表歳入の状況'!CO67*100,2)</f>
        <v>5.03</v>
      </c>
      <c r="DC66" s="100">
        <v>0.3673675541564945</v>
      </c>
      <c r="DD66" s="98">
        <v>0.49365828156119684</v>
      </c>
      <c r="DE66" s="98">
        <v>0.4965185550394207</v>
      </c>
      <c r="DF66" s="98">
        <v>0.44</v>
      </c>
      <c r="DG66" s="101">
        <v>0.38</v>
      </c>
      <c r="DH66" s="97">
        <v>0.14696676090082889</v>
      </c>
      <c r="DI66" s="98">
        <v>0.22075152968103157</v>
      </c>
      <c r="DJ66" s="98">
        <v>0.2389173943282666</v>
      </c>
      <c r="DK66" s="98">
        <v>0.14</v>
      </c>
      <c r="DL66" s="99">
        <f>ROUND('第３表歳入の状況'!BT67/'第３表歳入の状況'!CO67*100,2)</f>
        <v>0.22</v>
      </c>
      <c r="DM66" s="97">
        <v>4.878164104857934</v>
      </c>
      <c r="DN66" s="98">
        <v>5.594227611996073</v>
      </c>
      <c r="DO66" s="98">
        <v>4.735285686855531</v>
      </c>
      <c r="DP66" s="98">
        <v>3.52</v>
      </c>
      <c r="DQ66" s="99">
        <f>ROUND('第３表歳入の状況'!BU67/'第３表歳入の状況'!CO67*100,2)</f>
        <v>4.19</v>
      </c>
      <c r="DR66" s="97">
        <v>2.635473795827948</v>
      </c>
      <c r="DS66" s="98">
        <v>2.847192302513447</v>
      </c>
      <c r="DT66" s="98">
        <v>3.0200180041648195</v>
      </c>
      <c r="DU66" s="98">
        <v>2.89</v>
      </c>
      <c r="DV66" s="99">
        <f>ROUND('第３表歳入の状況'!BV67/'第３表歳入の状況'!CO67*100,2)</f>
        <v>2.63</v>
      </c>
      <c r="DW66" s="100">
        <v>2.7625259818185275</v>
      </c>
      <c r="DX66" s="98">
        <v>2.8400542451414665</v>
      </c>
      <c r="DY66" s="98">
        <v>3.470245838840633</v>
      </c>
      <c r="DZ66" s="98">
        <v>3.1</v>
      </c>
      <c r="EA66" s="99">
        <f>ROUND('第３表歳入の状況'!BY67/'第３表歳入の状況'!CO67*100,2)</f>
        <v>2.88</v>
      </c>
      <c r="EB66" s="97">
        <v>11.960000747725301</v>
      </c>
      <c r="EC66" s="98">
        <v>10.096458189525588</v>
      </c>
      <c r="ED66" s="98">
        <v>8.600552954092903</v>
      </c>
      <c r="EE66" s="98">
        <v>8.83</v>
      </c>
      <c r="EF66" s="99">
        <f>ROUND('第３表歳入の状況'!CK67/'第３表歳入の状況'!CO67*100,2)</f>
        <v>9.13</v>
      </c>
      <c r="EG66" s="63"/>
      <c r="EH66" s="64">
        <f t="shared" si="24"/>
        <v>35.5</v>
      </c>
      <c r="EI66" s="64">
        <f t="shared" si="25"/>
        <v>1.6</v>
      </c>
      <c r="EJ66" s="64">
        <f t="shared" si="26"/>
        <v>0.1</v>
      </c>
      <c r="EK66" s="64">
        <f t="shared" si="27"/>
        <v>0.1</v>
      </c>
      <c r="EL66" s="64">
        <f t="shared" si="28"/>
        <v>0</v>
      </c>
      <c r="EM66" s="64">
        <f t="shared" si="29"/>
        <v>2.5</v>
      </c>
      <c r="EN66" s="64">
        <f t="shared" si="30"/>
        <v>0.1</v>
      </c>
      <c r="EO66" s="64">
        <f t="shared" si="31"/>
        <v>0</v>
      </c>
      <c r="EP66" s="64">
        <f t="shared" si="32"/>
        <v>0.6</v>
      </c>
      <c r="EQ66" s="64">
        <f t="shared" si="33"/>
        <v>0.2</v>
      </c>
      <c r="ER66" s="64">
        <f t="shared" si="34"/>
        <v>23.3</v>
      </c>
      <c r="ES66" s="64">
        <f t="shared" si="35"/>
        <v>0.1</v>
      </c>
      <c r="ET66" s="64">
        <f t="shared" si="36"/>
        <v>0.6</v>
      </c>
      <c r="EU66" s="64">
        <f t="shared" si="37"/>
        <v>1.8</v>
      </c>
      <c r="EV66" s="64">
        <f t="shared" si="38"/>
        <v>0.5</v>
      </c>
      <c r="EW66" s="64">
        <f t="shared" si="39"/>
        <v>8.4</v>
      </c>
      <c r="EX66" s="64">
        <f t="shared" si="40"/>
        <v>0</v>
      </c>
      <c r="EY66" s="64">
        <f t="shared" si="41"/>
        <v>5</v>
      </c>
      <c r="EZ66" s="64">
        <f t="shared" si="42"/>
        <v>0.4</v>
      </c>
      <c r="FA66" s="64">
        <f t="shared" si="43"/>
        <v>0.2</v>
      </c>
      <c r="FB66" s="64">
        <f t="shared" si="44"/>
        <v>4.2</v>
      </c>
      <c r="FC66" s="64">
        <f t="shared" si="45"/>
        <v>2.6</v>
      </c>
      <c r="FD66" s="64">
        <f t="shared" si="46"/>
        <v>2.9</v>
      </c>
      <c r="FE66" s="64">
        <f t="shared" si="47"/>
        <v>9.1</v>
      </c>
      <c r="FF66" s="64">
        <f>SUM(EH66:FE66)</f>
        <v>99.80000000000001</v>
      </c>
    </row>
    <row r="67" spans="1:137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 t="s">
        <v>17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4"/>
      <c r="AO67" s="3"/>
      <c r="AP67" s="3"/>
      <c r="AQ67" s="4" t="s">
        <v>17</v>
      </c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4" t="s">
        <v>17</v>
      </c>
      <c r="BM67" s="3"/>
      <c r="BN67" s="3"/>
      <c r="BO67" s="3"/>
      <c r="BP67" s="3"/>
      <c r="BQ67" s="3"/>
      <c r="BR67" s="3"/>
      <c r="BS67" s="52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4" t="s">
        <v>17</v>
      </c>
      <c r="CE67" s="4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4" t="s">
        <v>17</v>
      </c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1"/>
    </row>
    <row r="68" spans="43:98" ht="14.25">
      <c r="AQ68" s="2" t="s">
        <v>17</v>
      </c>
      <c r="CS68" s="2" t="s">
        <v>17</v>
      </c>
      <c r="CT68" s="2" t="s">
        <v>17</v>
      </c>
    </row>
    <row r="69" ht="14.25">
      <c r="AQ69" s="2" t="s">
        <v>17</v>
      </c>
    </row>
    <row r="70" ht="14.25">
      <c r="AQ70" s="2" t="s">
        <v>17</v>
      </c>
    </row>
    <row r="71" ht="14.25">
      <c r="AQ71" s="2" t="s">
        <v>17</v>
      </c>
    </row>
    <row r="72" ht="14.25">
      <c r="AQ72" s="2" t="s">
        <v>17</v>
      </c>
    </row>
  </sheetData>
  <mergeCells count="28">
    <mergeCell ref="DR1:DV2"/>
    <mergeCell ref="DW1:EA2"/>
    <mergeCell ref="EB1:EF2"/>
    <mergeCell ref="A1:A2"/>
    <mergeCell ref="CX1:DB2"/>
    <mergeCell ref="DC1:DG2"/>
    <mergeCell ref="DH1:DL2"/>
    <mergeCell ref="DM1:DQ2"/>
    <mergeCell ref="CD1:CH2"/>
    <mergeCell ref="CI1:CM2"/>
    <mergeCell ref="CN1:CR2"/>
    <mergeCell ref="CS1:CW2"/>
    <mergeCell ref="BJ2:BN2"/>
    <mergeCell ref="BO1:BS2"/>
    <mergeCell ref="BT1:BX2"/>
    <mergeCell ref="BY1:CC2"/>
    <mergeCell ref="AP1:AT2"/>
    <mergeCell ref="AU1:AY2"/>
    <mergeCell ref="AZ1:BD2"/>
    <mergeCell ref="BE2:BI2"/>
    <mergeCell ref="V1:Z2"/>
    <mergeCell ref="AA1:AE2"/>
    <mergeCell ref="AF1:AJ2"/>
    <mergeCell ref="AK1:AO2"/>
    <mergeCell ref="B1:F2"/>
    <mergeCell ref="G1:K2"/>
    <mergeCell ref="L1:P2"/>
    <mergeCell ref="Q1:U2"/>
  </mergeCells>
  <printOptions/>
  <pageMargins left="0.7874015748031497" right="0.7480314960629921" top="0.7874015748031497" bottom="0.5905511811023623" header="0.5905511811023623" footer="0.5118110236220472"/>
  <pageSetup firstPageNumber="120" useFirstPageNumber="1" horizontalDpi="600" verticalDpi="600" orientation="portrait" paperSize="9" scale="35" r:id="rId1"/>
  <headerFooter alignWithMargins="0">
    <oddHeader>&amp;L&amp;"ＭＳ Ｐゴシック,標準"&amp;24　　第８表の２　歳入決算構成比の推移</oddHeader>
    <oddFooter>&amp;C&amp;"ＭＳ Ｐゴシック,標準"&amp;30&amp;P</oddFooter>
  </headerFooter>
  <colBreaks count="4" manualBreakCount="4">
    <brk id="31" max="65" man="1"/>
    <brk id="61" max="65" man="1"/>
    <brk id="91" max="65" man="1"/>
    <brk id="12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view="pageBreakPreview" zoomScale="50" zoomScaleNormal="50" zoomScaleSheetLayoutView="50" workbookViewId="0" topLeftCell="A1">
      <selection activeCell="DL12" sqref="DL12"/>
    </sheetView>
  </sheetViews>
  <sheetFormatPr defaultColWidth="9.00390625" defaultRowHeight="14.25"/>
  <cols>
    <col min="1" max="1" width="21.625" style="138" bestFit="1" customWidth="1"/>
    <col min="2" max="2" width="20.375" style="138" customWidth="1"/>
    <col min="3" max="17" width="19.625" style="138" customWidth="1"/>
    <col min="18" max="20" width="20.375" style="138" customWidth="1"/>
    <col min="21" max="92" width="19.625" style="138" customWidth="1"/>
    <col min="93" max="94" width="20.375" style="138" customWidth="1"/>
    <col min="95" max="95" width="12.625" style="138" customWidth="1"/>
    <col min="96" max="96" width="20.375" style="138" customWidth="1"/>
    <col min="97" max="97" width="12.625" style="138" customWidth="1"/>
    <col min="98" max="98" width="20.375" style="138" customWidth="1"/>
    <col min="99" max="99" width="12.625" style="138" customWidth="1"/>
    <col min="100" max="100" width="20.375" style="138" customWidth="1"/>
    <col min="101" max="101" width="12.625" style="138" customWidth="1"/>
    <col min="102" max="102" width="20.375" style="138" customWidth="1"/>
    <col min="103" max="103" width="12.625" style="138" customWidth="1"/>
    <col min="104" max="104" width="20.375" style="138" customWidth="1"/>
    <col min="105" max="105" width="12.625" style="138" customWidth="1"/>
    <col min="106" max="106" width="20.25390625" style="138" hidden="1" customWidth="1"/>
    <col min="107" max="107" width="16.125" style="138" hidden="1" customWidth="1"/>
    <col min="108" max="108" width="22.125" style="138" hidden="1" customWidth="1"/>
    <col min="109" max="109" width="11.625" style="138" hidden="1" customWidth="1"/>
    <col min="110" max="16384" width="9.00390625" style="138" customWidth="1"/>
  </cols>
  <sheetData>
    <row r="1" spans="1:107" ht="27" customHeight="1">
      <c r="A1" s="134" t="s">
        <v>73</v>
      </c>
      <c r="B1" s="135" t="s">
        <v>74</v>
      </c>
      <c r="C1" s="135" t="s">
        <v>75</v>
      </c>
      <c r="D1" s="136"/>
      <c r="E1" s="136"/>
      <c r="F1" s="136"/>
      <c r="G1" s="136"/>
      <c r="H1" s="135" t="s">
        <v>76</v>
      </c>
      <c r="I1" s="137" t="s">
        <v>81</v>
      </c>
      <c r="J1" s="137" t="s">
        <v>159</v>
      </c>
      <c r="K1" s="137" t="s">
        <v>82</v>
      </c>
      <c r="L1" s="6" t="s">
        <v>83</v>
      </c>
      <c r="M1" s="6" t="s">
        <v>84</v>
      </c>
      <c r="N1" s="7" t="s">
        <v>85</v>
      </c>
      <c r="O1" s="7" t="s">
        <v>86</v>
      </c>
      <c r="P1" s="5"/>
      <c r="Q1" s="11"/>
      <c r="R1" s="7" t="s">
        <v>87</v>
      </c>
      <c r="S1" s="8"/>
      <c r="T1" s="8"/>
      <c r="U1" s="7" t="s">
        <v>88</v>
      </c>
      <c r="V1" s="9" t="s">
        <v>89</v>
      </c>
      <c r="W1" s="10"/>
      <c r="X1" s="7" t="s">
        <v>90</v>
      </c>
      <c r="Y1" s="12"/>
      <c r="Z1" s="23"/>
      <c r="AA1" s="8"/>
      <c r="AB1" s="8"/>
      <c r="AC1" s="8"/>
      <c r="AD1" s="8"/>
      <c r="AE1" s="7" t="s">
        <v>91</v>
      </c>
      <c r="AF1" s="8"/>
      <c r="AG1" s="8"/>
      <c r="AH1" s="7" t="s">
        <v>92</v>
      </c>
      <c r="AI1" s="8"/>
      <c r="AJ1" s="5"/>
      <c r="AK1" s="12"/>
      <c r="AL1" s="7"/>
      <c r="AM1" s="8"/>
      <c r="AN1" s="8"/>
      <c r="AO1" s="8"/>
      <c r="AP1" s="8"/>
      <c r="AQ1" s="8"/>
      <c r="AR1" s="8"/>
      <c r="AS1" s="12"/>
      <c r="AT1" s="13" t="s">
        <v>93</v>
      </c>
      <c r="AU1" s="7" t="s">
        <v>94</v>
      </c>
      <c r="AV1" s="8"/>
      <c r="AW1" s="12"/>
      <c r="AX1" s="7"/>
      <c r="AY1" s="8"/>
      <c r="AZ1" s="5"/>
      <c r="BA1" s="5"/>
      <c r="BB1" s="8"/>
      <c r="BC1" s="8"/>
      <c r="BD1" s="8"/>
      <c r="BE1" s="8"/>
      <c r="BF1" s="8"/>
      <c r="BG1" s="8"/>
      <c r="BH1" s="8"/>
      <c r="BI1" s="11"/>
      <c r="BJ1" s="7"/>
      <c r="BK1" s="8"/>
      <c r="BL1" s="8"/>
      <c r="BM1" s="8"/>
      <c r="BN1" s="7" t="s">
        <v>95</v>
      </c>
      <c r="BO1" s="12"/>
      <c r="BP1" s="7"/>
      <c r="BQ1" s="8"/>
      <c r="BR1" s="8"/>
      <c r="BS1" s="12"/>
      <c r="BT1" s="7" t="s">
        <v>96</v>
      </c>
      <c r="BU1" s="6" t="s">
        <v>97</v>
      </c>
      <c r="BV1" s="7" t="s">
        <v>98</v>
      </c>
      <c r="BW1" s="8"/>
      <c r="BX1" s="8"/>
      <c r="BY1" s="7" t="s">
        <v>99</v>
      </c>
      <c r="BZ1" s="8"/>
      <c r="CA1" s="5"/>
      <c r="CB1" s="5"/>
      <c r="CC1" s="5"/>
      <c r="CD1" s="136"/>
      <c r="CE1" s="136"/>
      <c r="CF1" s="136"/>
      <c r="CG1" s="12"/>
      <c r="CH1" s="7"/>
      <c r="CI1" s="136"/>
      <c r="CJ1" s="136"/>
      <c r="CK1" s="135" t="s">
        <v>100</v>
      </c>
      <c r="CL1" s="136"/>
      <c r="CM1" s="136"/>
      <c r="CN1" s="136"/>
      <c r="CO1" s="135" t="s">
        <v>77</v>
      </c>
      <c r="CP1" s="14" t="s">
        <v>101</v>
      </c>
      <c r="CQ1" s="5"/>
      <c r="CR1" s="8"/>
      <c r="CS1" s="12"/>
      <c r="CT1" s="7"/>
      <c r="CU1" s="8"/>
      <c r="CV1" s="8"/>
      <c r="CW1" s="8"/>
      <c r="CX1" s="8"/>
      <c r="CY1" s="8"/>
      <c r="CZ1" s="8"/>
      <c r="DA1" s="12"/>
      <c r="DB1" s="15"/>
      <c r="DC1" s="15"/>
    </row>
    <row r="2" spans="1:107" ht="34.5">
      <c r="A2" s="139"/>
      <c r="B2" s="140"/>
      <c r="C2" s="140"/>
      <c r="D2" s="16" t="s">
        <v>186</v>
      </c>
      <c r="E2" s="137" t="s">
        <v>187</v>
      </c>
      <c r="F2" s="135" t="s">
        <v>188</v>
      </c>
      <c r="G2" s="135" t="s">
        <v>189</v>
      </c>
      <c r="H2" s="140"/>
      <c r="I2" s="140"/>
      <c r="J2" s="141" t="s">
        <v>190</v>
      </c>
      <c r="K2" s="142" t="s">
        <v>230</v>
      </c>
      <c r="L2" s="17" t="s">
        <v>231</v>
      </c>
      <c r="M2" s="17" t="s">
        <v>192</v>
      </c>
      <c r="N2" s="18" t="s">
        <v>191</v>
      </c>
      <c r="O2" s="18" t="s">
        <v>232</v>
      </c>
      <c r="P2" s="124" t="s">
        <v>160</v>
      </c>
      <c r="Q2" s="127" t="s">
        <v>161</v>
      </c>
      <c r="R2" s="19"/>
      <c r="S2" s="7" t="s">
        <v>78</v>
      </c>
      <c r="T2" s="7" t="s">
        <v>79</v>
      </c>
      <c r="U2" s="20" t="s">
        <v>80</v>
      </c>
      <c r="V2" s="18" t="s">
        <v>193</v>
      </c>
      <c r="W2" s="7" t="s">
        <v>194</v>
      </c>
      <c r="X2" s="19"/>
      <c r="Y2" s="6" t="s">
        <v>102</v>
      </c>
      <c r="Z2" s="23"/>
      <c r="AA2" s="5"/>
      <c r="AB2" s="7" t="s">
        <v>195</v>
      </c>
      <c r="AC2" s="13" t="s">
        <v>196</v>
      </c>
      <c r="AD2" s="7" t="s">
        <v>103</v>
      </c>
      <c r="AE2" s="21"/>
      <c r="AF2" s="6" t="s">
        <v>104</v>
      </c>
      <c r="AG2" s="7" t="s">
        <v>105</v>
      </c>
      <c r="AH2" s="21"/>
      <c r="AI2" s="6" t="s">
        <v>106</v>
      </c>
      <c r="AJ2" s="7" t="s">
        <v>107</v>
      </c>
      <c r="AK2" s="6" t="s">
        <v>197</v>
      </c>
      <c r="AL2" s="13" t="s">
        <v>198</v>
      </c>
      <c r="AM2" s="13" t="s">
        <v>199</v>
      </c>
      <c r="AN2" s="7" t="s">
        <v>200</v>
      </c>
      <c r="AO2" s="7" t="s">
        <v>201</v>
      </c>
      <c r="AP2" s="13" t="s">
        <v>233</v>
      </c>
      <c r="AQ2" s="13" t="s">
        <v>202</v>
      </c>
      <c r="AR2" s="7" t="s">
        <v>203</v>
      </c>
      <c r="AS2" s="6" t="s">
        <v>108</v>
      </c>
      <c r="AT2" s="22" t="s">
        <v>204</v>
      </c>
      <c r="AU2" s="21"/>
      <c r="AV2" s="7" t="s">
        <v>205</v>
      </c>
      <c r="AW2" s="12"/>
      <c r="AX2" s="23"/>
      <c r="AY2" s="5"/>
      <c r="AZ2" s="5"/>
      <c r="BA2" s="5"/>
      <c r="BB2" s="8"/>
      <c r="BC2" s="8"/>
      <c r="BD2" s="8"/>
      <c r="BE2" s="8"/>
      <c r="BF2" s="8"/>
      <c r="BG2" s="8"/>
      <c r="BH2" s="8"/>
      <c r="BI2" s="11"/>
      <c r="BJ2" s="13" t="s">
        <v>206</v>
      </c>
      <c r="BK2" s="8"/>
      <c r="BL2" s="8"/>
      <c r="BM2" s="8"/>
      <c r="BN2" s="21"/>
      <c r="BO2" s="6" t="s">
        <v>207</v>
      </c>
      <c r="BP2" s="7" t="s">
        <v>208</v>
      </c>
      <c r="BQ2" s="8"/>
      <c r="BR2" s="8"/>
      <c r="BS2" s="11"/>
      <c r="BT2" s="21"/>
      <c r="BU2" s="128"/>
      <c r="BV2" s="21"/>
      <c r="BW2" s="7" t="s">
        <v>109</v>
      </c>
      <c r="BX2" s="7" t="s">
        <v>209</v>
      </c>
      <c r="BY2" s="21"/>
      <c r="BZ2" s="7" t="s">
        <v>210</v>
      </c>
      <c r="CA2" s="6" t="s">
        <v>110</v>
      </c>
      <c r="CB2" s="16" t="s">
        <v>211</v>
      </c>
      <c r="CC2" s="137" t="s">
        <v>212</v>
      </c>
      <c r="CD2" s="135" t="s">
        <v>213</v>
      </c>
      <c r="CE2" s="5"/>
      <c r="CF2" s="11"/>
      <c r="CG2" s="6" t="s">
        <v>214</v>
      </c>
      <c r="CH2" s="7" t="s">
        <v>215</v>
      </c>
      <c r="CI2" s="5"/>
      <c r="CJ2" s="11"/>
      <c r="CK2" s="143"/>
      <c r="CL2" s="135" t="s">
        <v>111</v>
      </c>
      <c r="CM2" s="135" t="s">
        <v>162</v>
      </c>
      <c r="CN2" s="137" t="s">
        <v>112</v>
      </c>
      <c r="CO2" s="143"/>
      <c r="CP2" s="144" t="s">
        <v>113</v>
      </c>
      <c r="CQ2" s="5"/>
      <c r="CR2" s="5"/>
      <c r="CS2" s="12"/>
      <c r="CT2" s="7"/>
      <c r="CU2" s="8"/>
      <c r="CV2" s="7" t="s">
        <v>114</v>
      </c>
      <c r="CW2" s="8"/>
      <c r="CX2" s="8"/>
      <c r="CY2" s="8"/>
      <c r="CZ2" s="8"/>
      <c r="DA2" s="12"/>
      <c r="DB2" s="15"/>
      <c r="DC2" s="15"/>
    </row>
    <row r="3" spans="1:107" ht="34.5">
      <c r="A3" s="24"/>
      <c r="B3" s="25"/>
      <c r="C3" s="145"/>
      <c r="D3" s="49" t="s">
        <v>115</v>
      </c>
      <c r="E3" s="146" t="s">
        <v>116</v>
      </c>
      <c r="F3" s="147" t="s">
        <v>117</v>
      </c>
      <c r="G3" s="147" t="s">
        <v>117</v>
      </c>
      <c r="H3" s="145"/>
      <c r="I3" s="145"/>
      <c r="J3" s="145"/>
      <c r="K3" s="145"/>
      <c r="L3" s="26"/>
      <c r="M3" s="26"/>
      <c r="N3" s="27"/>
      <c r="O3" s="27"/>
      <c r="P3" s="129" t="s">
        <v>216</v>
      </c>
      <c r="Q3" s="26"/>
      <c r="R3" s="27"/>
      <c r="S3" s="28"/>
      <c r="T3" s="27"/>
      <c r="U3" s="28"/>
      <c r="V3" s="27"/>
      <c r="W3" s="29" t="s">
        <v>118</v>
      </c>
      <c r="X3" s="27"/>
      <c r="Y3" s="26"/>
      <c r="Z3" s="130" t="s">
        <v>119</v>
      </c>
      <c r="AA3" s="31" t="s">
        <v>120</v>
      </c>
      <c r="AB3" s="32" t="s">
        <v>121</v>
      </c>
      <c r="AC3" s="29" t="s">
        <v>122</v>
      </c>
      <c r="AD3" s="27"/>
      <c r="AE3" s="28"/>
      <c r="AF3" s="33" t="s">
        <v>123</v>
      </c>
      <c r="AG3" s="33" t="s">
        <v>124</v>
      </c>
      <c r="AH3" s="27"/>
      <c r="AI3" s="34" t="s">
        <v>246</v>
      </c>
      <c r="AJ3" s="35" t="s">
        <v>125</v>
      </c>
      <c r="AK3" s="33" t="s">
        <v>125</v>
      </c>
      <c r="AL3" s="29" t="s">
        <v>247</v>
      </c>
      <c r="AM3" s="29" t="s">
        <v>247</v>
      </c>
      <c r="AN3" s="28"/>
      <c r="AO3" s="27"/>
      <c r="AP3" s="36" t="s">
        <v>234</v>
      </c>
      <c r="AQ3" s="36" t="s">
        <v>235</v>
      </c>
      <c r="AR3" s="29" t="s">
        <v>236</v>
      </c>
      <c r="AS3" s="26"/>
      <c r="AT3" s="32" t="s">
        <v>237</v>
      </c>
      <c r="AU3" s="27"/>
      <c r="AV3" s="37" t="s">
        <v>238</v>
      </c>
      <c r="AW3" s="30" t="s">
        <v>239</v>
      </c>
      <c r="AX3" s="30" t="s">
        <v>240</v>
      </c>
      <c r="AY3" s="31" t="s">
        <v>241</v>
      </c>
      <c r="AZ3" s="31" t="s">
        <v>163</v>
      </c>
      <c r="BA3" s="31" t="s">
        <v>217</v>
      </c>
      <c r="BB3" s="31" t="s">
        <v>218</v>
      </c>
      <c r="BC3" s="31" t="s">
        <v>219</v>
      </c>
      <c r="BD3" s="14"/>
      <c r="BE3" s="14"/>
      <c r="BF3" s="125"/>
      <c r="BG3" s="31" t="s">
        <v>164</v>
      </c>
      <c r="BH3" s="30" t="s">
        <v>220</v>
      </c>
      <c r="BI3" s="30" t="s">
        <v>221</v>
      </c>
      <c r="BJ3" s="32" t="s">
        <v>165</v>
      </c>
      <c r="BK3" s="31" t="s">
        <v>222</v>
      </c>
      <c r="BL3" s="31" t="s">
        <v>223</v>
      </c>
      <c r="BM3" s="31" t="s">
        <v>126</v>
      </c>
      <c r="BN3" s="27"/>
      <c r="BO3" s="38" t="s">
        <v>224</v>
      </c>
      <c r="BP3" s="35" t="s">
        <v>224</v>
      </c>
      <c r="BQ3" s="31" t="s">
        <v>127</v>
      </c>
      <c r="BR3" s="30" t="s">
        <v>128</v>
      </c>
      <c r="BS3" s="31" t="s">
        <v>126</v>
      </c>
      <c r="BT3" s="27"/>
      <c r="BU3" s="26"/>
      <c r="BV3" s="27"/>
      <c r="BW3" s="27"/>
      <c r="BX3" s="29" t="s">
        <v>166</v>
      </c>
      <c r="BY3" s="39"/>
      <c r="BZ3" s="37" t="s">
        <v>167</v>
      </c>
      <c r="CA3" s="38"/>
      <c r="CB3" s="40" t="s">
        <v>168</v>
      </c>
      <c r="CC3" s="148" t="s">
        <v>169</v>
      </c>
      <c r="CD3" s="148" t="s">
        <v>170</v>
      </c>
      <c r="CE3" s="148" t="s">
        <v>171</v>
      </c>
      <c r="CF3" s="148" t="s">
        <v>172</v>
      </c>
      <c r="CG3" s="49" t="s">
        <v>225</v>
      </c>
      <c r="CH3" s="27"/>
      <c r="CI3" s="148" t="s">
        <v>242</v>
      </c>
      <c r="CJ3" s="149" t="s">
        <v>173</v>
      </c>
      <c r="CK3" s="145"/>
      <c r="CL3" s="150"/>
      <c r="CM3" s="151" t="s">
        <v>174</v>
      </c>
      <c r="CN3" s="151" t="s">
        <v>175</v>
      </c>
      <c r="CO3" s="150"/>
      <c r="CP3" s="145"/>
      <c r="CQ3" s="30" t="s">
        <v>129</v>
      </c>
      <c r="CR3" s="31" t="s">
        <v>130</v>
      </c>
      <c r="CS3" s="43"/>
      <c r="CT3" s="31" t="s">
        <v>131</v>
      </c>
      <c r="CU3" s="41"/>
      <c r="CV3" s="42"/>
      <c r="CW3" s="31" t="s">
        <v>129</v>
      </c>
      <c r="CX3" s="31" t="s">
        <v>130</v>
      </c>
      <c r="CY3" s="41"/>
      <c r="CZ3" s="31" t="s">
        <v>131</v>
      </c>
      <c r="DA3" s="43"/>
      <c r="DB3" s="44"/>
      <c r="DC3" s="44"/>
    </row>
    <row r="4" spans="1:107" ht="34.5">
      <c r="A4" s="45"/>
      <c r="B4" s="46"/>
      <c r="C4" s="27"/>
      <c r="D4" s="47"/>
      <c r="E4" s="26"/>
      <c r="F4" s="26"/>
      <c r="G4" s="48"/>
      <c r="H4" s="26"/>
      <c r="I4" s="26"/>
      <c r="J4" s="26"/>
      <c r="K4" s="26"/>
      <c r="L4" s="47"/>
      <c r="M4" s="47"/>
      <c r="N4" s="26"/>
      <c r="O4" s="26"/>
      <c r="P4" s="126"/>
      <c r="Q4" s="47"/>
      <c r="R4" s="26"/>
      <c r="S4" s="26"/>
      <c r="T4" s="26"/>
      <c r="U4" s="26"/>
      <c r="V4" s="26"/>
      <c r="W4" s="26"/>
      <c r="X4" s="26"/>
      <c r="Y4" s="47"/>
      <c r="Z4" s="4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131" t="s">
        <v>176</v>
      </c>
      <c r="AX4" s="131" t="s">
        <v>248</v>
      </c>
      <c r="AY4" s="22" t="s">
        <v>243</v>
      </c>
      <c r="AZ4" s="49" t="s">
        <v>244</v>
      </c>
      <c r="BA4" s="49" t="s">
        <v>245</v>
      </c>
      <c r="BB4" s="49" t="s">
        <v>245</v>
      </c>
      <c r="BC4" s="26"/>
      <c r="BD4" s="132" t="s">
        <v>177</v>
      </c>
      <c r="BE4" s="132" t="s">
        <v>178</v>
      </c>
      <c r="BF4" s="132" t="s">
        <v>179</v>
      </c>
      <c r="BG4" s="49" t="s">
        <v>249</v>
      </c>
      <c r="BH4" s="49" t="s">
        <v>250</v>
      </c>
      <c r="BI4" s="47"/>
      <c r="BJ4" s="47"/>
      <c r="BK4" s="49" t="s">
        <v>251</v>
      </c>
      <c r="BL4" s="49" t="s">
        <v>251</v>
      </c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47"/>
      <c r="CC4" s="26"/>
      <c r="CD4" s="26"/>
      <c r="CE4" s="26"/>
      <c r="CF4" s="26"/>
      <c r="CG4" s="47"/>
      <c r="CH4" s="47"/>
      <c r="CI4" s="26"/>
      <c r="CJ4" s="26"/>
      <c r="CK4" s="26"/>
      <c r="CL4" s="26"/>
      <c r="CM4" s="26"/>
      <c r="CN4" s="26"/>
      <c r="CO4" s="26"/>
      <c r="CP4" s="26"/>
      <c r="CQ4" s="50"/>
      <c r="CR4" s="26"/>
      <c r="CS4" s="133" t="s">
        <v>129</v>
      </c>
      <c r="CT4" s="26"/>
      <c r="CU4" s="51" t="s">
        <v>129</v>
      </c>
      <c r="CV4" s="26"/>
      <c r="CW4" s="50"/>
      <c r="CX4" s="26"/>
      <c r="CY4" s="51" t="s">
        <v>129</v>
      </c>
      <c r="CZ4" s="26"/>
      <c r="DA4" s="51" t="s">
        <v>129</v>
      </c>
      <c r="DB4" s="44" t="s">
        <v>132</v>
      </c>
      <c r="DC4" s="44"/>
    </row>
    <row r="5" spans="1:256" s="156" customFormat="1" ht="32.25" customHeight="1">
      <c r="A5" s="152" t="s">
        <v>15</v>
      </c>
      <c r="B5" s="153">
        <v>40575042</v>
      </c>
      <c r="C5" s="153">
        <v>1219946</v>
      </c>
      <c r="D5" s="153">
        <v>313244</v>
      </c>
      <c r="E5" s="153">
        <v>0</v>
      </c>
      <c r="F5" s="153">
        <v>906702</v>
      </c>
      <c r="G5" s="153">
        <v>0</v>
      </c>
      <c r="H5" s="153">
        <v>156540</v>
      </c>
      <c r="I5" s="153">
        <v>118759</v>
      </c>
      <c r="J5" s="153">
        <v>54395</v>
      </c>
      <c r="K5" s="153">
        <v>2929831</v>
      </c>
      <c r="L5" s="153">
        <v>15600</v>
      </c>
      <c r="M5" s="153">
        <v>0</v>
      </c>
      <c r="N5" s="153">
        <v>413912</v>
      </c>
      <c r="O5" s="153">
        <v>251348</v>
      </c>
      <c r="P5" s="153">
        <v>127996</v>
      </c>
      <c r="Q5" s="153">
        <v>123352</v>
      </c>
      <c r="R5" s="153">
        <v>9324183</v>
      </c>
      <c r="S5" s="153">
        <v>8464116</v>
      </c>
      <c r="T5" s="153">
        <v>860067</v>
      </c>
      <c r="U5" s="153">
        <v>73034</v>
      </c>
      <c r="V5" s="153">
        <v>851192</v>
      </c>
      <c r="W5" s="153">
        <v>19972</v>
      </c>
      <c r="X5" s="153">
        <v>1617825</v>
      </c>
      <c r="Y5" s="153">
        <v>79896</v>
      </c>
      <c r="Z5" s="153">
        <v>79896</v>
      </c>
      <c r="AA5" s="153">
        <v>0</v>
      </c>
      <c r="AB5" s="153">
        <v>244532</v>
      </c>
      <c r="AC5" s="153">
        <v>799311</v>
      </c>
      <c r="AD5" s="153">
        <v>494086</v>
      </c>
      <c r="AE5" s="153">
        <v>532929</v>
      </c>
      <c r="AF5" s="153">
        <v>39214</v>
      </c>
      <c r="AG5" s="153">
        <v>493715</v>
      </c>
      <c r="AH5" s="153">
        <v>8880352</v>
      </c>
      <c r="AI5" s="153">
        <v>2760792</v>
      </c>
      <c r="AJ5" s="153">
        <v>719298</v>
      </c>
      <c r="AK5" s="153">
        <v>0</v>
      </c>
      <c r="AL5" s="153">
        <v>1948906</v>
      </c>
      <c r="AM5" s="153">
        <v>39769</v>
      </c>
      <c r="AN5" s="153">
        <v>60444</v>
      </c>
      <c r="AO5" s="153">
        <v>0</v>
      </c>
      <c r="AP5" s="153">
        <v>591659</v>
      </c>
      <c r="AQ5" s="153">
        <v>0</v>
      </c>
      <c r="AR5" s="153">
        <v>0</v>
      </c>
      <c r="AS5" s="153">
        <v>2759484</v>
      </c>
      <c r="AT5" s="153">
        <v>3053</v>
      </c>
      <c r="AU5" s="153">
        <v>3853409</v>
      </c>
      <c r="AV5" s="153">
        <v>1985721</v>
      </c>
      <c r="AW5" s="153">
        <v>380027</v>
      </c>
      <c r="AX5" s="153">
        <v>0</v>
      </c>
      <c r="AY5" s="153">
        <v>383061</v>
      </c>
      <c r="AZ5" s="153">
        <v>549968</v>
      </c>
      <c r="BA5" s="153">
        <v>43695</v>
      </c>
      <c r="BB5" s="153">
        <v>0</v>
      </c>
      <c r="BC5" s="153">
        <v>140925</v>
      </c>
      <c r="BD5" s="153">
        <v>0</v>
      </c>
      <c r="BE5" s="153">
        <v>0</v>
      </c>
      <c r="BF5" s="153">
        <v>140925</v>
      </c>
      <c r="BG5" s="153">
        <v>19080</v>
      </c>
      <c r="BH5" s="153">
        <v>0</v>
      </c>
      <c r="BI5" s="153">
        <v>468965</v>
      </c>
      <c r="BJ5" s="153">
        <v>1867688</v>
      </c>
      <c r="BK5" s="153">
        <v>111936</v>
      </c>
      <c r="BL5" s="153">
        <v>0</v>
      </c>
      <c r="BM5" s="153">
        <v>1755752</v>
      </c>
      <c r="BN5" s="153">
        <v>437030</v>
      </c>
      <c r="BO5" s="153">
        <v>110020</v>
      </c>
      <c r="BP5" s="153">
        <v>327010</v>
      </c>
      <c r="BQ5" s="153">
        <v>316101</v>
      </c>
      <c r="BR5" s="153">
        <v>6180</v>
      </c>
      <c r="BS5" s="153">
        <v>4729</v>
      </c>
      <c r="BT5" s="153">
        <v>536925</v>
      </c>
      <c r="BU5" s="153">
        <v>4112880</v>
      </c>
      <c r="BV5" s="153">
        <v>3208696</v>
      </c>
      <c r="BW5" s="153">
        <v>3023403</v>
      </c>
      <c r="BX5" s="153">
        <v>185293</v>
      </c>
      <c r="BY5" s="153">
        <v>3968358</v>
      </c>
      <c r="BZ5" s="153">
        <v>65095</v>
      </c>
      <c r="CA5" s="153">
        <v>7448</v>
      </c>
      <c r="CB5" s="153">
        <v>0</v>
      </c>
      <c r="CC5" s="153">
        <v>2583403</v>
      </c>
      <c r="CD5" s="153">
        <v>0</v>
      </c>
      <c r="CE5" s="153">
        <v>0</v>
      </c>
      <c r="CF5" s="153">
        <v>0</v>
      </c>
      <c r="CG5" s="153">
        <v>0</v>
      </c>
      <c r="CH5" s="153">
        <v>1312412</v>
      </c>
      <c r="CI5" s="153">
        <v>0</v>
      </c>
      <c r="CJ5" s="153">
        <v>1312412</v>
      </c>
      <c r="CK5" s="153">
        <v>8048800</v>
      </c>
      <c r="CL5" s="153">
        <v>300000</v>
      </c>
      <c r="CM5" s="153">
        <v>0</v>
      </c>
      <c r="CN5" s="153">
        <v>2120000</v>
      </c>
      <c r="CO5" s="153">
        <v>91184039</v>
      </c>
      <c r="CP5" s="153">
        <f>SUM(CR5,CT5)</f>
        <v>26310289</v>
      </c>
      <c r="CQ5" s="154">
        <f>ROUND(CP5/CO5*100,1)</f>
        <v>28.9</v>
      </c>
      <c r="CR5" s="153">
        <v>14232848</v>
      </c>
      <c r="CS5" s="154">
        <f>ROUND(CR5/CO5*100,1)</f>
        <v>15.6</v>
      </c>
      <c r="CT5" s="153">
        <v>12077441</v>
      </c>
      <c r="CU5" s="154">
        <f>CQ5-CS5</f>
        <v>13.299999999999999</v>
      </c>
      <c r="CV5" s="153">
        <f>SUM(CX5,CZ5)</f>
        <v>64873750</v>
      </c>
      <c r="CW5" s="154">
        <f>100-CQ5</f>
        <v>71.1</v>
      </c>
      <c r="CX5" s="153">
        <v>13219421</v>
      </c>
      <c r="CY5" s="154">
        <f>ROUND(CX5/CO5*100,1)</f>
        <v>14.5</v>
      </c>
      <c r="CZ5" s="153">
        <v>51654329</v>
      </c>
      <c r="DA5" s="154">
        <f>CW5-CY5</f>
        <v>56.599999999999994</v>
      </c>
      <c r="DB5" s="155">
        <v>91184039</v>
      </c>
      <c r="DC5" s="155">
        <f>CO5-DB5</f>
        <v>0</v>
      </c>
      <c r="DD5" s="184">
        <f>SUM(B5:C5,H5:O5,R5)</f>
        <v>55059556</v>
      </c>
      <c r="DE5" s="185">
        <f>ROUND(DD5/CO5*100,2)</f>
        <v>60.38</v>
      </c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5"/>
      <c r="IS5" s="155"/>
      <c r="IT5" s="155"/>
      <c r="IU5" s="155"/>
      <c r="IV5" s="155"/>
    </row>
    <row r="6" spans="1:256" s="156" customFormat="1" ht="32.25" customHeight="1">
      <c r="A6" s="157" t="s">
        <v>16</v>
      </c>
      <c r="B6" s="158">
        <v>17314811</v>
      </c>
      <c r="C6" s="158">
        <v>628025</v>
      </c>
      <c r="D6" s="158">
        <v>161257</v>
      </c>
      <c r="E6" s="158">
        <v>0</v>
      </c>
      <c r="F6" s="158">
        <v>466768</v>
      </c>
      <c r="G6" s="158">
        <v>0</v>
      </c>
      <c r="H6" s="158">
        <v>58848</v>
      </c>
      <c r="I6" s="158">
        <v>44688</v>
      </c>
      <c r="J6" s="158">
        <v>20401</v>
      </c>
      <c r="K6" s="158">
        <v>1357878</v>
      </c>
      <c r="L6" s="158">
        <v>21035</v>
      </c>
      <c r="M6" s="158">
        <v>0</v>
      </c>
      <c r="N6" s="158">
        <v>212984</v>
      </c>
      <c r="O6" s="158">
        <v>99640</v>
      </c>
      <c r="P6" s="158">
        <v>64207</v>
      </c>
      <c r="Q6" s="158">
        <v>35433</v>
      </c>
      <c r="R6" s="158">
        <v>8699854</v>
      </c>
      <c r="S6" s="158">
        <v>7614735</v>
      </c>
      <c r="T6" s="158">
        <v>1085119</v>
      </c>
      <c r="U6" s="158">
        <v>35996</v>
      </c>
      <c r="V6" s="158">
        <v>456771</v>
      </c>
      <c r="W6" s="158">
        <v>13826</v>
      </c>
      <c r="X6" s="158">
        <v>694274</v>
      </c>
      <c r="Y6" s="158">
        <v>9109</v>
      </c>
      <c r="Z6" s="158">
        <v>9109</v>
      </c>
      <c r="AA6" s="158">
        <v>0</v>
      </c>
      <c r="AB6" s="158">
        <v>102121</v>
      </c>
      <c r="AC6" s="158">
        <v>387584</v>
      </c>
      <c r="AD6" s="158">
        <v>195460</v>
      </c>
      <c r="AE6" s="158">
        <v>211418</v>
      </c>
      <c r="AF6" s="158">
        <v>32832</v>
      </c>
      <c r="AG6" s="158">
        <v>178586</v>
      </c>
      <c r="AH6" s="158">
        <v>4788747</v>
      </c>
      <c r="AI6" s="158">
        <v>1568960</v>
      </c>
      <c r="AJ6" s="158">
        <v>491070</v>
      </c>
      <c r="AK6" s="158">
        <v>0</v>
      </c>
      <c r="AL6" s="158">
        <v>494730</v>
      </c>
      <c r="AM6" s="158">
        <v>91893</v>
      </c>
      <c r="AN6" s="158">
        <v>28134</v>
      </c>
      <c r="AO6" s="158">
        <v>46203</v>
      </c>
      <c r="AP6" s="158">
        <v>646730</v>
      </c>
      <c r="AQ6" s="158">
        <v>0</v>
      </c>
      <c r="AR6" s="158">
        <v>0</v>
      </c>
      <c r="AS6" s="158">
        <v>1421027</v>
      </c>
      <c r="AT6" s="158">
        <v>0</v>
      </c>
      <c r="AU6" s="158">
        <v>2262246</v>
      </c>
      <c r="AV6" s="158">
        <v>1467791</v>
      </c>
      <c r="AW6" s="158">
        <v>245535</v>
      </c>
      <c r="AX6" s="158">
        <v>0</v>
      </c>
      <c r="AY6" s="158">
        <v>207582</v>
      </c>
      <c r="AZ6" s="158">
        <v>272185</v>
      </c>
      <c r="BA6" s="158">
        <v>76265</v>
      </c>
      <c r="BB6" s="158">
        <v>0</v>
      </c>
      <c r="BC6" s="158">
        <v>99192</v>
      </c>
      <c r="BD6" s="158">
        <v>0</v>
      </c>
      <c r="BE6" s="158">
        <v>0</v>
      </c>
      <c r="BF6" s="158">
        <v>99192</v>
      </c>
      <c r="BG6" s="158">
        <v>39467</v>
      </c>
      <c r="BH6" s="158">
        <v>0</v>
      </c>
      <c r="BI6" s="158">
        <v>527565</v>
      </c>
      <c r="BJ6" s="158">
        <v>794455</v>
      </c>
      <c r="BK6" s="158">
        <v>81209</v>
      </c>
      <c r="BL6" s="158">
        <v>0</v>
      </c>
      <c r="BM6" s="158">
        <v>713246</v>
      </c>
      <c r="BN6" s="158">
        <v>166674</v>
      </c>
      <c r="BO6" s="158">
        <v>64309</v>
      </c>
      <c r="BP6" s="158">
        <v>102365</v>
      </c>
      <c r="BQ6" s="158">
        <v>100406</v>
      </c>
      <c r="BR6" s="158">
        <v>734</v>
      </c>
      <c r="BS6" s="158">
        <v>1225</v>
      </c>
      <c r="BT6" s="158">
        <v>8974</v>
      </c>
      <c r="BU6" s="158">
        <v>778963</v>
      </c>
      <c r="BV6" s="158">
        <v>1042804</v>
      </c>
      <c r="BW6" s="158">
        <v>1032747</v>
      </c>
      <c r="BX6" s="158">
        <v>10057</v>
      </c>
      <c r="BY6" s="158">
        <v>1101559</v>
      </c>
      <c r="BZ6" s="158">
        <v>17293</v>
      </c>
      <c r="CA6" s="158">
        <v>3705</v>
      </c>
      <c r="CB6" s="158">
        <v>0</v>
      </c>
      <c r="CC6" s="158">
        <v>886076</v>
      </c>
      <c r="CD6" s="158">
        <v>0</v>
      </c>
      <c r="CE6" s="158">
        <v>0</v>
      </c>
      <c r="CF6" s="158">
        <v>0</v>
      </c>
      <c r="CG6" s="158">
        <v>0</v>
      </c>
      <c r="CH6" s="158">
        <v>194485</v>
      </c>
      <c r="CI6" s="158">
        <v>0</v>
      </c>
      <c r="CJ6" s="158">
        <v>194485</v>
      </c>
      <c r="CK6" s="158">
        <v>3720200</v>
      </c>
      <c r="CL6" s="158">
        <v>605400</v>
      </c>
      <c r="CM6" s="158">
        <v>0</v>
      </c>
      <c r="CN6" s="158">
        <v>1253800</v>
      </c>
      <c r="CO6" s="158">
        <v>43726790</v>
      </c>
      <c r="CP6" s="158">
        <f aca="true" t="shared" si="0" ref="CP6:CP14">SUM(CR6,CT6)</f>
        <v>9541654</v>
      </c>
      <c r="CQ6" s="159">
        <f aca="true" t="shared" si="1" ref="CQ6:CQ15">ROUND(CP6/CO6*100,1)</f>
        <v>21.8</v>
      </c>
      <c r="CR6" s="158">
        <v>4736910</v>
      </c>
      <c r="CS6" s="159">
        <f aca="true" t="shared" si="2" ref="CS6:CS15">ROUND(CR6/CO6*100,1)</f>
        <v>10.8</v>
      </c>
      <c r="CT6" s="158">
        <v>4804744</v>
      </c>
      <c r="CU6" s="159">
        <f>CQ6-CS6</f>
        <v>11</v>
      </c>
      <c r="CV6" s="158">
        <f aca="true" t="shared" si="3" ref="CV6:CV15">SUM(CX6,CZ6)</f>
        <v>34185136</v>
      </c>
      <c r="CW6" s="159">
        <f aca="true" t="shared" si="4" ref="CW6:CW15">100-CQ6</f>
        <v>78.2</v>
      </c>
      <c r="CX6" s="158">
        <v>6545204</v>
      </c>
      <c r="CY6" s="159">
        <f aca="true" t="shared" si="5" ref="CY6:CY15">ROUND(CX6/CO6*100,1)</f>
        <v>15</v>
      </c>
      <c r="CZ6" s="158">
        <v>27639932</v>
      </c>
      <c r="DA6" s="159">
        <f>CW6-CY6</f>
        <v>63.2</v>
      </c>
      <c r="DB6" s="155">
        <v>43726790</v>
      </c>
      <c r="DC6" s="155">
        <f aca="true" t="shared" si="6" ref="DC6:DC15">CO6-DB6</f>
        <v>0</v>
      </c>
      <c r="DD6" s="184">
        <f aca="true" t="shared" si="7" ref="DD6:DD65">SUM(B6:C6,H6:O6,R6)</f>
        <v>28458164</v>
      </c>
      <c r="DE6" s="185">
        <f aca="true" t="shared" si="8" ref="DE6:DE67">ROUND(DD6/CO6*100,2)</f>
        <v>65.08</v>
      </c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spans="1:256" s="156" customFormat="1" ht="32.25" customHeight="1">
      <c r="A7" s="157" t="s">
        <v>18</v>
      </c>
      <c r="B7" s="158">
        <v>50384039</v>
      </c>
      <c r="C7" s="158">
        <v>1541068</v>
      </c>
      <c r="D7" s="158">
        <v>395697</v>
      </c>
      <c r="E7" s="158">
        <v>0</v>
      </c>
      <c r="F7" s="158">
        <v>1145371</v>
      </c>
      <c r="G7" s="158">
        <v>0</v>
      </c>
      <c r="H7" s="158">
        <v>172981</v>
      </c>
      <c r="I7" s="158">
        <v>131053</v>
      </c>
      <c r="J7" s="158">
        <v>60307</v>
      </c>
      <c r="K7" s="158">
        <v>3429197</v>
      </c>
      <c r="L7" s="158">
        <v>24378</v>
      </c>
      <c r="M7" s="158">
        <v>0</v>
      </c>
      <c r="N7" s="158">
        <v>522718</v>
      </c>
      <c r="O7" s="158">
        <v>336612</v>
      </c>
      <c r="P7" s="158">
        <v>169573</v>
      </c>
      <c r="Q7" s="158">
        <v>167039</v>
      </c>
      <c r="R7" s="158">
        <v>11521538</v>
      </c>
      <c r="S7" s="158">
        <v>10561152</v>
      </c>
      <c r="T7" s="158">
        <v>960386</v>
      </c>
      <c r="U7" s="158">
        <v>103521</v>
      </c>
      <c r="V7" s="158">
        <v>416311</v>
      </c>
      <c r="W7" s="158">
        <v>33859</v>
      </c>
      <c r="X7" s="158">
        <v>1940084</v>
      </c>
      <c r="Y7" s="158">
        <v>28</v>
      </c>
      <c r="Z7" s="158">
        <v>28</v>
      </c>
      <c r="AA7" s="158">
        <v>0</v>
      </c>
      <c r="AB7" s="158">
        <v>552328</v>
      </c>
      <c r="AC7" s="158">
        <v>857150</v>
      </c>
      <c r="AD7" s="158">
        <v>530578</v>
      </c>
      <c r="AE7" s="158">
        <v>1001968</v>
      </c>
      <c r="AF7" s="158">
        <v>78379</v>
      </c>
      <c r="AG7" s="158">
        <v>923589</v>
      </c>
      <c r="AH7" s="158">
        <v>8481613</v>
      </c>
      <c r="AI7" s="158">
        <v>2856459</v>
      </c>
      <c r="AJ7" s="158">
        <v>348425</v>
      </c>
      <c r="AK7" s="158">
        <v>0</v>
      </c>
      <c r="AL7" s="158">
        <v>1231212</v>
      </c>
      <c r="AM7" s="158">
        <v>0</v>
      </c>
      <c r="AN7" s="158">
        <v>85629</v>
      </c>
      <c r="AO7" s="158">
        <v>0</v>
      </c>
      <c r="AP7" s="158">
        <v>669680</v>
      </c>
      <c r="AQ7" s="158">
        <v>0</v>
      </c>
      <c r="AR7" s="158">
        <v>0</v>
      </c>
      <c r="AS7" s="158">
        <v>3290208</v>
      </c>
      <c r="AT7" s="158">
        <v>2502</v>
      </c>
      <c r="AU7" s="158">
        <v>4268134</v>
      </c>
      <c r="AV7" s="158">
        <v>2641957</v>
      </c>
      <c r="AW7" s="158">
        <v>0</v>
      </c>
      <c r="AX7" s="158">
        <v>0</v>
      </c>
      <c r="AY7" s="158">
        <v>0</v>
      </c>
      <c r="AZ7" s="158">
        <v>0</v>
      </c>
      <c r="BA7" s="158">
        <v>273483</v>
      </c>
      <c r="BB7" s="158">
        <v>0</v>
      </c>
      <c r="BC7" s="158">
        <v>290782</v>
      </c>
      <c r="BD7" s="158">
        <v>0</v>
      </c>
      <c r="BE7" s="158">
        <v>0</v>
      </c>
      <c r="BF7" s="158">
        <v>290782</v>
      </c>
      <c r="BG7" s="158">
        <v>5706</v>
      </c>
      <c r="BH7" s="158">
        <v>0</v>
      </c>
      <c r="BI7" s="158">
        <v>2071986</v>
      </c>
      <c r="BJ7" s="158">
        <v>1626177</v>
      </c>
      <c r="BK7" s="158">
        <v>198007</v>
      </c>
      <c r="BL7" s="158">
        <v>0</v>
      </c>
      <c r="BM7" s="158">
        <v>1428170</v>
      </c>
      <c r="BN7" s="158">
        <v>584857</v>
      </c>
      <c r="BO7" s="158">
        <v>106671</v>
      </c>
      <c r="BP7" s="158">
        <v>478186</v>
      </c>
      <c r="BQ7" s="158">
        <v>474761</v>
      </c>
      <c r="BR7" s="158">
        <v>0</v>
      </c>
      <c r="BS7" s="158">
        <v>3425</v>
      </c>
      <c r="BT7" s="158">
        <v>11270</v>
      </c>
      <c r="BU7" s="158">
        <v>5008336</v>
      </c>
      <c r="BV7" s="158">
        <v>3148353</v>
      </c>
      <c r="BW7" s="158">
        <v>2680692</v>
      </c>
      <c r="BX7" s="158">
        <v>467661</v>
      </c>
      <c r="BY7" s="158">
        <v>1860199</v>
      </c>
      <c r="BZ7" s="158">
        <v>72447</v>
      </c>
      <c r="CA7" s="158">
        <v>46831</v>
      </c>
      <c r="CB7" s="158">
        <v>0</v>
      </c>
      <c r="CC7" s="158">
        <v>1224881</v>
      </c>
      <c r="CD7" s="158">
        <v>36579</v>
      </c>
      <c r="CE7" s="158">
        <v>0</v>
      </c>
      <c r="CF7" s="158">
        <v>36579</v>
      </c>
      <c r="CG7" s="158">
        <v>0</v>
      </c>
      <c r="CH7" s="158">
        <v>479461</v>
      </c>
      <c r="CI7" s="158">
        <v>0</v>
      </c>
      <c r="CJ7" s="158">
        <v>479461</v>
      </c>
      <c r="CK7" s="158">
        <v>4079400</v>
      </c>
      <c r="CL7" s="158">
        <v>0</v>
      </c>
      <c r="CM7" s="158">
        <v>0</v>
      </c>
      <c r="CN7" s="158">
        <v>2450000</v>
      </c>
      <c r="CO7" s="158">
        <v>99030439</v>
      </c>
      <c r="CP7" s="158">
        <f t="shared" si="0"/>
        <v>23671023</v>
      </c>
      <c r="CQ7" s="159">
        <f t="shared" si="1"/>
        <v>23.9</v>
      </c>
      <c r="CR7" s="158">
        <v>7897988</v>
      </c>
      <c r="CS7" s="159">
        <f t="shared" si="2"/>
        <v>8</v>
      </c>
      <c r="CT7" s="158">
        <v>15773035</v>
      </c>
      <c r="CU7" s="159">
        <f aca="true" t="shared" si="9" ref="CU7:CU15">CQ7-CS7</f>
        <v>15.899999999999999</v>
      </c>
      <c r="CV7" s="158">
        <f t="shared" si="3"/>
        <v>75359416</v>
      </c>
      <c r="CW7" s="159">
        <f t="shared" si="4"/>
        <v>76.1</v>
      </c>
      <c r="CX7" s="158">
        <v>11264365</v>
      </c>
      <c r="CY7" s="159">
        <f t="shared" si="5"/>
        <v>11.4</v>
      </c>
      <c r="CZ7" s="158">
        <v>64095051</v>
      </c>
      <c r="DA7" s="159">
        <f aca="true" t="shared" si="10" ref="DA7:DA15">CW7-CY7</f>
        <v>64.69999999999999</v>
      </c>
      <c r="DB7" s="155">
        <v>99030439</v>
      </c>
      <c r="DC7" s="155">
        <f t="shared" si="6"/>
        <v>0</v>
      </c>
      <c r="DD7" s="184">
        <f t="shared" si="7"/>
        <v>68123891</v>
      </c>
      <c r="DE7" s="185">
        <f t="shared" si="8"/>
        <v>68.79</v>
      </c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  <c r="IV7" s="155"/>
    </row>
    <row r="8" spans="1:256" s="156" customFormat="1" ht="32.25" customHeight="1">
      <c r="A8" s="157" t="s">
        <v>19</v>
      </c>
      <c r="B8" s="158">
        <v>49190444</v>
      </c>
      <c r="C8" s="158">
        <v>1718855</v>
      </c>
      <c r="D8" s="158">
        <v>420422</v>
      </c>
      <c r="E8" s="158">
        <v>81495</v>
      </c>
      <c r="F8" s="158">
        <v>1216938</v>
      </c>
      <c r="G8" s="158">
        <v>0</v>
      </c>
      <c r="H8" s="158">
        <v>161450</v>
      </c>
      <c r="I8" s="158">
        <v>122313</v>
      </c>
      <c r="J8" s="158">
        <v>56290</v>
      </c>
      <c r="K8" s="158">
        <v>3272392</v>
      </c>
      <c r="L8" s="158">
        <v>208675</v>
      </c>
      <c r="M8" s="158">
        <v>0</v>
      </c>
      <c r="N8" s="158">
        <v>555543</v>
      </c>
      <c r="O8" s="158">
        <v>311532</v>
      </c>
      <c r="P8" s="158">
        <v>182167</v>
      </c>
      <c r="Q8" s="158">
        <v>129365</v>
      </c>
      <c r="R8" s="158">
        <v>17422955</v>
      </c>
      <c r="S8" s="158">
        <v>16164611</v>
      </c>
      <c r="T8" s="158">
        <v>1258344</v>
      </c>
      <c r="U8" s="158">
        <v>93362</v>
      </c>
      <c r="V8" s="158">
        <v>791283</v>
      </c>
      <c r="W8" s="158">
        <v>6043</v>
      </c>
      <c r="X8" s="158">
        <v>2724135</v>
      </c>
      <c r="Y8" s="158">
        <v>60607</v>
      </c>
      <c r="Z8" s="158">
        <v>60607</v>
      </c>
      <c r="AA8" s="158">
        <v>0</v>
      </c>
      <c r="AB8" s="158">
        <v>619822</v>
      </c>
      <c r="AC8" s="158">
        <v>1153230</v>
      </c>
      <c r="AD8" s="158">
        <v>890476</v>
      </c>
      <c r="AE8" s="158">
        <v>811285</v>
      </c>
      <c r="AF8" s="158">
        <v>148462</v>
      </c>
      <c r="AG8" s="158">
        <v>662823</v>
      </c>
      <c r="AH8" s="158">
        <v>14822945</v>
      </c>
      <c r="AI8" s="158">
        <v>4686916</v>
      </c>
      <c r="AJ8" s="158">
        <v>756717</v>
      </c>
      <c r="AK8" s="158">
        <v>0</v>
      </c>
      <c r="AL8" s="158">
        <v>4249008</v>
      </c>
      <c r="AM8" s="158">
        <v>38315</v>
      </c>
      <c r="AN8" s="158">
        <v>110090</v>
      </c>
      <c r="AO8" s="158">
        <v>0</v>
      </c>
      <c r="AP8" s="158">
        <v>947315</v>
      </c>
      <c r="AQ8" s="158">
        <v>0</v>
      </c>
      <c r="AR8" s="158">
        <v>0</v>
      </c>
      <c r="AS8" s="158">
        <v>4034584</v>
      </c>
      <c r="AT8" s="158">
        <v>0</v>
      </c>
      <c r="AU8" s="158">
        <v>5011945</v>
      </c>
      <c r="AV8" s="158">
        <v>2409542</v>
      </c>
      <c r="AW8" s="158">
        <v>0</v>
      </c>
      <c r="AX8" s="158">
        <v>0</v>
      </c>
      <c r="AY8" s="158">
        <v>643051</v>
      </c>
      <c r="AZ8" s="158">
        <v>778714</v>
      </c>
      <c r="BA8" s="158">
        <v>79598</v>
      </c>
      <c r="BB8" s="158">
        <v>33797</v>
      </c>
      <c r="BC8" s="158">
        <v>224453</v>
      </c>
      <c r="BD8" s="158">
        <v>0</v>
      </c>
      <c r="BE8" s="158">
        <v>0</v>
      </c>
      <c r="BF8" s="158">
        <v>224453</v>
      </c>
      <c r="BG8" s="158">
        <v>199745</v>
      </c>
      <c r="BH8" s="158">
        <v>59370</v>
      </c>
      <c r="BI8" s="158">
        <v>390814</v>
      </c>
      <c r="BJ8" s="158">
        <v>2602403</v>
      </c>
      <c r="BK8" s="158">
        <v>157150</v>
      </c>
      <c r="BL8" s="158">
        <v>16631</v>
      </c>
      <c r="BM8" s="158">
        <v>2428622</v>
      </c>
      <c r="BN8" s="158">
        <v>801925</v>
      </c>
      <c r="BO8" s="158">
        <v>140028</v>
      </c>
      <c r="BP8" s="158">
        <v>661897</v>
      </c>
      <c r="BQ8" s="158">
        <v>473527</v>
      </c>
      <c r="BR8" s="158">
        <v>10208</v>
      </c>
      <c r="BS8" s="158">
        <v>178162</v>
      </c>
      <c r="BT8" s="158">
        <v>78270</v>
      </c>
      <c r="BU8" s="158">
        <v>4702595</v>
      </c>
      <c r="BV8" s="158">
        <v>3293060</v>
      </c>
      <c r="BW8" s="158">
        <v>2802481</v>
      </c>
      <c r="BX8" s="158">
        <v>490579</v>
      </c>
      <c r="BY8" s="158">
        <v>5991816</v>
      </c>
      <c r="BZ8" s="158">
        <v>116060</v>
      </c>
      <c r="CA8" s="158">
        <v>21272</v>
      </c>
      <c r="CB8" s="158">
        <v>0</v>
      </c>
      <c r="CC8" s="158">
        <v>3282671</v>
      </c>
      <c r="CD8" s="158">
        <v>40896</v>
      </c>
      <c r="CE8" s="158">
        <v>0</v>
      </c>
      <c r="CF8" s="158">
        <v>40896</v>
      </c>
      <c r="CG8" s="158">
        <v>300000</v>
      </c>
      <c r="CH8" s="158">
        <v>2230917</v>
      </c>
      <c r="CI8" s="158">
        <v>0</v>
      </c>
      <c r="CJ8" s="158">
        <v>2230917</v>
      </c>
      <c r="CK8" s="158">
        <v>15991468</v>
      </c>
      <c r="CL8" s="158">
        <v>0</v>
      </c>
      <c r="CM8" s="158">
        <v>0</v>
      </c>
      <c r="CN8" s="158">
        <v>2412968</v>
      </c>
      <c r="CO8" s="158">
        <v>128134538</v>
      </c>
      <c r="CP8" s="158">
        <f t="shared" si="0"/>
        <v>39968908</v>
      </c>
      <c r="CQ8" s="159">
        <f t="shared" si="1"/>
        <v>31.2</v>
      </c>
      <c r="CR8" s="158">
        <v>23400436</v>
      </c>
      <c r="CS8" s="159">
        <f t="shared" si="2"/>
        <v>18.3</v>
      </c>
      <c r="CT8" s="158">
        <v>16568472</v>
      </c>
      <c r="CU8" s="159">
        <f t="shared" si="9"/>
        <v>12.899999999999999</v>
      </c>
      <c r="CV8" s="158">
        <f t="shared" si="3"/>
        <v>88165630</v>
      </c>
      <c r="CW8" s="159">
        <f t="shared" si="4"/>
        <v>68.8</v>
      </c>
      <c r="CX8" s="158">
        <v>19095617</v>
      </c>
      <c r="CY8" s="159">
        <f t="shared" si="5"/>
        <v>14.9</v>
      </c>
      <c r="CZ8" s="158">
        <v>69070013</v>
      </c>
      <c r="DA8" s="159">
        <f t="shared" si="10"/>
        <v>53.9</v>
      </c>
      <c r="DB8" s="155">
        <v>128134538</v>
      </c>
      <c r="DC8" s="155">
        <f t="shared" si="6"/>
        <v>0</v>
      </c>
      <c r="DD8" s="184">
        <f t="shared" si="7"/>
        <v>73020449</v>
      </c>
      <c r="DE8" s="185">
        <f t="shared" si="8"/>
        <v>56.99</v>
      </c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</row>
    <row r="9" spans="1:256" s="156" customFormat="1" ht="32.25" customHeight="1">
      <c r="A9" s="160" t="s">
        <v>20</v>
      </c>
      <c r="B9" s="161">
        <v>8684687</v>
      </c>
      <c r="C9" s="161">
        <v>415357</v>
      </c>
      <c r="D9" s="161">
        <v>106650</v>
      </c>
      <c r="E9" s="161">
        <v>0</v>
      </c>
      <c r="F9" s="161">
        <v>308707</v>
      </c>
      <c r="G9" s="161">
        <v>0</v>
      </c>
      <c r="H9" s="161">
        <v>29636</v>
      </c>
      <c r="I9" s="161">
        <v>22444</v>
      </c>
      <c r="J9" s="161">
        <v>10340</v>
      </c>
      <c r="K9" s="161">
        <v>628739</v>
      </c>
      <c r="L9" s="161">
        <v>56467</v>
      </c>
      <c r="M9" s="161">
        <v>0</v>
      </c>
      <c r="N9" s="161">
        <v>140867</v>
      </c>
      <c r="O9" s="161">
        <v>65840</v>
      </c>
      <c r="P9" s="161">
        <v>42012</v>
      </c>
      <c r="Q9" s="161">
        <v>23828</v>
      </c>
      <c r="R9" s="161">
        <v>7139633</v>
      </c>
      <c r="S9" s="161">
        <v>6101609</v>
      </c>
      <c r="T9" s="161">
        <v>1038024</v>
      </c>
      <c r="U9" s="161">
        <v>14218</v>
      </c>
      <c r="V9" s="161">
        <v>74910</v>
      </c>
      <c r="W9" s="161">
        <v>15794</v>
      </c>
      <c r="X9" s="161">
        <v>462644</v>
      </c>
      <c r="Y9" s="161">
        <v>47551</v>
      </c>
      <c r="Z9" s="161">
        <v>47551</v>
      </c>
      <c r="AA9" s="161">
        <v>0</v>
      </c>
      <c r="AB9" s="161">
        <v>140328</v>
      </c>
      <c r="AC9" s="161">
        <v>205432</v>
      </c>
      <c r="AD9" s="161">
        <v>69333</v>
      </c>
      <c r="AE9" s="161">
        <v>38796</v>
      </c>
      <c r="AF9" s="161">
        <v>12397</v>
      </c>
      <c r="AG9" s="161">
        <v>26399</v>
      </c>
      <c r="AH9" s="161">
        <v>1916526</v>
      </c>
      <c r="AI9" s="161">
        <v>371678</v>
      </c>
      <c r="AJ9" s="161">
        <v>53135</v>
      </c>
      <c r="AK9" s="161">
        <v>0</v>
      </c>
      <c r="AL9" s="161">
        <v>300813</v>
      </c>
      <c r="AM9" s="161">
        <v>36139</v>
      </c>
      <c r="AN9" s="161">
        <v>17456</v>
      </c>
      <c r="AO9" s="161">
        <v>0</v>
      </c>
      <c r="AP9" s="161">
        <v>402653</v>
      </c>
      <c r="AQ9" s="161">
        <v>0</v>
      </c>
      <c r="AR9" s="161">
        <v>0</v>
      </c>
      <c r="AS9" s="161">
        <v>734652</v>
      </c>
      <c r="AT9" s="161">
        <v>0</v>
      </c>
      <c r="AU9" s="161">
        <v>1040568</v>
      </c>
      <c r="AV9" s="161">
        <v>625391</v>
      </c>
      <c r="AW9" s="161">
        <v>26568</v>
      </c>
      <c r="AX9" s="161">
        <v>0</v>
      </c>
      <c r="AY9" s="161">
        <v>104159</v>
      </c>
      <c r="AZ9" s="161">
        <v>155098</v>
      </c>
      <c r="BA9" s="161">
        <v>37170</v>
      </c>
      <c r="BB9" s="161">
        <v>551</v>
      </c>
      <c r="BC9" s="161">
        <v>56490</v>
      </c>
      <c r="BD9" s="161">
        <v>0</v>
      </c>
      <c r="BE9" s="161">
        <v>0</v>
      </c>
      <c r="BF9" s="161">
        <v>56490</v>
      </c>
      <c r="BG9" s="161">
        <v>0</v>
      </c>
      <c r="BH9" s="161">
        <v>0</v>
      </c>
      <c r="BI9" s="161">
        <v>245355</v>
      </c>
      <c r="BJ9" s="161">
        <v>415177</v>
      </c>
      <c r="BK9" s="161">
        <v>21688</v>
      </c>
      <c r="BL9" s="161">
        <v>0</v>
      </c>
      <c r="BM9" s="161">
        <v>393489</v>
      </c>
      <c r="BN9" s="161">
        <v>103977</v>
      </c>
      <c r="BO9" s="161">
        <v>44032</v>
      </c>
      <c r="BP9" s="161">
        <v>59945</v>
      </c>
      <c r="BQ9" s="161">
        <v>58041</v>
      </c>
      <c r="BR9" s="161">
        <v>0</v>
      </c>
      <c r="BS9" s="161">
        <v>1904</v>
      </c>
      <c r="BT9" s="161">
        <v>21644</v>
      </c>
      <c r="BU9" s="161">
        <v>1396918</v>
      </c>
      <c r="BV9" s="161">
        <v>1118733</v>
      </c>
      <c r="BW9" s="161">
        <v>1093169</v>
      </c>
      <c r="BX9" s="161">
        <v>25564</v>
      </c>
      <c r="BY9" s="161">
        <v>354209</v>
      </c>
      <c r="BZ9" s="161">
        <v>10304</v>
      </c>
      <c r="CA9" s="161">
        <v>4552</v>
      </c>
      <c r="CB9" s="161">
        <v>0</v>
      </c>
      <c r="CC9" s="161">
        <v>229281</v>
      </c>
      <c r="CD9" s="161">
        <v>0</v>
      </c>
      <c r="CE9" s="161">
        <v>0</v>
      </c>
      <c r="CF9" s="161">
        <v>0</v>
      </c>
      <c r="CG9" s="161">
        <v>0</v>
      </c>
      <c r="CH9" s="161">
        <v>110072</v>
      </c>
      <c r="CI9" s="161">
        <v>0</v>
      </c>
      <c r="CJ9" s="161">
        <v>110072</v>
      </c>
      <c r="CK9" s="161">
        <v>3708700</v>
      </c>
      <c r="CL9" s="161">
        <v>45800</v>
      </c>
      <c r="CM9" s="161">
        <v>0</v>
      </c>
      <c r="CN9" s="161">
        <v>773900</v>
      </c>
      <c r="CO9" s="161">
        <v>27445853</v>
      </c>
      <c r="CP9" s="161">
        <f t="shared" si="0"/>
        <v>8580494</v>
      </c>
      <c r="CQ9" s="162">
        <f t="shared" si="1"/>
        <v>31.3</v>
      </c>
      <c r="CR9" s="161">
        <v>3860937</v>
      </c>
      <c r="CS9" s="162">
        <f t="shared" si="2"/>
        <v>14.1</v>
      </c>
      <c r="CT9" s="161">
        <v>4719557</v>
      </c>
      <c r="CU9" s="162">
        <f t="shared" si="9"/>
        <v>17.200000000000003</v>
      </c>
      <c r="CV9" s="161">
        <f t="shared" si="3"/>
        <v>18865359</v>
      </c>
      <c r="CW9" s="162">
        <f t="shared" si="4"/>
        <v>68.7</v>
      </c>
      <c r="CX9" s="161">
        <v>2607820</v>
      </c>
      <c r="CY9" s="162">
        <f t="shared" si="5"/>
        <v>9.5</v>
      </c>
      <c r="CZ9" s="161">
        <v>16257539</v>
      </c>
      <c r="DA9" s="162">
        <f t="shared" si="10"/>
        <v>59.2</v>
      </c>
      <c r="DB9" s="155">
        <v>27445853</v>
      </c>
      <c r="DC9" s="155">
        <f t="shared" si="6"/>
        <v>0</v>
      </c>
      <c r="DD9" s="184">
        <f t="shared" si="7"/>
        <v>17194010</v>
      </c>
      <c r="DE9" s="185">
        <f t="shared" si="8"/>
        <v>62.65</v>
      </c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</row>
    <row r="10" spans="1:256" s="156" customFormat="1" ht="32.25" customHeight="1">
      <c r="A10" s="157" t="s">
        <v>21</v>
      </c>
      <c r="B10" s="158">
        <v>9324757</v>
      </c>
      <c r="C10" s="158">
        <v>581770</v>
      </c>
      <c r="D10" s="158">
        <v>147285</v>
      </c>
      <c r="E10" s="158">
        <v>0</v>
      </c>
      <c r="F10" s="158">
        <v>426323</v>
      </c>
      <c r="G10" s="158">
        <v>8162</v>
      </c>
      <c r="H10" s="158">
        <v>33168</v>
      </c>
      <c r="I10" s="158">
        <v>25095</v>
      </c>
      <c r="J10" s="158">
        <v>11600</v>
      </c>
      <c r="K10" s="158">
        <v>713203</v>
      </c>
      <c r="L10" s="158">
        <v>31497</v>
      </c>
      <c r="M10" s="158">
        <v>0</v>
      </c>
      <c r="N10" s="158">
        <v>194569</v>
      </c>
      <c r="O10" s="158">
        <v>63854</v>
      </c>
      <c r="P10" s="158">
        <v>43330</v>
      </c>
      <c r="Q10" s="158">
        <v>20524</v>
      </c>
      <c r="R10" s="158">
        <v>7006442</v>
      </c>
      <c r="S10" s="158">
        <v>6094284</v>
      </c>
      <c r="T10" s="158">
        <v>912158</v>
      </c>
      <c r="U10" s="158">
        <v>18905</v>
      </c>
      <c r="V10" s="158">
        <v>69802</v>
      </c>
      <c r="W10" s="158">
        <v>0</v>
      </c>
      <c r="X10" s="158">
        <v>507886</v>
      </c>
      <c r="Y10" s="158">
        <v>23542</v>
      </c>
      <c r="Z10" s="158">
        <v>23542</v>
      </c>
      <c r="AA10" s="158">
        <v>0</v>
      </c>
      <c r="AB10" s="158">
        <v>160001</v>
      </c>
      <c r="AC10" s="158">
        <v>211213</v>
      </c>
      <c r="AD10" s="158">
        <v>113130</v>
      </c>
      <c r="AE10" s="158">
        <v>49461</v>
      </c>
      <c r="AF10" s="158">
        <v>20157</v>
      </c>
      <c r="AG10" s="158">
        <v>29304</v>
      </c>
      <c r="AH10" s="158">
        <v>2037603</v>
      </c>
      <c r="AI10" s="158">
        <v>618090</v>
      </c>
      <c r="AJ10" s="158">
        <v>76463</v>
      </c>
      <c r="AK10" s="158">
        <v>0</v>
      </c>
      <c r="AL10" s="158">
        <v>264899</v>
      </c>
      <c r="AM10" s="158">
        <v>17533</v>
      </c>
      <c r="AN10" s="158">
        <v>23286</v>
      </c>
      <c r="AO10" s="158">
        <v>0</v>
      </c>
      <c r="AP10" s="158">
        <v>172453</v>
      </c>
      <c r="AQ10" s="158">
        <v>0</v>
      </c>
      <c r="AR10" s="158">
        <v>0</v>
      </c>
      <c r="AS10" s="158">
        <v>864879</v>
      </c>
      <c r="AT10" s="158">
        <v>0</v>
      </c>
      <c r="AU10" s="158">
        <v>1249552</v>
      </c>
      <c r="AV10" s="158">
        <v>790351</v>
      </c>
      <c r="AW10" s="158">
        <v>38232</v>
      </c>
      <c r="AX10" s="158">
        <v>0</v>
      </c>
      <c r="AY10" s="158">
        <v>126448</v>
      </c>
      <c r="AZ10" s="158">
        <v>187772</v>
      </c>
      <c r="BA10" s="158">
        <v>1164</v>
      </c>
      <c r="BB10" s="158">
        <v>15543</v>
      </c>
      <c r="BC10" s="158">
        <v>99455</v>
      </c>
      <c r="BD10" s="158">
        <v>0</v>
      </c>
      <c r="BE10" s="158">
        <v>0</v>
      </c>
      <c r="BF10" s="158">
        <v>99455</v>
      </c>
      <c r="BG10" s="158">
        <v>0</v>
      </c>
      <c r="BH10" s="158">
        <v>0</v>
      </c>
      <c r="BI10" s="158">
        <v>321737</v>
      </c>
      <c r="BJ10" s="158">
        <v>459201</v>
      </c>
      <c r="BK10" s="158">
        <v>69410</v>
      </c>
      <c r="BL10" s="158">
        <v>0</v>
      </c>
      <c r="BM10" s="158">
        <v>389791</v>
      </c>
      <c r="BN10" s="158">
        <v>135284</v>
      </c>
      <c r="BO10" s="158">
        <v>37301</v>
      </c>
      <c r="BP10" s="158">
        <v>97983</v>
      </c>
      <c r="BQ10" s="158">
        <v>97983</v>
      </c>
      <c r="BR10" s="158">
        <v>0</v>
      </c>
      <c r="BS10" s="158">
        <v>0</v>
      </c>
      <c r="BT10" s="158">
        <v>14535</v>
      </c>
      <c r="BU10" s="158">
        <v>576900</v>
      </c>
      <c r="BV10" s="158">
        <v>1093430</v>
      </c>
      <c r="BW10" s="158">
        <v>1040134</v>
      </c>
      <c r="BX10" s="158">
        <v>53296</v>
      </c>
      <c r="BY10" s="158">
        <v>444409</v>
      </c>
      <c r="BZ10" s="158">
        <v>4595</v>
      </c>
      <c r="CA10" s="158">
        <v>4145</v>
      </c>
      <c r="CB10" s="158">
        <v>0</v>
      </c>
      <c r="CC10" s="158">
        <v>336135</v>
      </c>
      <c r="CD10" s="158">
        <v>282</v>
      </c>
      <c r="CE10" s="158">
        <v>0</v>
      </c>
      <c r="CF10" s="158">
        <v>282</v>
      </c>
      <c r="CG10" s="158">
        <v>0</v>
      </c>
      <c r="CH10" s="158">
        <v>99252</v>
      </c>
      <c r="CI10" s="158">
        <v>0</v>
      </c>
      <c r="CJ10" s="158">
        <v>99252</v>
      </c>
      <c r="CK10" s="158">
        <v>1686100</v>
      </c>
      <c r="CL10" s="158">
        <v>318200</v>
      </c>
      <c r="CM10" s="158">
        <v>0</v>
      </c>
      <c r="CN10" s="158">
        <v>818700</v>
      </c>
      <c r="CO10" s="158">
        <v>25869822</v>
      </c>
      <c r="CP10" s="158">
        <f t="shared" si="0"/>
        <v>5933880</v>
      </c>
      <c r="CQ10" s="159">
        <f t="shared" si="1"/>
        <v>22.9</v>
      </c>
      <c r="CR10" s="158">
        <v>1845823</v>
      </c>
      <c r="CS10" s="159">
        <f t="shared" si="2"/>
        <v>7.1</v>
      </c>
      <c r="CT10" s="158">
        <v>4088057</v>
      </c>
      <c r="CU10" s="159">
        <f t="shared" si="9"/>
        <v>15.799999999999999</v>
      </c>
      <c r="CV10" s="158">
        <f t="shared" si="3"/>
        <v>19935942</v>
      </c>
      <c r="CW10" s="159">
        <f t="shared" si="4"/>
        <v>77.1</v>
      </c>
      <c r="CX10" s="158">
        <v>3293902</v>
      </c>
      <c r="CY10" s="159">
        <f t="shared" si="5"/>
        <v>12.7</v>
      </c>
      <c r="CZ10" s="158">
        <v>16642040</v>
      </c>
      <c r="DA10" s="159">
        <f t="shared" si="10"/>
        <v>64.39999999999999</v>
      </c>
      <c r="DB10" s="155">
        <v>25869822</v>
      </c>
      <c r="DC10" s="155">
        <f t="shared" si="6"/>
        <v>0</v>
      </c>
      <c r="DD10" s="184">
        <f t="shared" si="7"/>
        <v>17985955</v>
      </c>
      <c r="DE10" s="185">
        <f t="shared" si="8"/>
        <v>69.52</v>
      </c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</row>
    <row r="11" spans="1:256" s="156" customFormat="1" ht="32.25" customHeight="1">
      <c r="A11" s="157" t="s">
        <v>22</v>
      </c>
      <c r="B11" s="158">
        <v>5332278</v>
      </c>
      <c r="C11" s="158">
        <v>429096</v>
      </c>
      <c r="D11" s="158">
        <v>110176</v>
      </c>
      <c r="E11" s="158">
        <v>0</v>
      </c>
      <c r="F11" s="158">
        <v>318920</v>
      </c>
      <c r="G11" s="158">
        <v>0</v>
      </c>
      <c r="H11" s="158">
        <v>19190</v>
      </c>
      <c r="I11" s="158">
        <v>14568</v>
      </c>
      <c r="J11" s="158">
        <v>6657</v>
      </c>
      <c r="K11" s="158">
        <v>504588</v>
      </c>
      <c r="L11" s="158">
        <v>0</v>
      </c>
      <c r="M11" s="158">
        <v>0</v>
      </c>
      <c r="N11" s="158">
        <v>145505</v>
      </c>
      <c r="O11" s="158">
        <v>32986</v>
      </c>
      <c r="P11" s="158">
        <v>26497</v>
      </c>
      <c r="Q11" s="158">
        <v>6489</v>
      </c>
      <c r="R11" s="158">
        <v>9827586</v>
      </c>
      <c r="S11" s="158">
        <v>8666230</v>
      </c>
      <c r="T11" s="158">
        <v>1161356</v>
      </c>
      <c r="U11" s="158">
        <v>11921</v>
      </c>
      <c r="V11" s="158">
        <v>91643</v>
      </c>
      <c r="W11" s="158">
        <v>2972</v>
      </c>
      <c r="X11" s="158">
        <v>498519</v>
      </c>
      <c r="Y11" s="158">
        <v>21182</v>
      </c>
      <c r="Z11" s="158">
        <v>21182</v>
      </c>
      <c r="AA11" s="158">
        <v>0</v>
      </c>
      <c r="AB11" s="158">
        <v>131334</v>
      </c>
      <c r="AC11" s="158">
        <v>157557</v>
      </c>
      <c r="AD11" s="158">
        <v>188446</v>
      </c>
      <c r="AE11" s="158">
        <v>81607</v>
      </c>
      <c r="AF11" s="158">
        <v>28327</v>
      </c>
      <c r="AG11" s="158">
        <v>53280</v>
      </c>
      <c r="AH11" s="158">
        <v>1620912</v>
      </c>
      <c r="AI11" s="158">
        <v>551850</v>
      </c>
      <c r="AJ11" s="158">
        <v>96140</v>
      </c>
      <c r="AK11" s="158">
        <v>0</v>
      </c>
      <c r="AL11" s="158">
        <v>218394</v>
      </c>
      <c r="AM11" s="158">
        <v>79690</v>
      </c>
      <c r="AN11" s="158">
        <v>16348</v>
      </c>
      <c r="AO11" s="158">
        <v>0</v>
      </c>
      <c r="AP11" s="158">
        <v>66562</v>
      </c>
      <c r="AQ11" s="158">
        <v>0</v>
      </c>
      <c r="AR11" s="158">
        <v>0</v>
      </c>
      <c r="AS11" s="158">
        <v>591928</v>
      </c>
      <c r="AT11" s="158">
        <v>0</v>
      </c>
      <c r="AU11" s="158">
        <v>1349260</v>
      </c>
      <c r="AV11" s="158">
        <v>924486</v>
      </c>
      <c r="AW11" s="158">
        <v>48070</v>
      </c>
      <c r="AX11" s="158">
        <v>0</v>
      </c>
      <c r="AY11" s="158">
        <v>0</v>
      </c>
      <c r="AZ11" s="158">
        <v>0</v>
      </c>
      <c r="BA11" s="158">
        <v>5635</v>
      </c>
      <c r="BB11" s="158">
        <v>67162</v>
      </c>
      <c r="BC11" s="158">
        <v>73218</v>
      </c>
      <c r="BD11" s="158">
        <v>0</v>
      </c>
      <c r="BE11" s="158">
        <v>0</v>
      </c>
      <c r="BF11" s="158">
        <v>73218</v>
      </c>
      <c r="BG11" s="158">
        <v>72285</v>
      </c>
      <c r="BH11" s="158">
        <v>0</v>
      </c>
      <c r="BI11" s="158">
        <v>658116</v>
      </c>
      <c r="BJ11" s="158">
        <v>424774</v>
      </c>
      <c r="BK11" s="158">
        <v>30718</v>
      </c>
      <c r="BL11" s="158">
        <v>0</v>
      </c>
      <c r="BM11" s="158">
        <v>394056</v>
      </c>
      <c r="BN11" s="158">
        <v>45650</v>
      </c>
      <c r="BO11" s="158">
        <v>28804</v>
      </c>
      <c r="BP11" s="158">
        <v>16846</v>
      </c>
      <c r="BQ11" s="158">
        <v>15387</v>
      </c>
      <c r="BR11" s="158">
        <v>2</v>
      </c>
      <c r="BS11" s="158">
        <v>1457</v>
      </c>
      <c r="BT11" s="158">
        <v>3090</v>
      </c>
      <c r="BU11" s="158">
        <v>89780</v>
      </c>
      <c r="BV11" s="158">
        <v>542350</v>
      </c>
      <c r="BW11" s="158">
        <v>498968</v>
      </c>
      <c r="BX11" s="158">
        <v>43382</v>
      </c>
      <c r="BY11" s="158">
        <v>570574</v>
      </c>
      <c r="BZ11" s="158">
        <v>13247</v>
      </c>
      <c r="CA11" s="158">
        <v>908</v>
      </c>
      <c r="CB11" s="158">
        <v>0</v>
      </c>
      <c r="CC11" s="158">
        <v>215601</v>
      </c>
      <c r="CD11" s="158">
        <v>2029</v>
      </c>
      <c r="CE11" s="158">
        <v>0</v>
      </c>
      <c r="CF11" s="158">
        <v>2029</v>
      </c>
      <c r="CG11" s="158">
        <v>0</v>
      </c>
      <c r="CH11" s="158">
        <v>338789</v>
      </c>
      <c r="CI11" s="158">
        <v>0</v>
      </c>
      <c r="CJ11" s="158">
        <v>338789</v>
      </c>
      <c r="CK11" s="158">
        <v>1955570</v>
      </c>
      <c r="CL11" s="158">
        <v>48000</v>
      </c>
      <c r="CM11" s="158">
        <v>0</v>
      </c>
      <c r="CN11" s="158">
        <v>755770</v>
      </c>
      <c r="CO11" s="158">
        <v>23173330</v>
      </c>
      <c r="CP11" s="158">
        <f t="shared" si="0"/>
        <v>5262707</v>
      </c>
      <c r="CQ11" s="159">
        <f t="shared" si="1"/>
        <v>22.7</v>
      </c>
      <c r="CR11" s="158">
        <v>2626681</v>
      </c>
      <c r="CS11" s="159">
        <f t="shared" si="2"/>
        <v>11.3</v>
      </c>
      <c r="CT11" s="158">
        <v>2636026</v>
      </c>
      <c r="CU11" s="159">
        <f t="shared" si="9"/>
        <v>11.399999999999999</v>
      </c>
      <c r="CV11" s="158">
        <f t="shared" si="3"/>
        <v>17910623</v>
      </c>
      <c r="CW11" s="159">
        <f t="shared" si="4"/>
        <v>77.3</v>
      </c>
      <c r="CX11" s="158">
        <v>2688990</v>
      </c>
      <c r="CY11" s="159">
        <f t="shared" si="5"/>
        <v>11.6</v>
      </c>
      <c r="CZ11" s="158">
        <v>15221633</v>
      </c>
      <c r="DA11" s="159">
        <f t="shared" si="10"/>
        <v>65.7</v>
      </c>
      <c r="DB11" s="155">
        <v>23173330</v>
      </c>
      <c r="DC11" s="155">
        <f t="shared" si="6"/>
        <v>0</v>
      </c>
      <c r="DD11" s="184">
        <f t="shared" si="7"/>
        <v>16312454</v>
      </c>
      <c r="DE11" s="185">
        <f t="shared" si="8"/>
        <v>70.39</v>
      </c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</row>
    <row r="12" spans="1:256" s="156" customFormat="1" ht="32.25" customHeight="1">
      <c r="A12" s="157" t="s">
        <v>23</v>
      </c>
      <c r="B12" s="158">
        <v>4477968</v>
      </c>
      <c r="C12" s="158">
        <v>269887</v>
      </c>
      <c r="D12" s="158">
        <v>68613</v>
      </c>
      <c r="E12" s="158">
        <v>2667</v>
      </c>
      <c r="F12" s="158">
        <v>198607</v>
      </c>
      <c r="G12" s="158">
        <v>0</v>
      </c>
      <c r="H12" s="158">
        <v>14993</v>
      </c>
      <c r="I12" s="158">
        <v>11383</v>
      </c>
      <c r="J12" s="158">
        <v>5199</v>
      </c>
      <c r="K12" s="158">
        <v>364413</v>
      </c>
      <c r="L12" s="158">
        <v>0</v>
      </c>
      <c r="M12" s="158">
        <v>0</v>
      </c>
      <c r="N12" s="158">
        <v>90617</v>
      </c>
      <c r="O12" s="158">
        <v>27732</v>
      </c>
      <c r="P12" s="158">
        <v>18520</v>
      </c>
      <c r="Q12" s="158">
        <v>9212</v>
      </c>
      <c r="R12" s="158">
        <v>3713265</v>
      </c>
      <c r="S12" s="158">
        <v>3246208</v>
      </c>
      <c r="T12" s="158">
        <v>467057</v>
      </c>
      <c r="U12" s="158">
        <v>8185</v>
      </c>
      <c r="V12" s="158">
        <v>162304</v>
      </c>
      <c r="W12" s="158">
        <v>6546</v>
      </c>
      <c r="X12" s="158">
        <v>119485</v>
      </c>
      <c r="Y12" s="158">
        <v>12973</v>
      </c>
      <c r="Z12" s="158">
        <v>12973</v>
      </c>
      <c r="AA12" s="158">
        <v>0</v>
      </c>
      <c r="AB12" s="158">
        <v>0</v>
      </c>
      <c r="AC12" s="158">
        <v>76327</v>
      </c>
      <c r="AD12" s="158">
        <v>30185</v>
      </c>
      <c r="AE12" s="158">
        <v>898061</v>
      </c>
      <c r="AF12" s="158">
        <v>7295</v>
      </c>
      <c r="AG12" s="158">
        <v>890766</v>
      </c>
      <c r="AH12" s="158">
        <v>1007505</v>
      </c>
      <c r="AI12" s="158">
        <v>246174</v>
      </c>
      <c r="AJ12" s="158">
        <v>191409</v>
      </c>
      <c r="AK12" s="158">
        <v>0</v>
      </c>
      <c r="AL12" s="158">
        <v>37319</v>
      </c>
      <c r="AM12" s="158">
        <v>0</v>
      </c>
      <c r="AN12" s="158">
        <v>14962</v>
      </c>
      <c r="AO12" s="158">
        <v>0</v>
      </c>
      <c r="AP12" s="158">
        <v>100650</v>
      </c>
      <c r="AQ12" s="158">
        <v>0</v>
      </c>
      <c r="AR12" s="158">
        <v>0</v>
      </c>
      <c r="AS12" s="158">
        <v>416991</v>
      </c>
      <c r="AT12" s="158">
        <v>0</v>
      </c>
      <c r="AU12" s="158">
        <v>794087</v>
      </c>
      <c r="AV12" s="158">
        <v>556323</v>
      </c>
      <c r="AW12" s="158">
        <v>212999</v>
      </c>
      <c r="AX12" s="158">
        <v>0</v>
      </c>
      <c r="AY12" s="158">
        <v>77637</v>
      </c>
      <c r="AZ12" s="158">
        <v>83342</v>
      </c>
      <c r="BA12" s="158">
        <v>180</v>
      </c>
      <c r="BB12" s="158">
        <v>0</v>
      </c>
      <c r="BC12" s="158">
        <v>34265</v>
      </c>
      <c r="BD12" s="158">
        <v>0</v>
      </c>
      <c r="BE12" s="158">
        <v>0</v>
      </c>
      <c r="BF12" s="158">
        <v>34265</v>
      </c>
      <c r="BG12" s="158">
        <v>0</v>
      </c>
      <c r="BH12" s="158">
        <v>0</v>
      </c>
      <c r="BI12" s="158">
        <v>147900</v>
      </c>
      <c r="BJ12" s="158">
        <v>237764</v>
      </c>
      <c r="BK12" s="158">
        <v>12278</v>
      </c>
      <c r="BL12" s="158">
        <v>0</v>
      </c>
      <c r="BM12" s="158">
        <v>225486</v>
      </c>
      <c r="BN12" s="158">
        <v>54404</v>
      </c>
      <c r="BO12" s="158">
        <v>43297</v>
      </c>
      <c r="BP12" s="158">
        <v>11107</v>
      </c>
      <c r="BQ12" s="158">
        <v>9286</v>
      </c>
      <c r="BR12" s="158">
        <v>0</v>
      </c>
      <c r="BS12" s="158">
        <v>1821</v>
      </c>
      <c r="BT12" s="158">
        <v>3797</v>
      </c>
      <c r="BU12" s="158">
        <v>707182</v>
      </c>
      <c r="BV12" s="158">
        <v>241860</v>
      </c>
      <c r="BW12" s="158">
        <v>241808</v>
      </c>
      <c r="BX12" s="158">
        <v>52</v>
      </c>
      <c r="BY12" s="158">
        <v>268116</v>
      </c>
      <c r="BZ12" s="158">
        <v>20748</v>
      </c>
      <c r="CA12" s="158">
        <v>3466</v>
      </c>
      <c r="CB12" s="158">
        <v>0</v>
      </c>
      <c r="CC12" s="158">
        <v>109897</v>
      </c>
      <c r="CD12" s="158">
        <v>0</v>
      </c>
      <c r="CE12" s="158">
        <v>0</v>
      </c>
      <c r="CF12" s="158">
        <v>0</v>
      </c>
      <c r="CG12" s="158">
        <v>0</v>
      </c>
      <c r="CH12" s="158">
        <v>134005</v>
      </c>
      <c r="CI12" s="158">
        <v>0</v>
      </c>
      <c r="CJ12" s="158">
        <v>134005</v>
      </c>
      <c r="CK12" s="158">
        <v>848900</v>
      </c>
      <c r="CL12" s="158">
        <v>0</v>
      </c>
      <c r="CM12" s="158">
        <v>0</v>
      </c>
      <c r="CN12" s="158">
        <v>347500</v>
      </c>
      <c r="CO12" s="158">
        <v>14089343</v>
      </c>
      <c r="CP12" s="158">
        <f t="shared" si="0"/>
        <v>2708525</v>
      </c>
      <c r="CQ12" s="159">
        <f t="shared" si="1"/>
        <v>19.2</v>
      </c>
      <c r="CR12" s="158">
        <v>756938</v>
      </c>
      <c r="CS12" s="159">
        <f t="shared" si="2"/>
        <v>5.4</v>
      </c>
      <c r="CT12" s="158">
        <v>1951587</v>
      </c>
      <c r="CU12" s="159">
        <f t="shared" si="9"/>
        <v>13.799999999999999</v>
      </c>
      <c r="CV12" s="158">
        <f t="shared" si="3"/>
        <v>11380818</v>
      </c>
      <c r="CW12" s="159">
        <f t="shared" si="4"/>
        <v>80.8</v>
      </c>
      <c r="CX12" s="158">
        <v>2269498</v>
      </c>
      <c r="CY12" s="159">
        <f t="shared" si="5"/>
        <v>16.1</v>
      </c>
      <c r="CZ12" s="158">
        <v>9111320</v>
      </c>
      <c r="DA12" s="159">
        <f t="shared" si="10"/>
        <v>64.69999999999999</v>
      </c>
      <c r="DB12" s="155">
        <v>14089343</v>
      </c>
      <c r="DC12" s="155">
        <f t="shared" si="6"/>
        <v>0</v>
      </c>
      <c r="DD12" s="184">
        <f t="shared" si="7"/>
        <v>8975457</v>
      </c>
      <c r="DE12" s="185">
        <f t="shared" si="8"/>
        <v>63.7</v>
      </c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  <c r="IU12" s="155"/>
      <c r="IV12" s="155"/>
    </row>
    <row r="13" spans="1:256" s="156" customFormat="1" ht="32.25" customHeight="1">
      <c r="A13" s="157" t="s">
        <v>24</v>
      </c>
      <c r="B13" s="158">
        <v>6652790</v>
      </c>
      <c r="C13" s="158">
        <v>565625</v>
      </c>
      <c r="D13" s="158">
        <v>145234</v>
      </c>
      <c r="E13" s="158">
        <v>0</v>
      </c>
      <c r="F13" s="158">
        <v>420391</v>
      </c>
      <c r="G13" s="158">
        <v>0</v>
      </c>
      <c r="H13" s="158">
        <v>24123</v>
      </c>
      <c r="I13" s="158">
        <v>18270</v>
      </c>
      <c r="J13" s="158">
        <v>8416</v>
      </c>
      <c r="K13" s="158">
        <v>573219</v>
      </c>
      <c r="L13" s="158">
        <v>22221</v>
      </c>
      <c r="M13" s="158">
        <v>0</v>
      </c>
      <c r="N13" s="158">
        <v>191783</v>
      </c>
      <c r="O13" s="158">
        <v>38682</v>
      </c>
      <c r="P13" s="158">
        <v>29561</v>
      </c>
      <c r="Q13" s="158">
        <v>9121</v>
      </c>
      <c r="R13" s="158">
        <v>8474613</v>
      </c>
      <c r="S13" s="158">
        <v>7591202</v>
      </c>
      <c r="T13" s="158">
        <v>883411</v>
      </c>
      <c r="U13" s="158">
        <v>12379</v>
      </c>
      <c r="V13" s="158">
        <v>175810</v>
      </c>
      <c r="W13" s="158">
        <v>15567</v>
      </c>
      <c r="X13" s="158">
        <v>399735</v>
      </c>
      <c r="Y13" s="158">
        <v>31314</v>
      </c>
      <c r="Z13" s="158">
        <v>31314</v>
      </c>
      <c r="AA13" s="158">
        <v>0</v>
      </c>
      <c r="AB13" s="158">
        <v>93635</v>
      </c>
      <c r="AC13" s="158">
        <v>126163</v>
      </c>
      <c r="AD13" s="158">
        <v>148623</v>
      </c>
      <c r="AE13" s="158">
        <v>42540</v>
      </c>
      <c r="AF13" s="158">
        <v>16083</v>
      </c>
      <c r="AG13" s="158">
        <v>26457</v>
      </c>
      <c r="AH13" s="158">
        <v>2139751</v>
      </c>
      <c r="AI13" s="158">
        <v>332685</v>
      </c>
      <c r="AJ13" s="158">
        <v>39809</v>
      </c>
      <c r="AK13" s="158">
        <v>0</v>
      </c>
      <c r="AL13" s="158">
        <v>639211</v>
      </c>
      <c r="AM13" s="158">
        <v>148510</v>
      </c>
      <c r="AN13" s="158">
        <v>12607</v>
      </c>
      <c r="AO13" s="158">
        <v>0</v>
      </c>
      <c r="AP13" s="158">
        <v>292911</v>
      </c>
      <c r="AQ13" s="158">
        <v>0</v>
      </c>
      <c r="AR13" s="158">
        <v>0</v>
      </c>
      <c r="AS13" s="158">
        <v>674018</v>
      </c>
      <c r="AT13" s="158">
        <v>0</v>
      </c>
      <c r="AU13" s="158">
        <v>1161572</v>
      </c>
      <c r="AV13" s="158">
        <v>538002</v>
      </c>
      <c r="AW13" s="158">
        <v>19905</v>
      </c>
      <c r="AX13" s="158">
        <v>0</v>
      </c>
      <c r="AY13" s="158">
        <v>112391</v>
      </c>
      <c r="AZ13" s="158">
        <v>129379</v>
      </c>
      <c r="BA13" s="158">
        <v>16387</v>
      </c>
      <c r="BB13" s="158">
        <v>5543</v>
      </c>
      <c r="BC13" s="158">
        <v>57831</v>
      </c>
      <c r="BD13" s="158">
        <v>0</v>
      </c>
      <c r="BE13" s="158">
        <v>0</v>
      </c>
      <c r="BF13" s="158">
        <v>57831</v>
      </c>
      <c r="BG13" s="158">
        <v>18661</v>
      </c>
      <c r="BH13" s="158">
        <v>0</v>
      </c>
      <c r="BI13" s="158">
        <v>177905</v>
      </c>
      <c r="BJ13" s="158">
        <v>623570</v>
      </c>
      <c r="BK13" s="158">
        <v>65126</v>
      </c>
      <c r="BL13" s="158">
        <v>0</v>
      </c>
      <c r="BM13" s="158">
        <v>558444</v>
      </c>
      <c r="BN13" s="158">
        <v>193868</v>
      </c>
      <c r="BO13" s="158">
        <v>61069</v>
      </c>
      <c r="BP13" s="158">
        <v>132799</v>
      </c>
      <c r="BQ13" s="158">
        <v>120129</v>
      </c>
      <c r="BR13" s="158">
        <v>180</v>
      </c>
      <c r="BS13" s="158">
        <v>12490</v>
      </c>
      <c r="BT13" s="158">
        <v>2961</v>
      </c>
      <c r="BU13" s="158">
        <v>1332736</v>
      </c>
      <c r="BV13" s="158">
        <v>347782</v>
      </c>
      <c r="BW13" s="158">
        <v>252686</v>
      </c>
      <c r="BX13" s="158">
        <v>95096</v>
      </c>
      <c r="BY13" s="158">
        <v>766400</v>
      </c>
      <c r="BZ13" s="158">
        <v>10392</v>
      </c>
      <c r="CA13" s="158">
        <v>2422</v>
      </c>
      <c r="CB13" s="158">
        <v>0</v>
      </c>
      <c r="CC13" s="158">
        <v>541104</v>
      </c>
      <c r="CD13" s="158">
        <v>84671</v>
      </c>
      <c r="CE13" s="158">
        <v>84520</v>
      </c>
      <c r="CF13" s="158">
        <v>151</v>
      </c>
      <c r="CG13" s="158">
        <v>0</v>
      </c>
      <c r="CH13" s="158">
        <v>127811</v>
      </c>
      <c r="CI13" s="158">
        <v>6525</v>
      </c>
      <c r="CJ13" s="158">
        <v>121286</v>
      </c>
      <c r="CK13" s="158">
        <v>2543828</v>
      </c>
      <c r="CL13" s="158">
        <v>0</v>
      </c>
      <c r="CM13" s="158">
        <v>0</v>
      </c>
      <c r="CN13" s="158">
        <v>776328</v>
      </c>
      <c r="CO13" s="158">
        <v>25689104</v>
      </c>
      <c r="CP13" s="158">
        <f t="shared" si="0"/>
        <v>7048864</v>
      </c>
      <c r="CQ13" s="159">
        <f t="shared" si="1"/>
        <v>27.4</v>
      </c>
      <c r="CR13" s="158">
        <v>3610557</v>
      </c>
      <c r="CS13" s="159">
        <f t="shared" si="2"/>
        <v>14.1</v>
      </c>
      <c r="CT13" s="158">
        <v>3438307</v>
      </c>
      <c r="CU13" s="159">
        <f t="shared" si="9"/>
        <v>13.299999999999999</v>
      </c>
      <c r="CV13" s="158">
        <f t="shared" si="3"/>
        <v>18640240</v>
      </c>
      <c r="CW13" s="159">
        <f t="shared" si="4"/>
        <v>72.6</v>
      </c>
      <c r="CX13" s="158">
        <v>2865827</v>
      </c>
      <c r="CY13" s="159">
        <f t="shared" si="5"/>
        <v>11.2</v>
      </c>
      <c r="CZ13" s="158">
        <v>15774413</v>
      </c>
      <c r="DA13" s="159">
        <f t="shared" si="10"/>
        <v>61.39999999999999</v>
      </c>
      <c r="DB13" s="155">
        <v>25689104</v>
      </c>
      <c r="DC13" s="155">
        <f t="shared" si="6"/>
        <v>0</v>
      </c>
      <c r="DD13" s="184">
        <f t="shared" si="7"/>
        <v>16569742</v>
      </c>
      <c r="DE13" s="185">
        <f t="shared" si="8"/>
        <v>64.5</v>
      </c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</row>
    <row r="14" spans="1:256" s="156" customFormat="1" ht="32.25" customHeight="1">
      <c r="A14" s="157" t="s">
        <v>133</v>
      </c>
      <c r="B14" s="158">
        <v>3519149</v>
      </c>
      <c r="C14" s="158">
        <v>325164</v>
      </c>
      <c r="D14" s="158">
        <v>83491</v>
      </c>
      <c r="E14" s="158">
        <v>0</v>
      </c>
      <c r="F14" s="158">
        <v>241673</v>
      </c>
      <c r="G14" s="158">
        <v>0</v>
      </c>
      <c r="H14" s="158">
        <v>12869</v>
      </c>
      <c r="I14" s="158">
        <v>9773</v>
      </c>
      <c r="J14" s="158">
        <v>4461</v>
      </c>
      <c r="K14" s="158">
        <v>368105</v>
      </c>
      <c r="L14" s="158">
        <v>0</v>
      </c>
      <c r="M14" s="158">
        <v>0</v>
      </c>
      <c r="N14" s="158">
        <v>110244</v>
      </c>
      <c r="O14" s="158">
        <v>25218</v>
      </c>
      <c r="P14" s="158">
        <v>21818</v>
      </c>
      <c r="Q14" s="158">
        <v>3400</v>
      </c>
      <c r="R14" s="158">
        <v>8838464</v>
      </c>
      <c r="S14" s="158">
        <v>8103404</v>
      </c>
      <c r="T14" s="158">
        <v>735060</v>
      </c>
      <c r="U14" s="158">
        <v>5575</v>
      </c>
      <c r="V14" s="158">
        <v>17547</v>
      </c>
      <c r="W14" s="158">
        <v>4363</v>
      </c>
      <c r="X14" s="158">
        <v>519569</v>
      </c>
      <c r="Y14" s="158">
        <v>352</v>
      </c>
      <c r="Z14" s="158">
        <v>352</v>
      </c>
      <c r="AA14" s="158">
        <v>0</v>
      </c>
      <c r="AB14" s="158">
        <v>41652</v>
      </c>
      <c r="AC14" s="158">
        <v>147256</v>
      </c>
      <c r="AD14" s="158">
        <v>330309</v>
      </c>
      <c r="AE14" s="158">
        <v>66384</v>
      </c>
      <c r="AF14" s="158">
        <v>10336</v>
      </c>
      <c r="AG14" s="158">
        <v>56048</v>
      </c>
      <c r="AH14" s="158">
        <v>1241402</v>
      </c>
      <c r="AI14" s="158">
        <v>213411</v>
      </c>
      <c r="AJ14" s="158">
        <v>281</v>
      </c>
      <c r="AK14" s="158">
        <v>0</v>
      </c>
      <c r="AL14" s="158">
        <v>305349</v>
      </c>
      <c r="AM14" s="158">
        <v>56216</v>
      </c>
      <c r="AN14" s="158">
        <v>10433</v>
      </c>
      <c r="AO14" s="158">
        <v>0</v>
      </c>
      <c r="AP14" s="158">
        <v>208886</v>
      </c>
      <c r="AQ14" s="158">
        <v>0</v>
      </c>
      <c r="AR14" s="158">
        <v>0</v>
      </c>
      <c r="AS14" s="158">
        <v>446826</v>
      </c>
      <c r="AT14" s="158">
        <v>1994</v>
      </c>
      <c r="AU14" s="158">
        <v>1256997</v>
      </c>
      <c r="AV14" s="158">
        <v>669703</v>
      </c>
      <c r="AW14" s="158">
        <v>141</v>
      </c>
      <c r="AX14" s="158">
        <v>0</v>
      </c>
      <c r="AY14" s="158">
        <v>105799</v>
      </c>
      <c r="AZ14" s="158">
        <v>93364</v>
      </c>
      <c r="BA14" s="158">
        <v>116084</v>
      </c>
      <c r="BB14" s="158">
        <v>81751</v>
      </c>
      <c r="BC14" s="158">
        <v>43094</v>
      </c>
      <c r="BD14" s="158">
        <v>0</v>
      </c>
      <c r="BE14" s="158">
        <v>0</v>
      </c>
      <c r="BF14" s="158">
        <v>43094</v>
      </c>
      <c r="BG14" s="158">
        <v>38178</v>
      </c>
      <c r="BH14" s="158">
        <v>2994</v>
      </c>
      <c r="BI14" s="158">
        <v>188298</v>
      </c>
      <c r="BJ14" s="158">
        <v>587294</v>
      </c>
      <c r="BK14" s="158">
        <v>107041</v>
      </c>
      <c r="BL14" s="158">
        <v>0</v>
      </c>
      <c r="BM14" s="158">
        <v>480253</v>
      </c>
      <c r="BN14" s="158">
        <v>32176</v>
      </c>
      <c r="BO14" s="158">
        <v>24154</v>
      </c>
      <c r="BP14" s="158">
        <v>8022</v>
      </c>
      <c r="BQ14" s="158">
        <v>4190</v>
      </c>
      <c r="BR14" s="158">
        <v>373</v>
      </c>
      <c r="BS14" s="158">
        <v>3459</v>
      </c>
      <c r="BT14" s="158">
        <v>5176</v>
      </c>
      <c r="BU14" s="158">
        <v>302940</v>
      </c>
      <c r="BV14" s="158">
        <v>203668</v>
      </c>
      <c r="BW14" s="158">
        <v>185128</v>
      </c>
      <c r="BX14" s="158">
        <v>18540</v>
      </c>
      <c r="BY14" s="158">
        <v>427845</v>
      </c>
      <c r="BZ14" s="158">
        <v>4600</v>
      </c>
      <c r="CA14" s="158">
        <v>50</v>
      </c>
      <c r="CB14" s="158">
        <v>0</v>
      </c>
      <c r="CC14" s="158">
        <v>118367</v>
      </c>
      <c r="CD14" s="158">
        <v>930</v>
      </c>
      <c r="CE14" s="158">
        <v>930</v>
      </c>
      <c r="CF14" s="158">
        <v>0</v>
      </c>
      <c r="CG14" s="158">
        <v>0</v>
      </c>
      <c r="CH14" s="158">
        <v>303898</v>
      </c>
      <c r="CI14" s="158">
        <v>0</v>
      </c>
      <c r="CJ14" s="158">
        <v>303898</v>
      </c>
      <c r="CK14" s="158">
        <v>2521300</v>
      </c>
      <c r="CL14" s="158">
        <v>0</v>
      </c>
      <c r="CM14" s="158">
        <v>0</v>
      </c>
      <c r="CN14" s="158">
        <v>673500</v>
      </c>
      <c r="CO14" s="158">
        <v>19816020</v>
      </c>
      <c r="CP14" s="158">
        <f t="shared" si="0"/>
        <v>5226651</v>
      </c>
      <c r="CQ14" s="159">
        <f t="shared" si="1"/>
        <v>26.4</v>
      </c>
      <c r="CR14" s="158">
        <v>3259990</v>
      </c>
      <c r="CS14" s="159">
        <f t="shared" si="2"/>
        <v>16.5</v>
      </c>
      <c r="CT14" s="158">
        <v>1966661</v>
      </c>
      <c r="CU14" s="159">
        <f t="shared" si="9"/>
        <v>9.899999999999999</v>
      </c>
      <c r="CV14" s="158">
        <f t="shared" si="3"/>
        <v>14589369</v>
      </c>
      <c r="CW14" s="159">
        <f t="shared" si="4"/>
        <v>73.6</v>
      </c>
      <c r="CX14" s="158">
        <v>2075404</v>
      </c>
      <c r="CY14" s="159">
        <f t="shared" si="5"/>
        <v>10.5</v>
      </c>
      <c r="CZ14" s="158">
        <v>12513965</v>
      </c>
      <c r="DA14" s="159">
        <f t="shared" si="10"/>
        <v>63.099999999999994</v>
      </c>
      <c r="DB14" s="155">
        <v>19816020</v>
      </c>
      <c r="DC14" s="155">
        <f t="shared" si="6"/>
        <v>0</v>
      </c>
      <c r="DD14" s="184">
        <f t="shared" si="7"/>
        <v>13213447</v>
      </c>
      <c r="DE14" s="185">
        <f t="shared" si="8"/>
        <v>66.68</v>
      </c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  <c r="IU14" s="155"/>
      <c r="IV14" s="155"/>
    </row>
    <row r="15" spans="1:256" s="156" customFormat="1" ht="32.25" customHeight="1">
      <c r="A15" s="163" t="s">
        <v>155</v>
      </c>
      <c r="B15" s="164">
        <v>10248048</v>
      </c>
      <c r="C15" s="164">
        <v>555370</v>
      </c>
      <c r="D15" s="164">
        <v>142537</v>
      </c>
      <c r="E15" s="164">
        <v>0</v>
      </c>
      <c r="F15" s="164">
        <v>412833</v>
      </c>
      <c r="G15" s="164">
        <v>0</v>
      </c>
      <c r="H15" s="164">
        <v>29186</v>
      </c>
      <c r="I15" s="164">
        <v>22143</v>
      </c>
      <c r="J15" s="164">
        <v>10140</v>
      </c>
      <c r="K15" s="164">
        <v>678651</v>
      </c>
      <c r="L15" s="164">
        <v>14904</v>
      </c>
      <c r="M15" s="164">
        <v>0</v>
      </c>
      <c r="N15" s="164">
        <v>189031</v>
      </c>
      <c r="O15" s="164">
        <v>60082</v>
      </c>
      <c r="P15" s="164">
        <v>41222</v>
      </c>
      <c r="Q15" s="164">
        <v>18860</v>
      </c>
      <c r="R15" s="164">
        <v>6338589</v>
      </c>
      <c r="S15" s="164">
        <v>5361381</v>
      </c>
      <c r="T15" s="164">
        <v>977208</v>
      </c>
      <c r="U15" s="164">
        <v>16279</v>
      </c>
      <c r="V15" s="164">
        <v>172849</v>
      </c>
      <c r="W15" s="164">
        <v>76565</v>
      </c>
      <c r="X15" s="164">
        <v>442156</v>
      </c>
      <c r="Y15" s="164">
        <v>50841</v>
      </c>
      <c r="Z15" s="164">
        <v>50841</v>
      </c>
      <c r="AA15" s="164">
        <v>0</v>
      </c>
      <c r="AB15" s="164">
        <v>112567</v>
      </c>
      <c r="AC15" s="164">
        <v>163750</v>
      </c>
      <c r="AD15" s="164">
        <v>114998</v>
      </c>
      <c r="AE15" s="164">
        <v>94101</v>
      </c>
      <c r="AF15" s="164">
        <v>16632</v>
      </c>
      <c r="AG15" s="164">
        <v>77469</v>
      </c>
      <c r="AH15" s="164">
        <v>2434899</v>
      </c>
      <c r="AI15" s="164">
        <v>492459</v>
      </c>
      <c r="AJ15" s="164">
        <v>102684</v>
      </c>
      <c r="AK15" s="164">
        <v>0</v>
      </c>
      <c r="AL15" s="164">
        <v>693697</v>
      </c>
      <c r="AM15" s="164">
        <v>0</v>
      </c>
      <c r="AN15" s="164">
        <v>55263</v>
      </c>
      <c r="AO15" s="164">
        <v>0</v>
      </c>
      <c r="AP15" s="164">
        <v>225547</v>
      </c>
      <c r="AQ15" s="164">
        <v>0</v>
      </c>
      <c r="AR15" s="164">
        <v>0</v>
      </c>
      <c r="AS15" s="164">
        <v>865249</v>
      </c>
      <c r="AT15" s="164">
        <v>0</v>
      </c>
      <c r="AU15" s="164">
        <v>1356297</v>
      </c>
      <c r="AV15" s="164">
        <v>790624</v>
      </c>
      <c r="AW15" s="164">
        <v>51342</v>
      </c>
      <c r="AX15" s="164">
        <v>0</v>
      </c>
      <c r="AY15" s="164">
        <v>101208</v>
      </c>
      <c r="AZ15" s="164">
        <v>153751</v>
      </c>
      <c r="BA15" s="164">
        <v>59817</v>
      </c>
      <c r="BB15" s="164">
        <v>17991</v>
      </c>
      <c r="BC15" s="164">
        <v>63199</v>
      </c>
      <c r="BD15" s="164">
        <v>0</v>
      </c>
      <c r="BE15" s="164">
        <v>0</v>
      </c>
      <c r="BF15" s="164">
        <v>63199</v>
      </c>
      <c r="BG15" s="164">
        <v>48947</v>
      </c>
      <c r="BH15" s="164">
        <v>0</v>
      </c>
      <c r="BI15" s="164">
        <v>294369</v>
      </c>
      <c r="BJ15" s="164">
        <v>565673</v>
      </c>
      <c r="BK15" s="164">
        <v>123078</v>
      </c>
      <c r="BL15" s="164">
        <v>0</v>
      </c>
      <c r="BM15" s="164">
        <v>442595</v>
      </c>
      <c r="BN15" s="164">
        <v>71634</v>
      </c>
      <c r="BO15" s="164">
        <v>44461</v>
      </c>
      <c r="BP15" s="164">
        <v>27173</v>
      </c>
      <c r="BQ15" s="164">
        <v>26313</v>
      </c>
      <c r="BR15" s="164">
        <v>0</v>
      </c>
      <c r="BS15" s="164">
        <v>860</v>
      </c>
      <c r="BT15" s="164">
        <v>1525</v>
      </c>
      <c r="BU15" s="164">
        <v>1466695</v>
      </c>
      <c r="BV15" s="164">
        <v>882003</v>
      </c>
      <c r="BW15" s="164">
        <v>806402</v>
      </c>
      <c r="BX15" s="164">
        <v>75601</v>
      </c>
      <c r="BY15" s="164">
        <v>1366242</v>
      </c>
      <c r="BZ15" s="164">
        <v>6038</v>
      </c>
      <c r="CA15" s="164">
        <v>5678</v>
      </c>
      <c r="CB15" s="164">
        <v>51570</v>
      </c>
      <c r="CC15" s="164">
        <v>599039</v>
      </c>
      <c r="CD15" s="164">
        <v>136</v>
      </c>
      <c r="CE15" s="164">
        <v>0</v>
      </c>
      <c r="CF15" s="164">
        <v>136</v>
      </c>
      <c r="CG15" s="164">
        <v>0</v>
      </c>
      <c r="CH15" s="164">
        <v>703781</v>
      </c>
      <c r="CI15" s="164">
        <v>0</v>
      </c>
      <c r="CJ15" s="164">
        <v>703781</v>
      </c>
      <c r="CK15" s="164">
        <v>3451600</v>
      </c>
      <c r="CL15" s="164">
        <v>79900</v>
      </c>
      <c r="CM15" s="164">
        <v>0</v>
      </c>
      <c r="CN15" s="164">
        <v>761300</v>
      </c>
      <c r="CO15" s="164">
        <v>29902424</v>
      </c>
      <c r="CP15" s="164">
        <f>SUM(CR15,CT15)</f>
        <v>9556752</v>
      </c>
      <c r="CQ15" s="165">
        <f t="shared" si="1"/>
        <v>32</v>
      </c>
      <c r="CR15" s="164">
        <v>5170582</v>
      </c>
      <c r="CS15" s="165">
        <f t="shared" si="2"/>
        <v>17.3</v>
      </c>
      <c r="CT15" s="164">
        <v>4386170</v>
      </c>
      <c r="CU15" s="165">
        <f t="shared" si="9"/>
        <v>14.7</v>
      </c>
      <c r="CV15" s="164">
        <f t="shared" si="3"/>
        <v>20345672</v>
      </c>
      <c r="CW15" s="165">
        <f t="shared" si="4"/>
        <v>68</v>
      </c>
      <c r="CX15" s="164">
        <v>3295776</v>
      </c>
      <c r="CY15" s="165">
        <f t="shared" si="5"/>
        <v>11</v>
      </c>
      <c r="CZ15" s="164">
        <v>17049896</v>
      </c>
      <c r="DA15" s="165">
        <f t="shared" si="10"/>
        <v>57</v>
      </c>
      <c r="DB15" s="155">
        <v>29902424</v>
      </c>
      <c r="DC15" s="155">
        <f t="shared" si="6"/>
        <v>0</v>
      </c>
      <c r="DD15" s="184">
        <f t="shared" si="7"/>
        <v>18146144</v>
      </c>
      <c r="DE15" s="185">
        <f t="shared" si="8"/>
        <v>60.68</v>
      </c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  <c r="IU15" s="155"/>
      <c r="IV15" s="155"/>
    </row>
    <row r="16" spans="1:256" s="156" customFormat="1" ht="32.25" customHeight="1">
      <c r="A16" s="157" t="s">
        <v>156</v>
      </c>
      <c r="B16" s="158">
        <v>5970234</v>
      </c>
      <c r="C16" s="158">
        <v>451488</v>
      </c>
      <c r="D16" s="158">
        <v>115927</v>
      </c>
      <c r="E16" s="158">
        <v>0</v>
      </c>
      <c r="F16" s="158">
        <v>335561</v>
      </c>
      <c r="G16" s="158">
        <v>0</v>
      </c>
      <c r="H16" s="158">
        <v>24608</v>
      </c>
      <c r="I16" s="158">
        <v>18672</v>
      </c>
      <c r="J16" s="158">
        <v>8547</v>
      </c>
      <c r="K16" s="158">
        <v>596085</v>
      </c>
      <c r="L16" s="158">
        <v>24122</v>
      </c>
      <c r="M16" s="158">
        <v>0</v>
      </c>
      <c r="N16" s="158">
        <v>153018</v>
      </c>
      <c r="O16" s="158">
        <v>42166</v>
      </c>
      <c r="P16" s="158">
        <v>32223</v>
      </c>
      <c r="Q16" s="158">
        <v>9943</v>
      </c>
      <c r="R16" s="158">
        <v>9310907</v>
      </c>
      <c r="S16" s="158">
        <v>8416890</v>
      </c>
      <c r="T16" s="158">
        <v>894017</v>
      </c>
      <c r="U16" s="158">
        <v>10844</v>
      </c>
      <c r="V16" s="158">
        <v>143013</v>
      </c>
      <c r="W16" s="158">
        <v>0</v>
      </c>
      <c r="X16" s="158">
        <v>357598</v>
      </c>
      <c r="Y16" s="158">
        <v>71235</v>
      </c>
      <c r="Z16" s="158">
        <v>71235</v>
      </c>
      <c r="AA16" s="158">
        <v>0</v>
      </c>
      <c r="AB16" s="158">
        <v>57945</v>
      </c>
      <c r="AC16" s="158">
        <v>137683</v>
      </c>
      <c r="AD16" s="158">
        <v>90735</v>
      </c>
      <c r="AE16" s="158">
        <v>45501</v>
      </c>
      <c r="AF16" s="158">
        <v>16141</v>
      </c>
      <c r="AG16" s="158">
        <v>29360</v>
      </c>
      <c r="AH16" s="158">
        <v>1520205</v>
      </c>
      <c r="AI16" s="158">
        <v>318000</v>
      </c>
      <c r="AJ16" s="158">
        <v>142474</v>
      </c>
      <c r="AK16" s="158">
        <v>0</v>
      </c>
      <c r="AL16" s="158">
        <v>111485</v>
      </c>
      <c r="AM16" s="158">
        <v>64541</v>
      </c>
      <c r="AN16" s="158">
        <v>18463</v>
      </c>
      <c r="AO16" s="158">
        <v>0</v>
      </c>
      <c r="AP16" s="158">
        <v>30360</v>
      </c>
      <c r="AQ16" s="158">
        <v>0</v>
      </c>
      <c r="AR16" s="158">
        <v>0</v>
      </c>
      <c r="AS16" s="158">
        <v>834882</v>
      </c>
      <c r="AT16" s="158">
        <v>0</v>
      </c>
      <c r="AU16" s="158">
        <v>1401977</v>
      </c>
      <c r="AV16" s="158">
        <v>906173</v>
      </c>
      <c r="AW16" s="158">
        <v>71237</v>
      </c>
      <c r="AX16" s="158">
        <v>0</v>
      </c>
      <c r="AY16" s="158">
        <v>0</v>
      </c>
      <c r="AZ16" s="158">
        <v>0</v>
      </c>
      <c r="BA16" s="158">
        <v>217676</v>
      </c>
      <c r="BB16" s="158">
        <v>0</v>
      </c>
      <c r="BC16" s="158">
        <v>53850</v>
      </c>
      <c r="BD16" s="158">
        <v>3246</v>
      </c>
      <c r="BE16" s="158">
        <v>0</v>
      </c>
      <c r="BF16" s="158">
        <v>50604</v>
      </c>
      <c r="BG16" s="158">
        <v>0</v>
      </c>
      <c r="BH16" s="158">
        <v>0</v>
      </c>
      <c r="BI16" s="158">
        <v>563410</v>
      </c>
      <c r="BJ16" s="158">
        <v>495804</v>
      </c>
      <c r="BK16" s="158">
        <v>68112</v>
      </c>
      <c r="BL16" s="158">
        <v>0</v>
      </c>
      <c r="BM16" s="158">
        <v>427692</v>
      </c>
      <c r="BN16" s="158">
        <v>49786</v>
      </c>
      <c r="BO16" s="158">
        <v>38318</v>
      </c>
      <c r="BP16" s="158">
        <v>11468</v>
      </c>
      <c r="BQ16" s="158">
        <v>11468</v>
      </c>
      <c r="BR16" s="158">
        <v>0</v>
      </c>
      <c r="BS16" s="158">
        <v>0</v>
      </c>
      <c r="BT16" s="158">
        <v>7773</v>
      </c>
      <c r="BU16" s="158">
        <v>1110538</v>
      </c>
      <c r="BV16" s="158">
        <v>406869</v>
      </c>
      <c r="BW16" s="158">
        <v>372325</v>
      </c>
      <c r="BX16" s="158">
        <v>34544</v>
      </c>
      <c r="BY16" s="158">
        <v>745042</v>
      </c>
      <c r="BZ16" s="158">
        <v>7456</v>
      </c>
      <c r="CA16" s="158">
        <v>4726</v>
      </c>
      <c r="CB16" s="158">
        <v>0</v>
      </c>
      <c r="CC16" s="158">
        <v>259221</v>
      </c>
      <c r="CD16" s="158">
        <v>13661</v>
      </c>
      <c r="CE16" s="158">
        <v>5255</v>
      </c>
      <c r="CF16" s="158">
        <v>8406</v>
      </c>
      <c r="CG16" s="158">
        <v>0</v>
      </c>
      <c r="CH16" s="158">
        <v>459978</v>
      </c>
      <c r="CI16" s="158">
        <v>0</v>
      </c>
      <c r="CJ16" s="158">
        <v>459978</v>
      </c>
      <c r="CK16" s="158">
        <v>3630800</v>
      </c>
      <c r="CL16" s="158">
        <v>38100</v>
      </c>
      <c r="CM16" s="158">
        <v>0</v>
      </c>
      <c r="CN16" s="158">
        <v>875100</v>
      </c>
      <c r="CO16" s="158">
        <v>26029793</v>
      </c>
      <c r="CP16" s="158">
        <f>SUM(CR16,CT16)</f>
        <v>7219063</v>
      </c>
      <c r="CQ16" s="159">
        <f>ROUND(CP16/CO16*100,1)</f>
        <v>27.7</v>
      </c>
      <c r="CR16" s="158">
        <v>4060680</v>
      </c>
      <c r="CS16" s="159">
        <f>ROUND(CR16/CO16*100,1)</f>
        <v>15.6</v>
      </c>
      <c r="CT16" s="158">
        <v>3158383</v>
      </c>
      <c r="CU16" s="159">
        <f>CQ16-CS16</f>
        <v>12.1</v>
      </c>
      <c r="CV16" s="158">
        <f>SUM(CX16,CZ16)</f>
        <v>18810730</v>
      </c>
      <c r="CW16" s="159">
        <f>100-CQ16</f>
        <v>72.3</v>
      </c>
      <c r="CX16" s="158">
        <v>3063943</v>
      </c>
      <c r="CY16" s="159">
        <f>ROUND(CX16/CO16*100,1)</f>
        <v>11.8</v>
      </c>
      <c r="CZ16" s="158">
        <v>15746787</v>
      </c>
      <c r="DA16" s="159">
        <f>CW16-CY16</f>
        <v>60.5</v>
      </c>
      <c r="DB16" s="155">
        <v>26029793</v>
      </c>
      <c r="DC16" s="155">
        <f>CO16-DB16</f>
        <v>0</v>
      </c>
      <c r="DD16" s="184">
        <f t="shared" si="7"/>
        <v>16599847</v>
      </c>
      <c r="DE16" s="185">
        <f t="shared" si="8"/>
        <v>63.77</v>
      </c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spans="1:256" s="156" customFormat="1" ht="32.25" customHeight="1" thickBot="1">
      <c r="A17" s="166" t="s">
        <v>158</v>
      </c>
      <c r="B17" s="167">
        <v>4458713</v>
      </c>
      <c r="C17" s="167">
        <v>242071</v>
      </c>
      <c r="D17" s="167">
        <v>62155</v>
      </c>
      <c r="E17" s="167">
        <v>0</v>
      </c>
      <c r="F17" s="167">
        <v>179916</v>
      </c>
      <c r="G17" s="167">
        <v>0</v>
      </c>
      <c r="H17" s="167">
        <v>12310</v>
      </c>
      <c r="I17" s="167">
        <v>9319</v>
      </c>
      <c r="J17" s="167">
        <v>4299</v>
      </c>
      <c r="K17" s="167">
        <v>310708</v>
      </c>
      <c r="L17" s="167">
        <v>1181</v>
      </c>
      <c r="M17" s="167">
        <v>0</v>
      </c>
      <c r="N17" s="167">
        <v>82099</v>
      </c>
      <c r="O17" s="167">
        <v>29447</v>
      </c>
      <c r="P17" s="167">
        <v>18403</v>
      </c>
      <c r="Q17" s="167">
        <v>11044</v>
      </c>
      <c r="R17" s="167">
        <v>2497906</v>
      </c>
      <c r="S17" s="167">
        <v>2136883</v>
      </c>
      <c r="T17" s="167">
        <v>361023</v>
      </c>
      <c r="U17" s="167">
        <v>7101</v>
      </c>
      <c r="V17" s="167">
        <v>43229</v>
      </c>
      <c r="W17" s="167">
        <v>3567</v>
      </c>
      <c r="X17" s="167">
        <v>261864</v>
      </c>
      <c r="Y17" s="167">
        <v>13623</v>
      </c>
      <c r="Z17" s="167">
        <v>13623</v>
      </c>
      <c r="AA17" s="167">
        <v>0</v>
      </c>
      <c r="AB17" s="167">
        <v>120247</v>
      </c>
      <c r="AC17" s="167">
        <v>60161</v>
      </c>
      <c r="AD17" s="167">
        <v>67833</v>
      </c>
      <c r="AE17" s="167">
        <v>22166</v>
      </c>
      <c r="AF17" s="167">
        <v>7127</v>
      </c>
      <c r="AG17" s="167">
        <v>15039</v>
      </c>
      <c r="AH17" s="167">
        <v>766361</v>
      </c>
      <c r="AI17" s="167">
        <v>125790</v>
      </c>
      <c r="AJ17" s="167">
        <v>14517</v>
      </c>
      <c r="AK17" s="167">
        <v>0</v>
      </c>
      <c r="AL17" s="167">
        <v>161953</v>
      </c>
      <c r="AM17" s="167">
        <v>0</v>
      </c>
      <c r="AN17" s="167">
        <v>5961</v>
      </c>
      <c r="AO17" s="167">
        <v>0</v>
      </c>
      <c r="AP17" s="167">
        <v>144683</v>
      </c>
      <c r="AQ17" s="167">
        <v>0</v>
      </c>
      <c r="AR17" s="167">
        <v>0</v>
      </c>
      <c r="AS17" s="167">
        <v>313457</v>
      </c>
      <c r="AT17" s="167">
        <v>0</v>
      </c>
      <c r="AU17" s="167">
        <v>539998</v>
      </c>
      <c r="AV17" s="167">
        <v>203982</v>
      </c>
      <c r="AW17" s="167">
        <v>7258</v>
      </c>
      <c r="AX17" s="167">
        <v>0</v>
      </c>
      <c r="AY17" s="167">
        <v>0</v>
      </c>
      <c r="AZ17" s="167">
        <v>0</v>
      </c>
      <c r="BA17" s="167">
        <v>0</v>
      </c>
      <c r="BB17" s="167">
        <v>0</v>
      </c>
      <c r="BC17" s="167">
        <v>25834</v>
      </c>
      <c r="BD17" s="167">
        <v>0</v>
      </c>
      <c r="BE17" s="167">
        <v>0</v>
      </c>
      <c r="BF17" s="167">
        <v>25834</v>
      </c>
      <c r="BG17" s="167">
        <v>0</v>
      </c>
      <c r="BH17" s="167">
        <v>0</v>
      </c>
      <c r="BI17" s="167">
        <v>170890</v>
      </c>
      <c r="BJ17" s="167">
        <v>336016</v>
      </c>
      <c r="BK17" s="167">
        <v>8440</v>
      </c>
      <c r="BL17" s="167">
        <v>0</v>
      </c>
      <c r="BM17" s="167">
        <v>327576</v>
      </c>
      <c r="BN17" s="167">
        <v>38206</v>
      </c>
      <c r="BO17" s="167">
        <v>15381</v>
      </c>
      <c r="BP17" s="167">
        <v>22825</v>
      </c>
      <c r="BQ17" s="167">
        <v>22773</v>
      </c>
      <c r="BR17" s="167">
        <v>0</v>
      </c>
      <c r="BS17" s="167">
        <v>52</v>
      </c>
      <c r="BT17" s="167">
        <v>3275</v>
      </c>
      <c r="BU17" s="167">
        <v>342904</v>
      </c>
      <c r="BV17" s="167">
        <v>192649</v>
      </c>
      <c r="BW17" s="167">
        <v>135007</v>
      </c>
      <c r="BX17" s="167">
        <v>57642</v>
      </c>
      <c r="BY17" s="167">
        <v>187598</v>
      </c>
      <c r="BZ17" s="167">
        <v>3793</v>
      </c>
      <c r="CA17" s="167">
        <v>1791</v>
      </c>
      <c r="CB17" s="167">
        <v>0</v>
      </c>
      <c r="CC17" s="167">
        <v>115784</v>
      </c>
      <c r="CD17" s="167">
        <v>0</v>
      </c>
      <c r="CE17" s="167">
        <v>0</v>
      </c>
      <c r="CF17" s="167">
        <v>0</v>
      </c>
      <c r="CG17" s="167">
        <v>0</v>
      </c>
      <c r="CH17" s="167">
        <v>66230</v>
      </c>
      <c r="CI17" s="167">
        <v>0</v>
      </c>
      <c r="CJ17" s="167">
        <v>66230</v>
      </c>
      <c r="CK17" s="167">
        <v>3682100</v>
      </c>
      <c r="CL17" s="167">
        <v>3094700</v>
      </c>
      <c r="CM17" s="167">
        <v>0</v>
      </c>
      <c r="CN17" s="167">
        <v>378600</v>
      </c>
      <c r="CO17" s="167">
        <v>13735504</v>
      </c>
      <c r="CP17" s="158">
        <f>SUM(CR17,CT17)</f>
        <v>5179906</v>
      </c>
      <c r="CQ17" s="159">
        <f>ROUND(CP17/CO17*100,1)</f>
        <v>37.7</v>
      </c>
      <c r="CR17" s="167">
        <v>3975727</v>
      </c>
      <c r="CS17" s="159">
        <f>ROUND(CR17/CO17*100,1)</f>
        <v>28.9</v>
      </c>
      <c r="CT17" s="167">
        <v>1204179</v>
      </c>
      <c r="CU17" s="159">
        <f>CQ17-CS17</f>
        <v>8.800000000000004</v>
      </c>
      <c r="CV17" s="158">
        <f>SUM(CX17,CZ17)</f>
        <v>8555598</v>
      </c>
      <c r="CW17" s="159">
        <f>100-CQ17</f>
        <v>62.3</v>
      </c>
      <c r="CX17" s="167">
        <v>1145723</v>
      </c>
      <c r="CY17" s="159">
        <f>ROUND(CX17/CO17*100,1)</f>
        <v>8.3</v>
      </c>
      <c r="CZ17" s="167">
        <v>7409875</v>
      </c>
      <c r="DA17" s="159">
        <f>CW17-CY17</f>
        <v>54</v>
      </c>
      <c r="DB17" s="155">
        <v>13735504</v>
      </c>
      <c r="DC17" s="155">
        <f>CO17-DB17</f>
        <v>0</v>
      </c>
      <c r="DD17" s="184">
        <f t="shared" si="7"/>
        <v>7648053</v>
      </c>
      <c r="DE17" s="185">
        <f t="shared" si="8"/>
        <v>55.68</v>
      </c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  <c r="IU17" s="155"/>
      <c r="IV17" s="155"/>
    </row>
    <row r="18" spans="1:256" s="156" customFormat="1" ht="32.25" customHeight="1" thickBot="1" thickTop="1">
      <c r="A18" s="168" t="s">
        <v>134</v>
      </c>
      <c r="B18" s="169">
        <f aca="true" t="shared" si="11" ref="B18:BS18">SUM(B5:B17)</f>
        <v>216132960</v>
      </c>
      <c r="C18" s="169">
        <f t="shared" si="11"/>
        <v>8943722</v>
      </c>
      <c r="D18" s="169">
        <f t="shared" si="11"/>
        <v>2272688</v>
      </c>
      <c r="E18" s="169">
        <f t="shared" si="11"/>
        <v>84162</v>
      </c>
      <c r="F18" s="169">
        <f t="shared" si="11"/>
        <v>6578710</v>
      </c>
      <c r="G18" s="169">
        <f t="shared" si="11"/>
        <v>8162</v>
      </c>
      <c r="H18" s="169">
        <f t="shared" si="11"/>
        <v>749902</v>
      </c>
      <c r="I18" s="169">
        <f t="shared" si="11"/>
        <v>568480</v>
      </c>
      <c r="J18" s="169">
        <f t="shared" si="11"/>
        <v>261052</v>
      </c>
      <c r="K18" s="169">
        <f t="shared" si="11"/>
        <v>15727009</v>
      </c>
      <c r="L18" s="169">
        <f t="shared" si="11"/>
        <v>420080</v>
      </c>
      <c r="M18" s="169">
        <f t="shared" si="11"/>
        <v>0</v>
      </c>
      <c r="N18" s="169">
        <f t="shared" si="11"/>
        <v>3002890</v>
      </c>
      <c r="O18" s="169">
        <f t="shared" si="11"/>
        <v>1385139</v>
      </c>
      <c r="P18" s="169">
        <f>SUM(P5:P17)</f>
        <v>817529</v>
      </c>
      <c r="Q18" s="169">
        <f>SUM(Q5:Q17)</f>
        <v>567610</v>
      </c>
      <c r="R18" s="169">
        <f t="shared" si="11"/>
        <v>110115935</v>
      </c>
      <c r="S18" s="169">
        <f t="shared" si="11"/>
        <v>98522705</v>
      </c>
      <c r="T18" s="169">
        <f t="shared" si="11"/>
        <v>11593230</v>
      </c>
      <c r="U18" s="169">
        <f t="shared" si="11"/>
        <v>411320</v>
      </c>
      <c r="V18" s="169">
        <f t="shared" si="11"/>
        <v>3466664</v>
      </c>
      <c r="W18" s="169">
        <f t="shared" si="11"/>
        <v>199074</v>
      </c>
      <c r="X18" s="169">
        <f t="shared" si="11"/>
        <v>10545774</v>
      </c>
      <c r="Y18" s="169">
        <f t="shared" si="11"/>
        <v>422253</v>
      </c>
      <c r="Z18" s="169">
        <f t="shared" si="11"/>
        <v>422253</v>
      </c>
      <c r="AA18" s="169">
        <f t="shared" si="11"/>
        <v>0</v>
      </c>
      <c r="AB18" s="169">
        <f t="shared" si="11"/>
        <v>2376512</v>
      </c>
      <c r="AC18" s="169">
        <f t="shared" si="11"/>
        <v>4482817</v>
      </c>
      <c r="AD18" s="169">
        <f t="shared" si="11"/>
        <v>3264192</v>
      </c>
      <c r="AE18" s="169">
        <f t="shared" si="11"/>
        <v>3896217</v>
      </c>
      <c r="AF18" s="169">
        <f t="shared" si="11"/>
        <v>433382</v>
      </c>
      <c r="AG18" s="169">
        <f t="shared" si="11"/>
        <v>3462835</v>
      </c>
      <c r="AH18" s="169">
        <f t="shared" si="11"/>
        <v>51658821</v>
      </c>
      <c r="AI18" s="169">
        <f t="shared" si="11"/>
        <v>15143264</v>
      </c>
      <c r="AJ18" s="169">
        <f t="shared" si="11"/>
        <v>3032422</v>
      </c>
      <c r="AK18" s="169">
        <f t="shared" si="11"/>
        <v>0</v>
      </c>
      <c r="AL18" s="169">
        <f t="shared" si="11"/>
        <v>10656976</v>
      </c>
      <c r="AM18" s="169">
        <f t="shared" si="11"/>
        <v>572606</v>
      </c>
      <c r="AN18" s="169">
        <f t="shared" si="11"/>
        <v>459076</v>
      </c>
      <c r="AO18" s="169">
        <f t="shared" si="11"/>
        <v>46203</v>
      </c>
      <c r="AP18" s="169">
        <f t="shared" si="11"/>
        <v>4500089</v>
      </c>
      <c r="AQ18" s="169">
        <f t="shared" si="11"/>
        <v>0</v>
      </c>
      <c r="AR18" s="169">
        <f t="shared" si="11"/>
        <v>0</v>
      </c>
      <c r="AS18" s="169">
        <f t="shared" si="11"/>
        <v>17248185</v>
      </c>
      <c r="AT18" s="169">
        <f t="shared" si="11"/>
        <v>7549</v>
      </c>
      <c r="AU18" s="169">
        <f t="shared" si="11"/>
        <v>25546042</v>
      </c>
      <c r="AV18" s="169">
        <f t="shared" si="11"/>
        <v>14510046</v>
      </c>
      <c r="AW18" s="169">
        <f t="shared" si="11"/>
        <v>1101314</v>
      </c>
      <c r="AX18" s="169">
        <f t="shared" si="11"/>
        <v>0</v>
      </c>
      <c r="AY18" s="169">
        <f>SUM(AY5:AY17)</f>
        <v>1861336</v>
      </c>
      <c r="AZ18" s="169">
        <f>SUM(AZ5:AZ17)</f>
        <v>2403573</v>
      </c>
      <c r="BA18" s="169">
        <f t="shared" si="11"/>
        <v>927154</v>
      </c>
      <c r="BB18" s="169">
        <f t="shared" si="11"/>
        <v>222338</v>
      </c>
      <c r="BC18" s="169">
        <f t="shared" si="11"/>
        <v>1262588</v>
      </c>
      <c r="BD18" s="169">
        <f>SUM(BD5:BD17)</f>
        <v>3246</v>
      </c>
      <c r="BE18" s="169">
        <f>SUM(BE5:BE17)</f>
        <v>0</v>
      </c>
      <c r="BF18" s="169">
        <f>SUM(BF5:BF17)</f>
        <v>1259342</v>
      </c>
      <c r="BG18" s="169">
        <f t="shared" si="11"/>
        <v>442069</v>
      </c>
      <c r="BH18" s="169">
        <f t="shared" si="11"/>
        <v>62364</v>
      </c>
      <c r="BI18" s="169">
        <f t="shared" si="11"/>
        <v>6227310</v>
      </c>
      <c r="BJ18" s="169">
        <f t="shared" si="11"/>
        <v>11035996</v>
      </c>
      <c r="BK18" s="169">
        <f t="shared" si="11"/>
        <v>1054193</v>
      </c>
      <c r="BL18" s="169">
        <f t="shared" si="11"/>
        <v>16631</v>
      </c>
      <c r="BM18" s="169">
        <f t="shared" si="11"/>
        <v>9965172</v>
      </c>
      <c r="BN18" s="169">
        <f t="shared" si="11"/>
        <v>2715471</v>
      </c>
      <c r="BO18" s="169">
        <f t="shared" si="11"/>
        <v>757845</v>
      </c>
      <c r="BP18" s="169">
        <f t="shared" si="11"/>
        <v>1957626</v>
      </c>
      <c r="BQ18" s="169">
        <f t="shared" si="11"/>
        <v>1730365</v>
      </c>
      <c r="BR18" s="169">
        <f t="shared" si="11"/>
        <v>17677</v>
      </c>
      <c r="BS18" s="169">
        <f t="shared" si="11"/>
        <v>209584</v>
      </c>
      <c r="BT18" s="169">
        <f aca="true" t="shared" si="12" ref="BT18:CO18">SUM(BT5:BT17)</f>
        <v>699215</v>
      </c>
      <c r="BU18" s="169">
        <f t="shared" si="12"/>
        <v>21929367</v>
      </c>
      <c r="BV18" s="169">
        <f t="shared" si="12"/>
        <v>15722257</v>
      </c>
      <c r="BW18" s="169">
        <f t="shared" si="12"/>
        <v>14164950</v>
      </c>
      <c r="BX18" s="169">
        <f t="shared" si="12"/>
        <v>1557307</v>
      </c>
      <c r="BY18" s="169">
        <f t="shared" si="12"/>
        <v>18052367</v>
      </c>
      <c r="BZ18" s="169">
        <f t="shared" si="12"/>
        <v>352068</v>
      </c>
      <c r="CA18" s="169">
        <f t="shared" si="12"/>
        <v>106994</v>
      </c>
      <c r="CB18" s="169">
        <f t="shared" si="12"/>
        <v>51570</v>
      </c>
      <c r="CC18" s="169">
        <f t="shared" si="12"/>
        <v>10501460</v>
      </c>
      <c r="CD18" s="169">
        <f t="shared" si="12"/>
        <v>179184</v>
      </c>
      <c r="CE18" s="169">
        <f>SUM(CE5:CE17)</f>
        <v>90705</v>
      </c>
      <c r="CF18" s="169">
        <f>SUM(CF5:CF17)</f>
        <v>88479</v>
      </c>
      <c r="CG18" s="169">
        <f t="shared" si="12"/>
        <v>300000</v>
      </c>
      <c r="CH18" s="169">
        <f t="shared" si="12"/>
        <v>6561091</v>
      </c>
      <c r="CI18" s="169">
        <f>SUM(CI5:CI17)</f>
        <v>6525</v>
      </c>
      <c r="CJ18" s="169">
        <f>SUM(CJ5:CJ17)</f>
        <v>6554566</v>
      </c>
      <c r="CK18" s="169">
        <f t="shared" si="12"/>
        <v>55868766</v>
      </c>
      <c r="CL18" s="169">
        <f t="shared" si="12"/>
        <v>4530100</v>
      </c>
      <c r="CM18" s="169">
        <f t="shared" si="12"/>
        <v>0</v>
      </c>
      <c r="CN18" s="169">
        <f t="shared" si="12"/>
        <v>14397466</v>
      </c>
      <c r="CO18" s="169">
        <f t="shared" si="12"/>
        <v>567826999</v>
      </c>
      <c r="CP18" s="169">
        <f>SUM(CP5:CP17)</f>
        <v>156208716</v>
      </c>
      <c r="CQ18" s="170">
        <f>ROUND(CP18/CO18*100,1)</f>
        <v>27.5</v>
      </c>
      <c r="CR18" s="169">
        <f>SUM(CR5:CR17)</f>
        <v>79436097</v>
      </c>
      <c r="CS18" s="170">
        <f>ROUND(CR18/CO18*100,1)</f>
        <v>14</v>
      </c>
      <c r="CT18" s="169">
        <f>SUM(CT5:CT17)</f>
        <v>76772619</v>
      </c>
      <c r="CU18" s="170">
        <f>CQ18-CS18</f>
        <v>13.5</v>
      </c>
      <c r="CV18" s="169">
        <f>SUM(CV5:CV17)</f>
        <v>411618283</v>
      </c>
      <c r="CW18" s="170">
        <f>100-CQ18</f>
        <v>72.5</v>
      </c>
      <c r="CX18" s="169">
        <f>SUM(CX5:CX17)</f>
        <v>73431490</v>
      </c>
      <c r="CY18" s="170">
        <f>ROUND(CX18/CO18*100,1)</f>
        <v>12.9</v>
      </c>
      <c r="CZ18" s="169">
        <f>SUM(CZ5:CZ17)</f>
        <v>338186793</v>
      </c>
      <c r="DA18" s="170">
        <f>CW18-CY18</f>
        <v>59.6</v>
      </c>
      <c r="DB18" s="155">
        <f>SUM(DB5:DB17)</f>
        <v>567826999</v>
      </c>
      <c r="DC18" s="155">
        <f>CO18-DB18</f>
        <v>0</v>
      </c>
      <c r="DD18" s="184">
        <f>SUM(DD5:DD17)</f>
        <v>357307169</v>
      </c>
      <c r="DE18" s="185">
        <f t="shared" si="8"/>
        <v>62.93</v>
      </c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  <c r="IU18" s="155"/>
      <c r="IV18" s="155"/>
    </row>
    <row r="19" spans="1:256" s="156" customFormat="1" ht="32.25" customHeight="1" thickTop="1">
      <c r="A19" s="157" t="s">
        <v>26</v>
      </c>
      <c r="B19" s="158">
        <v>1486288</v>
      </c>
      <c r="C19" s="158">
        <v>106251</v>
      </c>
      <c r="D19" s="158">
        <v>27281</v>
      </c>
      <c r="E19" s="158">
        <v>0</v>
      </c>
      <c r="F19" s="158">
        <v>78970</v>
      </c>
      <c r="G19" s="158">
        <v>0</v>
      </c>
      <c r="H19" s="158">
        <v>5280</v>
      </c>
      <c r="I19" s="158">
        <v>4047</v>
      </c>
      <c r="J19" s="158">
        <v>1790</v>
      </c>
      <c r="K19" s="158">
        <v>115846</v>
      </c>
      <c r="L19" s="158">
        <v>0</v>
      </c>
      <c r="M19" s="158">
        <v>0</v>
      </c>
      <c r="N19" s="158">
        <v>36009</v>
      </c>
      <c r="O19" s="158">
        <v>7953</v>
      </c>
      <c r="P19" s="158">
        <v>5872</v>
      </c>
      <c r="Q19" s="158">
        <v>2081</v>
      </c>
      <c r="R19" s="158">
        <v>1435758</v>
      </c>
      <c r="S19" s="158">
        <v>1300694</v>
      </c>
      <c r="T19" s="158">
        <v>135064</v>
      </c>
      <c r="U19" s="158">
        <v>2326</v>
      </c>
      <c r="V19" s="158">
        <v>68311</v>
      </c>
      <c r="W19" s="158">
        <v>3317</v>
      </c>
      <c r="X19" s="158">
        <v>85733</v>
      </c>
      <c r="Y19" s="158">
        <v>20834</v>
      </c>
      <c r="Z19" s="158">
        <v>20834</v>
      </c>
      <c r="AA19" s="158">
        <v>0</v>
      </c>
      <c r="AB19" s="158">
        <v>26491</v>
      </c>
      <c r="AC19" s="158">
        <v>10843</v>
      </c>
      <c r="AD19" s="158">
        <v>27565</v>
      </c>
      <c r="AE19" s="158">
        <v>8870</v>
      </c>
      <c r="AF19" s="158">
        <v>3275</v>
      </c>
      <c r="AG19" s="158">
        <v>5595</v>
      </c>
      <c r="AH19" s="158">
        <v>95855</v>
      </c>
      <c r="AI19" s="158">
        <v>0</v>
      </c>
      <c r="AJ19" s="158">
        <v>0</v>
      </c>
      <c r="AK19" s="158">
        <v>0</v>
      </c>
      <c r="AL19" s="158">
        <v>3089</v>
      </c>
      <c r="AM19" s="158">
        <v>3127</v>
      </c>
      <c r="AN19" s="158">
        <v>3100</v>
      </c>
      <c r="AO19" s="158">
        <v>0</v>
      </c>
      <c r="AP19" s="158">
        <v>0</v>
      </c>
      <c r="AQ19" s="158">
        <v>0</v>
      </c>
      <c r="AR19" s="158">
        <v>0</v>
      </c>
      <c r="AS19" s="158">
        <v>86539</v>
      </c>
      <c r="AT19" s="158">
        <v>0</v>
      </c>
      <c r="AU19" s="158">
        <v>187574</v>
      </c>
      <c r="AV19" s="158">
        <v>128129</v>
      </c>
      <c r="AW19" s="158">
        <v>0</v>
      </c>
      <c r="AX19" s="158">
        <v>0</v>
      </c>
      <c r="AY19" s="158">
        <v>6756</v>
      </c>
      <c r="AZ19" s="158">
        <v>25896</v>
      </c>
      <c r="BA19" s="158">
        <v>58</v>
      </c>
      <c r="BB19" s="158">
        <v>0</v>
      </c>
      <c r="BC19" s="158">
        <v>10383</v>
      </c>
      <c r="BD19" s="158">
        <v>0</v>
      </c>
      <c r="BE19" s="158">
        <v>0</v>
      </c>
      <c r="BF19" s="158">
        <v>10383</v>
      </c>
      <c r="BG19" s="158">
        <v>0</v>
      </c>
      <c r="BH19" s="158">
        <v>0</v>
      </c>
      <c r="BI19" s="158">
        <v>85036</v>
      </c>
      <c r="BJ19" s="158">
        <v>59445</v>
      </c>
      <c r="BK19" s="158">
        <v>3232</v>
      </c>
      <c r="BL19" s="158">
        <v>0</v>
      </c>
      <c r="BM19" s="158">
        <v>56213</v>
      </c>
      <c r="BN19" s="158">
        <v>81463</v>
      </c>
      <c r="BO19" s="158">
        <v>5079</v>
      </c>
      <c r="BP19" s="158">
        <v>76384</v>
      </c>
      <c r="BQ19" s="158">
        <v>76334</v>
      </c>
      <c r="BR19" s="158">
        <v>0</v>
      </c>
      <c r="BS19" s="158">
        <v>50</v>
      </c>
      <c r="BT19" s="158">
        <v>311</v>
      </c>
      <c r="BU19" s="158">
        <v>74007</v>
      </c>
      <c r="BV19" s="158">
        <v>57760</v>
      </c>
      <c r="BW19" s="158">
        <v>46729</v>
      </c>
      <c r="BX19" s="158">
        <v>11031</v>
      </c>
      <c r="BY19" s="158">
        <v>89647</v>
      </c>
      <c r="BZ19" s="158">
        <v>1050</v>
      </c>
      <c r="CA19" s="158">
        <v>8</v>
      </c>
      <c r="CB19" s="158">
        <v>0</v>
      </c>
      <c r="CC19" s="158">
        <v>54035</v>
      </c>
      <c r="CD19" s="158">
        <v>619</v>
      </c>
      <c r="CE19" s="158">
        <v>619</v>
      </c>
      <c r="CF19" s="158">
        <v>0</v>
      </c>
      <c r="CG19" s="158">
        <v>0</v>
      </c>
      <c r="CH19" s="158">
        <v>33935</v>
      </c>
      <c r="CI19" s="158">
        <v>0</v>
      </c>
      <c r="CJ19" s="158">
        <v>33935</v>
      </c>
      <c r="CK19" s="158">
        <v>182300</v>
      </c>
      <c r="CL19" s="158">
        <v>0</v>
      </c>
      <c r="CM19" s="158">
        <v>0</v>
      </c>
      <c r="CN19" s="158">
        <v>175400</v>
      </c>
      <c r="CO19" s="158">
        <v>4133379</v>
      </c>
      <c r="CP19" s="158">
        <f aca="true" t="shared" si="13" ref="CP19:CP65">SUM(CR19,CT19)</f>
        <v>632182</v>
      </c>
      <c r="CQ19" s="159">
        <f aca="true" t="shared" si="14" ref="CQ19:CQ65">ROUND(CP19/CO19*100,1)</f>
        <v>15.3</v>
      </c>
      <c r="CR19" s="158">
        <v>164651</v>
      </c>
      <c r="CS19" s="159">
        <f aca="true" t="shared" si="15" ref="CS19:CS65">ROUND(CR19/CO19*100,1)</f>
        <v>4</v>
      </c>
      <c r="CT19" s="158">
        <v>467531</v>
      </c>
      <c r="CU19" s="159">
        <f aca="true" t="shared" si="16" ref="CU19:CU65">CQ19-CS19</f>
        <v>11.3</v>
      </c>
      <c r="CV19" s="158">
        <f aca="true" t="shared" si="17" ref="CV19:CV65">SUM(CX19,CZ19)</f>
        <v>3501197</v>
      </c>
      <c r="CW19" s="159">
        <f aca="true" t="shared" si="18" ref="CW19:CW65">100-CQ19</f>
        <v>84.7</v>
      </c>
      <c r="CX19" s="158">
        <v>427276</v>
      </c>
      <c r="CY19" s="159">
        <f aca="true" t="shared" si="19" ref="CY19:CY65">ROUND(CX19/CO19*100,1)</f>
        <v>10.3</v>
      </c>
      <c r="CZ19" s="158">
        <v>3073921</v>
      </c>
      <c r="DA19" s="159">
        <f aca="true" t="shared" si="20" ref="DA19:DA65">CW19-CY19</f>
        <v>74.4</v>
      </c>
      <c r="DB19" s="155">
        <v>4133379</v>
      </c>
      <c r="DC19" s="155">
        <f>CO19-DB19</f>
        <v>0</v>
      </c>
      <c r="DD19" s="184">
        <f t="shared" si="7"/>
        <v>3199222</v>
      </c>
      <c r="DE19" s="185">
        <f t="shared" si="8"/>
        <v>77.4</v>
      </c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  <c r="IT19" s="155"/>
      <c r="IU19" s="155"/>
      <c r="IV19" s="155"/>
    </row>
    <row r="20" spans="1:256" s="156" customFormat="1" ht="32.25" customHeight="1">
      <c r="A20" s="157" t="s">
        <v>27</v>
      </c>
      <c r="B20" s="158">
        <v>994096</v>
      </c>
      <c r="C20" s="158">
        <v>76362</v>
      </c>
      <c r="D20" s="158">
        <v>19606</v>
      </c>
      <c r="E20" s="158">
        <v>0</v>
      </c>
      <c r="F20" s="158">
        <v>56756</v>
      </c>
      <c r="G20" s="158">
        <v>0</v>
      </c>
      <c r="H20" s="158">
        <v>3885</v>
      </c>
      <c r="I20" s="158">
        <v>2953</v>
      </c>
      <c r="J20" s="158">
        <v>1345</v>
      </c>
      <c r="K20" s="158">
        <v>88236</v>
      </c>
      <c r="L20" s="158">
        <v>5265</v>
      </c>
      <c r="M20" s="158">
        <v>0</v>
      </c>
      <c r="N20" s="158">
        <v>25902</v>
      </c>
      <c r="O20" s="158">
        <v>5034</v>
      </c>
      <c r="P20" s="158">
        <v>4678</v>
      </c>
      <c r="Q20" s="158">
        <v>356</v>
      </c>
      <c r="R20" s="158">
        <v>1799348</v>
      </c>
      <c r="S20" s="158">
        <v>1637375</v>
      </c>
      <c r="T20" s="158">
        <v>161973</v>
      </c>
      <c r="U20" s="158">
        <v>1772</v>
      </c>
      <c r="V20" s="158">
        <v>56648</v>
      </c>
      <c r="W20" s="158">
        <v>978</v>
      </c>
      <c r="X20" s="158">
        <v>74481</v>
      </c>
      <c r="Y20" s="158">
        <v>8094</v>
      </c>
      <c r="Z20" s="158">
        <v>8094</v>
      </c>
      <c r="AA20" s="158">
        <v>0</v>
      </c>
      <c r="AB20" s="158">
        <v>19068</v>
      </c>
      <c r="AC20" s="158">
        <v>31318</v>
      </c>
      <c r="AD20" s="158">
        <v>16001</v>
      </c>
      <c r="AE20" s="158">
        <v>7591</v>
      </c>
      <c r="AF20" s="158">
        <v>2808</v>
      </c>
      <c r="AG20" s="158">
        <v>4783</v>
      </c>
      <c r="AH20" s="158">
        <v>126728</v>
      </c>
      <c r="AI20" s="158">
        <v>0</v>
      </c>
      <c r="AJ20" s="158">
        <v>0</v>
      </c>
      <c r="AK20" s="158">
        <v>0</v>
      </c>
      <c r="AL20" s="158">
        <v>52547</v>
      </c>
      <c r="AM20" s="158">
        <v>0</v>
      </c>
      <c r="AN20" s="158">
        <v>2971</v>
      </c>
      <c r="AO20" s="158">
        <v>0</v>
      </c>
      <c r="AP20" s="158">
        <v>0</v>
      </c>
      <c r="AQ20" s="158">
        <v>0</v>
      </c>
      <c r="AR20" s="158">
        <v>0</v>
      </c>
      <c r="AS20" s="158">
        <v>71210</v>
      </c>
      <c r="AT20" s="158">
        <v>0</v>
      </c>
      <c r="AU20" s="158">
        <v>550100</v>
      </c>
      <c r="AV20" s="158">
        <v>493998</v>
      </c>
      <c r="AW20" s="158">
        <v>0</v>
      </c>
      <c r="AX20" s="158">
        <v>0</v>
      </c>
      <c r="AY20" s="158">
        <v>13064</v>
      </c>
      <c r="AZ20" s="158">
        <v>20036</v>
      </c>
      <c r="BA20" s="158">
        <v>397942</v>
      </c>
      <c r="BB20" s="158">
        <v>0</v>
      </c>
      <c r="BC20" s="158">
        <v>10332</v>
      </c>
      <c r="BD20" s="158">
        <v>0</v>
      </c>
      <c r="BE20" s="158">
        <v>0</v>
      </c>
      <c r="BF20" s="158">
        <v>10332</v>
      </c>
      <c r="BG20" s="158">
        <v>0</v>
      </c>
      <c r="BH20" s="158">
        <v>0</v>
      </c>
      <c r="BI20" s="158">
        <v>52624</v>
      </c>
      <c r="BJ20" s="158">
        <v>56102</v>
      </c>
      <c r="BK20" s="158">
        <v>2485</v>
      </c>
      <c r="BL20" s="158">
        <v>0</v>
      </c>
      <c r="BM20" s="158">
        <v>53617</v>
      </c>
      <c r="BN20" s="158">
        <v>17451</v>
      </c>
      <c r="BO20" s="158">
        <v>9043</v>
      </c>
      <c r="BP20" s="158">
        <v>8408</v>
      </c>
      <c r="BQ20" s="158">
        <v>8059</v>
      </c>
      <c r="BR20" s="158">
        <v>0</v>
      </c>
      <c r="BS20" s="158">
        <v>349</v>
      </c>
      <c r="BT20" s="158">
        <v>327</v>
      </c>
      <c r="BU20" s="158">
        <v>283316</v>
      </c>
      <c r="BV20" s="158">
        <v>104232</v>
      </c>
      <c r="BW20" s="158">
        <v>103818</v>
      </c>
      <c r="BX20" s="158">
        <v>414</v>
      </c>
      <c r="BY20" s="158">
        <v>55059</v>
      </c>
      <c r="BZ20" s="158">
        <v>724</v>
      </c>
      <c r="CA20" s="158">
        <v>963</v>
      </c>
      <c r="CB20" s="158">
        <v>0</v>
      </c>
      <c r="CC20" s="158">
        <v>21014</v>
      </c>
      <c r="CD20" s="158">
        <v>73</v>
      </c>
      <c r="CE20" s="158">
        <v>0</v>
      </c>
      <c r="CF20" s="158">
        <v>73</v>
      </c>
      <c r="CG20" s="158">
        <v>0</v>
      </c>
      <c r="CH20" s="158">
        <v>32285</v>
      </c>
      <c r="CI20" s="158">
        <v>0</v>
      </c>
      <c r="CJ20" s="158">
        <v>32285</v>
      </c>
      <c r="CK20" s="158">
        <v>338772</v>
      </c>
      <c r="CL20" s="158">
        <v>0</v>
      </c>
      <c r="CM20" s="158">
        <v>0</v>
      </c>
      <c r="CN20" s="158">
        <v>157572</v>
      </c>
      <c r="CO20" s="158">
        <v>4618903</v>
      </c>
      <c r="CP20" s="158">
        <f t="shared" si="13"/>
        <v>1417987</v>
      </c>
      <c r="CQ20" s="159">
        <f t="shared" si="14"/>
        <v>30.7</v>
      </c>
      <c r="CR20" s="158">
        <v>850231</v>
      </c>
      <c r="CS20" s="159">
        <f t="shared" si="15"/>
        <v>18.4</v>
      </c>
      <c r="CT20" s="158">
        <v>567756</v>
      </c>
      <c r="CU20" s="159">
        <f t="shared" si="16"/>
        <v>12.3</v>
      </c>
      <c r="CV20" s="158">
        <f t="shared" si="17"/>
        <v>3200916</v>
      </c>
      <c r="CW20" s="159">
        <f t="shared" si="18"/>
        <v>69.3</v>
      </c>
      <c r="CX20" s="158">
        <v>345359</v>
      </c>
      <c r="CY20" s="159">
        <f t="shared" si="19"/>
        <v>7.5</v>
      </c>
      <c r="CZ20" s="158">
        <v>2855557</v>
      </c>
      <c r="DA20" s="159">
        <f t="shared" si="20"/>
        <v>61.8</v>
      </c>
      <c r="DB20" s="155">
        <v>4618903</v>
      </c>
      <c r="DC20" s="155">
        <f aca="true" t="shared" si="21" ref="DC20:DC65">CO20-DB20</f>
        <v>0</v>
      </c>
      <c r="DD20" s="184">
        <f t="shared" si="7"/>
        <v>3002426</v>
      </c>
      <c r="DE20" s="185">
        <f t="shared" si="8"/>
        <v>65</v>
      </c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  <c r="IU20" s="155"/>
      <c r="IV20" s="155"/>
    </row>
    <row r="21" spans="1:256" s="156" customFormat="1" ht="32.25" customHeight="1">
      <c r="A21" s="157" t="s">
        <v>28</v>
      </c>
      <c r="B21" s="158">
        <v>1303452</v>
      </c>
      <c r="C21" s="158">
        <v>118923</v>
      </c>
      <c r="D21" s="158">
        <v>30535</v>
      </c>
      <c r="E21" s="158">
        <v>0</v>
      </c>
      <c r="F21" s="158">
        <v>88388</v>
      </c>
      <c r="G21" s="158">
        <v>0</v>
      </c>
      <c r="H21" s="158">
        <v>5144</v>
      </c>
      <c r="I21" s="158">
        <v>3897</v>
      </c>
      <c r="J21" s="158">
        <v>1794</v>
      </c>
      <c r="K21" s="158">
        <v>151624</v>
      </c>
      <c r="L21" s="158">
        <v>0</v>
      </c>
      <c r="M21" s="158">
        <v>0</v>
      </c>
      <c r="N21" s="158">
        <v>40324</v>
      </c>
      <c r="O21" s="158">
        <v>7094</v>
      </c>
      <c r="P21" s="158">
        <v>5687</v>
      </c>
      <c r="Q21" s="158">
        <v>1407</v>
      </c>
      <c r="R21" s="158">
        <v>2247878</v>
      </c>
      <c r="S21" s="158">
        <v>2072582</v>
      </c>
      <c r="T21" s="158">
        <v>175296</v>
      </c>
      <c r="U21" s="158">
        <v>1733</v>
      </c>
      <c r="V21" s="158">
        <v>22621</v>
      </c>
      <c r="W21" s="158">
        <v>0</v>
      </c>
      <c r="X21" s="158">
        <v>103437</v>
      </c>
      <c r="Y21" s="158">
        <v>13982</v>
      </c>
      <c r="Z21" s="158">
        <v>13982</v>
      </c>
      <c r="AA21" s="158">
        <v>0</v>
      </c>
      <c r="AB21" s="158">
        <v>40398</v>
      </c>
      <c r="AC21" s="158">
        <v>28719</v>
      </c>
      <c r="AD21" s="158">
        <v>20338</v>
      </c>
      <c r="AE21" s="158">
        <v>14146</v>
      </c>
      <c r="AF21" s="158">
        <v>5146</v>
      </c>
      <c r="AG21" s="158">
        <v>9000</v>
      </c>
      <c r="AH21" s="158">
        <v>143801</v>
      </c>
      <c r="AI21" s="158">
        <v>0</v>
      </c>
      <c r="AJ21" s="158">
        <v>0</v>
      </c>
      <c r="AK21" s="158">
        <v>0</v>
      </c>
      <c r="AL21" s="158">
        <v>11220</v>
      </c>
      <c r="AM21" s="158">
        <v>0</v>
      </c>
      <c r="AN21" s="158">
        <v>3970</v>
      </c>
      <c r="AO21" s="158">
        <v>0</v>
      </c>
      <c r="AP21" s="158">
        <v>0</v>
      </c>
      <c r="AQ21" s="158">
        <v>0</v>
      </c>
      <c r="AR21" s="158">
        <v>0</v>
      </c>
      <c r="AS21" s="158">
        <v>128611</v>
      </c>
      <c r="AT21" s="158">
        <v>0</v>
      </c>
      <c r="AU21" s="158">
        <v>282868</v>
      </c>
      <c r="AV21" s="158">
        <v>174084</v>
      </c>
      <c r="AW21" s="158">
        <v>0</v>
      </c>
      <c r="AX21" s="158">
        <v>0</v>
      </c>
      <c r="AY21" s="158">
        <v>23431</v>
      </c>
      <c r="AZ21" s="158">
        <v>33416</v>
      </c>
      <c r="BA21" s="158">
        <v>242</v>
      </c>
      <c r="BB21" s="158">
        <v>0</v>
      </c>
      <c r="BC21" s="158">
        <v>23817</v>
      </c>
      <c r="BD21" s="158">
        <v>0</v>
      </c>
      <c r="BE21" s="158">
        <v>0</v>
      </c>
      <c r="BF21" s="158">
        <v>23817</v>
      </c>
      <c r="BG21" s="158">
        <v>271</v>
      </c>
      <c r="BH21" s="158">
        <v>0</v>
      </c>
      <c r="BI21" s="158">
        <v>92907</v>
      </c>
      <c r="BJ21" s="158">
        <v>108784</v>
      </c>
      <c r="BK21" s="158">
        <v>9791</v>
      </c>
      <c r="BL21" s="158">
        <v>0</v>
      </c>
      <c r="BM21" s="158">
        <v>98993</v>
      </c>
      <c r="BN21" s="158">
        <v>14225</v>
      </c>
      <c r="BO21" s="158">
        <v>8992</v>
      </c>
      <c r="BP21" s="158">
        <v>5233</v>
      </c>
      <c r="BQ21" s="158">
        <v>5211</v>
      </c>
      <c r="BR21" s="158">
        <v>22</v>
      </c>
      <c r="BS21" s="158">
        <v>0</v>
      </c>
      <c r="BT21" s="158">
        <v>11302</v>
      </c>
      <c r="BU21" s="158">
        <v>121013</v>
      </c>
      <c r="BV21" s="158">
        <v>54213</v>
      </c>
      <c r="BW21" s="158">
        <v>54213</v>
      </c>
      <c r="BX21" s="158">
        <v>0</v>
      </c>
      <c r="BY21" s="158">
        <v>178842</v>
      </c>
      <c r="BZ21" s="158">
        <v>1965</v>
      </c>
      <c r="CA21" s="158">
        <v>204</v>
      </c>
      <c r="CB21" s="158">
        <v>0</v>
      </c>
      <c r="CC21" s="158">
        <v>86274</v>
      </c>
      <c r="CD21" s="158">
        <v>0</v>
      </c>
      <c r="CE21" s="158">
        <v>0</v>
      </c>
      <c r="CF21" s="158">
        <v>0</v>
      </c>
      <c r="CG21" s="158">
        <v>0</v>
      </c>
      <c r="CH21" s="158">
        <v>90399</v>
      </c>
      <c r="CI21" s="158">
        <v>0</v>
      </c>
      <c r="CJ21" s="158">
        <v>90399</v>
      </c>
      <c r="CK21" s="158">
        <v>313400</v>
      </c>
      <c r="CL21" s="158">
        <v>0</v>
      </c>
      <c r="CM21" s="158">
        <v>0</v>
      </c>
      <c r="CN21" s="158">
        <v>200900</v>
      </c>
      <c r="CO21" s="158">
        <v>5141731</v>
      </c>
      <c r="CP21" s="158">
        <f t="shared" si="13"/>
        <v>807879</v>
      </c>
      <c r="CQ21" s="159">
        <f t="shared" si="14"/>
        <v>15.7</v>
      </c>
      <c r="CR21" s="158">
        <v>233546</v>
      </c>
      <c r="CS21" s="159">
        <f t="shared" si="15"/>
        <v>4.5</v>
      </c>
      <c r="CT21" s="158">
        <v>574333</v>
      </c>
      <c r="CU21" s="159">
        <f t="shared" si="16"/>
        <v>11.2</v>
      </c>
      <c r="CV21" s="158">
        <f t="shared" si="17"/>
        <v>4333852</v>
      </c>
      <c r="CW21" s="159">
        <f t="shared" si="18"/>
        <v>84.3</v>
      </c>
      <c r="CX21" s="158">
        <v>616414</v>
      </c>
      <c r="CY21" s="159">
        <f t="shared" si="19"/>
        <v>12</v>
      </c>
      <c r="CZ21" s="158">
        <v>3717438</v>
      </c>
      <c r="DA21" s="159">
        <f t="shared" si="20"/>
        <v>72.3</v>
      </c>
      <c r="DB21" s="155">
        <v>5141731</v>
      </c>
      <c r="DC21" s="155">
        <f t="shared" si="21"/>
        <v>0</v>
      </c>
      <c r="DD21" s="184">
        <f t="shared" si="7"/>
        <v>3880130</v>
      </c>
      <c r="DE21" s="185">
        <f t="shared" si="8"/>
        <v>75.46</v>
      </c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  <c r="IT21" s="155"/>
      <c r="IU21" s="155"/>
      <c r="IV21" s="155"/>
    </row>
    <row r="22" spans="1:256" s="156" customFormat="1" ht="32.25" customHeight="1">
      <c r="A22" s="157" t="s">
        <v>29</v>
      </c>
      <c r="B22" s="158">
        <v>524444</v>
      </c>
      <c r="C22" s="158">
        <v>47412</v>
      </c>
      <c r="D22" s="158">
        <v>12173</v>
      </c>
      <c r="E22" s="158">
        <v>0</v>
      </c>
      <c r="F22" s="158">
        <v>35239</v>
      </c>
      <c r="G22" s="158">
        <v>0</v>
      </c>
      <c r="H22" s="158">
        <v>2237</v>
      </c>
      <c r="I22" s="158">
        <v>1694</v>
      </c>
      <c r="J22" s="158">
        <v>781</v>
      </c>
      <c r="K22" s="158">
        <v>55531</v>
      </c>
      <c r="L22" s="158">
        <v>0</v>
      </c>
      <c r="M22" s="158">
        <v>0</v>
      </c>
      <c r="N22" s="158">
        <v>16076</v>
      </c>
      <c r="O22" s="158">
        <v>3564</v>
      </c>
      <c r="P22" s="158">
        <v>3098</v>
      </c>
      <c r="Q22" s="158">
        <v>466</v>
      </c>
      <c r="R22" s="158">
        <v>1196788</v>
      </c>
      <c r="S22" s="158">
        <v>1060830</v>
      </c>
      <c r="T22" s="158">
        <v>135958</v>
      </c>
      <c r="U22" s="158">
        <v>765</v>
      </c>
      <c r="V22" s="158">
        <v>4967</v>
      </c>
      <c r="W22" s="158">
        <v>0</v>
      </c>
      <c r="X22" s="158">
        <v>47714</v>
      </c>
      <c r="Y22" s="158">
        <v>2556</v>
      </c>
      <c r="Z22" s="158">
        <v>2556</v>
      </c>
      <c r="AA22" s="158">
        <v>0</v>
      </c>
      <c r="AB22" s="158">
        <v>35088</v>
      </c>
      <c r="AC22" s="158">
        <v>7945</v>
      </c>
      <c r="AD22" s="158">
        <v>2125</v>
      </c>
      <c r="AE22" s="158">
        <v>4820</v>
      </c>
      <c r="AF22" s="158">
        <v>1561</v>
      </c>
      <c r="AG22" s="158">
        <v>3259</v>
      </c>
      <c r="AH22" s="158">
        <v>81391</v>
      </c>
      <c r="AI22" s="158">
        <v>0</v>
      </c>
      <c r="AJ22" s="158">
        <v>0</v>
      </c>
      <c r="AK22" s="158">
        <v>0</v>
      </c>
      <c r="AL22" s="158">
        <v>3476</v>
      </c>
      <c r="AM22" s="158">
        <v>0</v>
      </c>
      <c r="AN22" s="158">
        <v>1821</v>
      </c>
      <c r="AO22" s="158">
        <v>0</v>
      </c>
      <c r="AP22" s="158">
        <v>30800</v>
      </c>
      <c r="AQ22" s="158">
        <v>0</v>
      </c>
      <c r="AR22" s="158">
        <v>0</v>
      </c>
      <c r="AS22" s="158">
        <v>45294</v>
      </c>
      <c r="AT22" s="158">
        <v>0</v>
      </c>
      <c r="AU22" s="158">
        <v>99473</v>
      </c>
      <c r="AV22" s="158">
        <v>59150</v>
      </c>
      <c r="AW22" s="158">
        <v>0</v>
      </c>
      <c r="AX22" s="158">
        <v>0</v>
      </c>
      <c r="AY22" s="158">
        <v>5596</v>
      </c>
      <c r="AZ22" s="158">
        <v>12828</v>
      </c>
      <c r="BA22" s="158">
        <v>0</v>
      </c>
      <c r="BB22" s="158">
        <v>0</v>
      </c>
      <c r="BC22" s="158">
        <v>6497</v>
      </c>
      <c r="BD22" s="158">
        <v>0</v>
      </c>
      <c r="BE22" s="158">
        <v>0</v>
      </c>
      <c r="BF22" s="158">
        <v>6497</v>
      </c>
      <c r="BG22" s="158">
        <v>6650</v>
      </c>
      <c r="BH22" s="158">
        <v>0</v>
      </c>
      <c r="BI22" s="158">
        <v>27579</v>
      </c>
      <c r="BJ22" s="158">
        <v>40323</v>
      </c>
      <c r="BK22" s="158">
        <v>3470</v>
      </c>
      <c r="BL22" s="158">
        <v>0</v>
      </c>
      <c r="BM22" s="158">
        <v>36853</v>
      </c>
      <c r="BN22" s="158">
        <v>8662</v>
      </c>
      <c r="BO22" s="158">
        <v>3902</v>
      </c>
      <c r="BP22" s="158">
        <v>4760</v>
      </c>
      <c r="BQ22" s="158">
        <v>3012</v>
      </c>
      <c r="BR22" s="158">
        <v>0</v>
      </c>
      <c r="BS22" s="158">
        <v>1748</v>
      </c>
      <c r="BT22" s="158">
        <v>1655</v>
      </c>
      <c r="BU22" s="158">
        <v>266296</v>
      </c>
      <c r="BV22" s="158">
        <v>38430</v>
      </c>
      <c r="BW22" s="158">
        <v>33075</v>
      </c>
      <c r="BX22" s="158">
        <v>5355</v>
      </c>
      <c r="BY22" s="158">
        <v>54307</v>
      </c>
      <c r="BZ22" s="158">
        <v>121</v>
      </c>
      <c r="CA22" s="158">
        <v>775</v>
      </c>
      <c r="CB22" s="158">
        <v>0</v>
      </c>
      <c r="CC22" s="158">
        <v>16000</v>
      </c>
      <c r="CD22" s="158">
        <v>0</v>
      </c>
      <c r="CE22" s="158">
        <v>0</v>
      </c>
      <c r="CF22" s="158">
        <v>0</v>
      </c>
      <c r="CG22" s="158">
        <v>0</v>
      </c>
      <c r="CH22" s="158">
        <v>37411</v>
      </c>
      <c r="CI22" s="158">
        <v>0</v>
      </c>
      <c r="CJ22" s="158">
        <v>37411</v>
      </c>
      <c r="CK22" s="158">
        <v>136200</v>
      </c>
      <c r="CL22" s="158">
        <v>0</v>
      </c>
      <c r="CM22" s="158">
        <v>0</v>
      </c>
      <c r="CN22" s="158">
        <v>120000</v>
      </c>
      <c r="CO22" s="158">
        <v>2593207</v>
      </c>
      <c r="CP22" s="158">
        <f t="shared" si="13"/>
        <v>676933</v>
      </c>
      <c r="CQ22" s="159">
        <f t="shared" si="14"/>
        <v>26.1</v>
      </c>
      <c r="CR22" s="158">
        <v>144018</v>
      </c>
      <c r="CS22" s="159">
        <f t="shared" si="15"/>
        <v>5.6</v>
      </c>
      <c r="CT22" s="158">
        <v>532915</v>
      </c>
      <c r="CU22" s="159">
        <f t="shared" si="16"/>
        <v>20.5</v>
      </c>
      <c r="CV22" s="158">
        <f t="shared" si="17"/>
        <v>1916274</v>
      </c>
      <c r="CW22" s="159">
        <f t="shared" si="18"/>
        <v>73.9</v>
      </c>
      <c r="CX22" s="158">
        <v>199911</v>
      </c>
      <c r="CY22" s="159">
        <f t="shared" si="19"/>
        <v>7.7</v>
      </c>
      <c r="CZ22" s="158">
        <v>1716363</v>
      </c>
      <c r="DA22" s="159">
        <f t="shared" si="20"/>
        <v>66.2</v>
      </c>
      <c r="DB22" s="155">
        <v>2593207</v>
      </c>
      <c r="DC22" s="155">
        <f t="shared" si="21"/>
        <v>0</v>
      </c>
      <c r="DD22" s="184">
        <f t="shared" si="7"/>
        <v>1848527</v>
      </c>
      <c r="DE22" s="185">
        <f t="shared" si="8"/>
        <v>71.28</v>
      </c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  <c r="IT22" s="155"/>
      <c r="IU22" s="155"/>
      <c r="IV22" s="155"/>
    </row>
    <row r="23" spans="1:256" s="156" customFormat="1" ht="32.25" customHeight="1">
      <c r="A23" s="157" t="s">
        <v>30</v>
      </c>
      <c r="B23" s="158">
        <v>843883</v>
      </c>
      <c r="C23" s="158">
        <v>89474</v>
      </c>
      <c r="D23" s="158">
        <v>22973</v>
      </c>
      <c r="E23" s="158">
        <v>0</v>
      </c>
      <c r="F23" s="158">
        <v>66501</v>
      </c>
      <c r="G23" s="158">
        <v>0</v>
      </c>
      <c r="H23" s="158">
        <v>2711</v>
      </c>
      <c r="I23" s="158">
        <v>2049</v>
      </c>
      <c r="J23" s="158">
        <v>949</v>
      </c>
      <c r="K23" s="158">
        <v>71044</v>
      </c>
      <c r="L23" s="158">
        <v>16535</v>
      </c>
      <c r="M23" s="158">
        <v>0</v>
      </c>
      <c r="N23" s="158">
        <v>30328</v>
      </c>
      <c r="O23" s="158">
        <v>5633</v>
      </c>
      <c r="P23" s="158">
        <v>5041</v>
      </c>
      <c r="Q23" s="158">
        <v>592</v>
      </c>
      <c r="R23" s="158">
        <v>1312278</v>
      </c>
      <c r="S23" s="158">
        <v>1208531</v>
      </c>
      <c r="T23" s="158">
        <v>103747</v>
      </c>
      <c r="U23" s="158">
        <v>2473</v>
      </c>
      <c r="V23" s="158">
        <v>855</v>
      </c>
      <c r="W23" s="158">
        <v>198</v>
      </c>
      <c r="X23" s="158">
        <v>125576</v>
      </c>
      <c r="Y23" s="158">
        <v>9875</v>
      </c>
      <c r="Z23" s="158">
        <v>9875</v>
      </c>
      <c r="AA23" s="158">
        <v>0</v>
      </c>
      <c r="AB23" s="158">
        <v>18657</v>
      </c>
      <c r="AC23" s="158">
        <v>5457</v>
      </c>
      <c r="AD23" s="158">
        <v>91587</v>
      </c>
      <c r="AE23" s="158">
        <v>5787</v>
      </c>
      <c r="AF23" s="158">
        <v>1850</v>
      </c>
      <c r="AG23" s="158">
        <v>3937</v>
      </c>
      <c r="AH23" s="158">
        <v>161393</v>
      </c>
      <c r="AI23" s="158">
        <v>0</v>
      </c>
      <c r="AJ23" s="158">
        <v>0</v>
      </c>
      <c r="AK23" s="158">
        <v>0</v>
      </c>
      <c r="AL23" s="158">
        <v>3646</v>
      </c>
      <c r="AM23" s="158">
        <v>0</v>
      </c>
      <c r="AN23" s="158">
        <v>4646</v>
      </c>
      <c r="AO23" s="158">
        <v>0</v>
      </c>
      <c r="AP23" s="158">
        <v>81950</v>
      </c>
      <c r="AQ23" s="158">
        <v>0</v>
      </c>
      <c r="AR23" s="158">
        <v>0</v>
      </c>
      <c r="AS23" s="158">
        <v>71151</v>
      </c>
      <c r="AT23" s="158">
        <v>0</v>
      </c>
      <c r="AU23" s="158">
        <v>163068</v>
      </c>
      <c r="AV23" s="158">
        <v>96151</v>
      </c>
      <c r="AW23" s="158">
        <v>0</v>
      </c>
      <c r="AX23" s="158">
        <v>0</v>
      </c>
      <c r="AY23" s="158">
        <v>13656</v>
      </c>
      <c r="AZ23" s="158">
        <v>19070</v>
      </c>
      <c r="BA23" s="158">
        <v>90</v>
      </c>
      <c r="BB23" s="158">
        <v>0</v>
      </c>
      <c r="BC23" s="158">
        <v>10297</v>
      </c>
      <c r="BD23" s="158">
        <v>0</v>
      </c>
      <c r="BE23" s="158">
        <v>0</v>
      </c>
      <c r="BF23" s="158">
        <v>10297</v>
      </c>
      <c r="BG23" s="158">
        <v>0</v>
      </c>
      <c r="BH23" s="158">
        <v>0</v>
      </c>
      <c r="BI23" s="158">
        <v>53038</v>
      </c>
      <c r="BJ23" s="158">
        <v>66917</v>
      </c>
      <c r="BK23" s="158">
        <v>8865</v>
      </c>
      <c r="BL23" s="158">
        <v>0</v>
      </c>
      <c r="BM23" s="158">
        <v>58052</v>
      </c>
      <c r="BN23" s="158">
        <v>14408</v>
      </c>
      <c r="BO23" s="158">
        <v>7961</v>
      </c>
      <c r="BP23" s="158">
        <v>6447</v>
      </c>
      <c r="BQ23" s="158">
        <v>6218</v>
      </c>
      <c r="BR23" s="158">
        <v>0</v>
      </c>
      <c r="BS23" s="158">
        <v>229</v>
      </c>
      <c r="BT23" s="158">
        <v>700</v>
      </c>
      <c r="BU23" s="158">
        <v>279406</v>
      </c>
      <c r="BV23" s="158">
        <v>153658</v>
      </c>
      <c r="BW23" s="158">
        <v>153658</v>
      </c>
      <c r="BX23" s="158">
        <v>0</v>
      </c>
      <c r="BY23" s="158">
        <v>112642</v>
      </c>
      <c r="BZ23" s="158">
        <v>243</v>
      </c>
      <c r="CA23" s="158">
        <v>928</v>
      </c>
      <c r="CB23" s="158">
        <v>0</v>
      </c>
      <c r="CC23" s="158">
        <v>26139</v>
      </c>
      <c r="CD23" s="158">
        <v>0</v>
      </c>
      <c r="CE23" s="158">
        <v>0</v>
      </c>
      <c r="CF23" s="158">
        <v>0</v>
      </c>
      <c r="CG23" s="158">
        <v>0</v>
      </c>
      <c r="CH23" s="158">
        <v>85332</v>
      </c>
      <c r="CI23" s="158">
        <v>5475</v>
      </c>
      <c r="CJ23" s="158">
        <v>79857</v>
      </c>
      <c r="CK23" s="158">
        <v>251300</v>
      </c>
      <c r="CL23" s="158">
        <v>0</v>
      </c>
      <c r="CM23" s="158">
        <v>6400</v>
      </c>
      <c r="CN23" s="158">
        <v>146900</v>
      </c>
      <c r="CO23" s="158">
        <v>3646150</v>
      </c>
      <c r="CP23" s="158">
        <f t="shared" si="13"/>
        <v>947780</v>
      </c>
      <c r="CQ23" s="159">
        <f t="shared" si="14"/>
        <v>26</v>
      </c>
      <c r="CR23" s="158">
        <v>294733</v>
      </c>
      <c r="CS23" s="159">
        <f t="shared" si="15"/>
        <v>8.1</v>
      </c>
      <c r="CT23" s="158">
        <v>653047</v>
      </c>
      <c r="CU23" s="159">
        <f t="shared" si="16"/>
        <v>17.9</v>
      </c>
      <c r="CV23" s="158">
        <f t="shared" si="17"/>
        <v>2698370</v>
      </c>
      <c r="CW23" s="159">
        <f t="shared" si="18"/>
        <v>74</v>
      </c>
      <c r="CX23" s="158">
        <v>415005</v>
      </c>
      <c r="CY23" s="159">
        <f t="shared" si="19"/>
        <v>11.4</v>
      </c>
      <c r="CZ23" s="158">
        <v>2283365</v>
      </c>
      <c r="DA23" s="159">
        <f t="shared" si="20"/>
        <v>62.6</v>
      </c>
      <c r="DB23" s="155">
        <v>3646150</v>
      </c>
      <c r="DC23" s="155">
        <f t="shared" si="21"/>
        <v>0</v>
      </c>
      <c r="DD23" s="184">
        <f t="shared" si="7"/>
        <v>2374884</v>
      </c>
      <c r="DE23" s="185">
        <f t="shared" si="8"/>
        <v>65.13</v>
      </c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  <c r="IT23" s="155"/>
      <c r="IU23" s="155"/>
      <c r="IV23" s="155"/>
    </row>
    <row r="24" spans="1:256" s="156" customFormat="1" ht="32.25" customHeight="1">
      <c r="A24" s="163" t="s">
        <v>31</v>
      </c>
      <c r="B24" s="164">
        <v>1556658</v>
      </c>
      <c r="C24" s="164">
        <v>104438</v>
      </c>
      <c r="D24" s="164">
        <v>26819</v>
      </c>
      <c r="E24" s="164">
        <v>0</v>
      </c>
      <c r="F24" s="164">
        <v>77619</v>
      </c>
      <c r="G24" s="164">
        <v>0</v>
      </c>
      <c r="H24" s="164">
        <v>5130</v>
      </c>
      <c r="I24" s="164">
        <v>3888</v>
      </c>
      <c r="J24" s="164">
        <v>1787</v>
      </c>
      <c r="K24" s="164">
        <v>111763</v>
      </c>
      <c r="L24" s="164">
        <v>0</v>
      </c>
      <c r="M24" s="164">
        <v>0</v>
      </c>
      <c r="N24" s="164">
        <v>35515</v>
      </c>
      <c r="O24" s="164">
        <v>9826</v>
      </c>
      <c r="P24" s="164">
        <v>6649</v>
      </c>
      <c r="Q24" s="164">
        <v>3177</v>
      </c>
      <c r="R24" s="164">
        <v>1058317</v>
      </c>
      <c r="S24" s="164">
        <v>951256</v>
      </c>
      <c r="T24" s="164">
        <v>107061</v>
      </c>
      <c r="U24" s="164">
        <v>2755</v>
      </c>
      <c r="V24" s="164">
        <v>35082</v>
      </c>
      <c r="W24" s="164">
        <v>25863</v>
      </c>
      <c r="X24" s="164">
        <v>71616</v>
      </c>
      <c r="Y24" s="164">
        <v>6908</v>
      </c>
      <c r="Z24" s="164">
        <v>6908</v>
      </c>
      <c r="AA24" s="164">
        <v>0</v>
      </c>
      <c r="AB24" s="164">
        <v>36349</v>
      </c>
      <c r="AC24" s="164">
        <v>15588</v>
      </c>
      <c r="AD24" s="164">
        <v>12771</v>
      </c>
      <c r="AE24" s="164">
        <v>7081</v>
      </c>
      <c r="AF24" s="164">
        <v>2034</v>
      </c>
      <c r="AG24" s="164">
        <v>5047</v>
      </c>
      <c r="AH24" s="164">
        <v>247865</v>
      </c>
      <c r="AI24" s="164">
        <v>0</v>
      </c>
      <c r="AJ24" s="164">
        <v>0</v>
      </c>
      <c r="AK24" s="164">
        <v>0</v>
      </c>
      <c r="AL24" s="164">
        <v>43094</v>
      </c>
      <c r="AM24" s="164">
        <v>0</v>
      </c>
      <c r="AN24" s="164">
        <v>4052</v>
      </c>
      <c r="AO24" s="164">
        <v>0</v>
      </c>
      <c r="AP24" s="164">
        <v>91423</v>
      </c>
      <c r="AQ24" s="164">
        <v>0</v>
      </c>
      <c r="AR24" s="164">
        <v>0</v>
      </c>
      <c r="AS24" s="164">
        <v>109296</v>
      </c>
      <c r="AT24" s="164">
        <v>0</v>
      </c>
      <c r="AU24" s="164">
        <v>195781</v>
      </c>
      <c r="AV24" s="164">
        <v>128128</v>
      </c>
      <c r="AW24" s="164">
        <v>0</v>
      </c>
      <c r="AX24" s="164">
        <v>0</v>
      </c>
      <c r="AY24" s="164">
        <v>16553</v>
      </c>
      <c r="AZ24" s="164">
        <v>32594</v>
      </c>
      <c r="BA24" s="164">
        <v>15667</v>
      </c>
      <c r="BB24" s="164">
        <v>0</v>
      </c>
      <c r="BC24" s="164">
        <v>17661</v>
      </c>
      <c r="BD24" s="164">
        <v>0</v>
      </c>
      <c r="BE24" s="164">
        <v>0</v>
      </c>
      <c r="BF24" s="164">
        <v>17661</v>
      </c>
      <c r="BG24" s="164">
        <v>0</v>
      </c>
      <c r="BH24" s="164">
        <v>0</v>
      </c>
      <c r="BI24" s="164">
        <v>45653</v>
      </c>
      <c r="BJ24" s="164">
        <v>67653</v>
      </c>
      <c r="BK24" s="164">
        <v>5476</v>
      </c>
      <c r="BL24" s="164">
        <v>0</v>
      </c>
      <c r="BM24" s="164">
        <v>62177</v>
      </c>
      <c r="BN24" s="164">
        <v>49294</v>
      </c>
      <c r="BO24" s="164">
        <v>5175</v>
      </c>
      <c r="BP24" s="164">
        <v>44119</v>
      </c>
      <c r="BQ24" s="164">
        <v>44119</v>
      </c>
      <c r="BR24" s="164">
        <v>0</v>
      </c>
      <c r="BS24" s="164">
        <v>0</v>
      </c>
      <c r="BT24" s="164">
        <v>320</v>
      </c>
      <c r="BU24" s="164">
        <v>151033</v>
      </c>
      <c r="BV24" s="164">
        <v>101016</v>
      </c>
      <c r="BW24" s="164">
        <v>97700</v>
      </c>
      <c r="BX24" s="164">
        <v>3316</v>
      </c>
      <c r="BY24" s="164">
        <v>102909</v>
      </c>
      <c r="BZ24" s="164">
        <v>2568</v>
      </c>
      <c r="CA24" s="164">
        <v>1104</v>
      </c>
      <c r="CB24" s="164">
        <v>0</v>
      </c>
      <c r="CC24" s="164">
        <v>49332</v>
      </c>
      <c r="CD24" s="164">
        <v>0</v>
      </c>
      <c r="CE24" s="164">
        <v>0</v>
      </c>
      <c r="CF24" s="164">
        <v>0</v>
      </c>
      <c r="CG24" s="164">
        <v>0</v>
      </c>
      <c r="CH24" s="164">
        <v>49905</v>
      </c>
      <c r="CI24" s="164">
        <v>6011</v>
      </c>
      <c r="CJ24" s="164">
        <v>43894</v>
      </c>
      <c r="CK24" s="164">
        <v>286500</v>
      </c>
      <c r="CL24" s="164">
        <v>0</v>
      </c>
      <c r="CM24" s="164">
        <v>0</v>
      </c>
      <c r="CN24" s="164">
        <v>171200</v>
      </c>
      <c r="CO24" s="164">
        <v>4138574</v>
      </c>
      <c r="CP24" s="164">
        <f t="shared" si="13"/>
        <v>894998</v>
      </c>
      <c r="CQ24" s="165">
        <f t="shared" si="14"/>
        <v>21.6</v>
      </c>
      <c r="CR24" s="164">
        <v>237905</v>
      </c>
      <c r="CS24" s="165">
        <f t="shared" si="15"/>
        <v>5.7</v>
      </c>
      <c r="CT24" s="164">
        <v>657093</v>
      </c>
      <c r="CU24" s="165">
        <f t="shared" si="16"/>
        <v>15.900000000000002</v>
      </c>
      <c r="CV24" s="164">
        <f t="shared" si="17"/>
        <v>3243576</v>
      </c>
      <c r="CW24" s="165">
        <f t="shared" si="18"/>
        <v>78.4</v>
      </c>
      <c r="CX24" s="164">
        <v>395543</v>
      </c>
      <c r="CY24" s="165">
        <f t="shared" si="19"/>
        <v>9.6</v>
      </c>
      <c r="CZ24" s="164">
        <v>2848033</v>
      </c>
      <c r="DA24" s="165">
        <f t="shared" si="20"/>
        <v>68.80000000000001</v>
      </c>
      <c r="DB24" s="155">
        <v>4138574</v>
      </c>
      <c r="DC24" s="155">
        <f t="shared" si="21"/>
        <v>0</v>
      </c>
      <c r="DD24" s="184">
        <f t="shared" si="7"/>
        <v>2887322</v>
      </c>
      <c r="DE24" s="185">
        <f t="shared" si="8"/>
        <v>69.77</v>
      </c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</row>
    <row r="25" spans="1:256" s="156" customFormat="1" ht="32.25" customHeight="1">
      <c r="A25" s="157" t="s">
        <v>32</v>
      </c>
      <c r="B25" s="158">
        <v>670916</v>
      </c>
      <c r="C25" s="158">
        <v>107531</v>
      </c>
      <c r="D25" s="158">
        <v>27610</v>
      </c>
      <c r="E25" s="158">
        <v>0</v>
      </c>
      <c r="F25" s="158">
        <v>79921</v>
      </c>
      <c r="G25" s="158">
        <v>0</v>
      </c>
      <c r="H25" s="158">
        <v>1933</v>
      </c>
      <c r="I25" s="158">
        <v>1461</v>
      </c>
      <c r="J25" s="158">
        <v>678</v>
      </c>
      <c r="K25" s="158">
        <v>50660</v>
      </c>
      <c r="L25" s="158">
        <v>14333</v>
      </c>
      <c r="M25" s="158">
        <v>0</v>
      </c>
      <c r="N25" s="158">
        <v>36476</v>
      </c>
      <c r="O25" s="158">
        <v>3674</v>
      </c>
      <c r="P25" s="158">
        <v>3587</v>
      </c>
      <c r="Q25" s="158">
        <v>87</v>
      </c>
      <c r="R25" s="158">
        <v>1644819</v>
      </c>
      <c r="S25" s="158">
        <v>1485780</v>
      </c>
      <c r="T25" s="158">
        <v>159039</v>
      </c>
      <c r="U25" s="158">
        <v>1427</v>
      </c>
      <c r="V25" s="158">
        <v>22786</v>
      </c>
      <c r="W25" s="158">
        <v>14887</v>
      </c>
      <c r="X25" s="158">
        <v>28460</v>
      </c>
      <c r="Y25" s="158">
        <v>4464</v>
      </c>
      <c r="Z25" s="158">
        <v>4464</v>
      </c>
      <c r="AA25" s="158">
        <v>0</v>
      </c>
      <c r="AB25" s="158">
        <v>12003</v>
      </c>
      <c r="AC25" s="158">
        <v>5675</v>
      </c>
      <c r="AD25" s="158">
        <v>6318</v>
      </c>
      <c r="AE25" s="158">
        <v>4008</v>
      </c>
      <c r="AF25" s="158">
        <v>1170</v>
      </c>
      <c r="AG25" s="158">
        <v>2838</v>
      </c>
      <c r="AH25" s="158">
        <v>457833</v>
      </c>
      <c r="AI25" s="158">
        <v>0</v>
      </c>
      <c r="AJ25" s="158">
        <v>0</v>
      </c>
      <c r="AK25" s="158">
        <v>0</v>
      </c>
      <c r="AL25" s="158">
        <v>189106</v>
      </c>
      <c r="AM25" s="158">
        <v>159203</v>
      </c>
      <c r="AN25" s="158">
        <v>2586</v>
      </c>
      <c r="AO25" s="158">
        <v>0</v>
      </c>
      <c r="AP25" s="158">
        <v>37400</v>
      </c>
      <c r="AQ25" s="158">
        <v>21265</v>
      </c>
      <c r="AR25" s="158">
        <v>0</v>
      </c>
      <c r="AS25" s="158">
        <v>48273</v>
      </c>
      <c r="AT25" s="158">
        <v>13041</v>
      </c>
      <c r="AU25" s="158">
        <v>203353</v>
      </c>
      <c r="AV25" s="158">
        <v>136920</v>
      </c>
      <c r="AW25" s="158">
        <v>0</v>
      </c>
      <c r="AX25" s="158">
        <v>0</v>
      </c>
      <c r="AY25" s="158">
        <v>9265</v>
      </c>
      <c r="AZ25" s="158">
        <v>13480</v>
      </c>
      <c r="BA25" s="158">
        <v>39249</v>
      </c>
      <c r="BB25" s="158">
        <v>340</v>
      </c>
      <c r="BC25" s="158">
        <v>17011</v>
      </c>
      <c r="BD25" s="158">
        <v>0</v>
      </c>
      <c r="BE25" s="158">
        <v>0</v>
      </c>
      <c r="BF25" s="158">
        <v>17011</v>
      </c>
      <c r="BG25" s="158">
        <v>5706</v>
      </c>
      <c r="BH25" s="158">
        <v>0</v>
      </c>
      <c r="BI25" s="158">
        <v>51869</v>
      </c>
      <c r="BJ25" s="158">
        <v>66433</v>
      </c>
      <c r="BK25" s="158">
        <v>21399</v>
      </c>
      <c r="BL25" s="158">
        <v>0</v>
      </c>
      <c r="BM25" s="158">
        <v>45034</v>
      </c>
      <c r="BN25" s="158">
        <v>14165</v>
      </c>
      <c r="BO25" s="158">
        <v>2819</v>
      </c>
      <c r="BP25" s="158">
        <v>11346</v>
      </c>
      <c r="BQ25" s="158">
        <v>11346</v>
      </c>
      <c r="BR25" s="158">
        <v>0</v>
      </c>
      <c r="BS25" s="158">
        <v>0</v>
      </c>
      <c r="BT25" s="158">
        <v>200</v>
      </c>
      <c r="BU25" s="158">
        <v>113732</v>
      </c>
      <c r="BV25" s="158">
        <v>65424</v>
      </c>
      <c r="BW25" s="158">
        <v>59363</v>
      </c>
      <c r="BX25" s="158">
        <v>6061</v>
      </c>
      <c r="BY25" s="158">
        <v>29662</v>
      </c>
      <c r="BZ25" s="158">
        <v>1474</v>
      </c>
      <c r="CA25" s="158">
        <v>1241</v>
      </c>
      <c r="CB25" s="158">
        <v>0</v>
      </c>
      <c r="CC25" s="158">
        <v>858</v>
      </c>
      <c r="CD25" s="158">
        <v>0</v>
      </c>
      <c r="CE25" s="158">
        <v>0</v>
      </c>
      <c r="CF25" s="158">
        <v>0</v>
      </c>
      <c r="CG25" s="158">
        <v>0</v>
      </c>
      <c r="CH25" s="158">
        <v>26089</v>
      </c>
      <c r="CI25" s="158">
        <v>0</v>
      </c>
      <c r="CJ25" s="158">
        <v>26089</v>
      </c>
      <c r="CK25" s="158">
        <v>432911</v>
      </c>
      <c r="CL25" s="158">
        <v>0</v>
      </c>
      <c r="CM25" s="158">
        <v>0</v>
      </c>
      <c r="CN25" s="158">
        <v>142111</v>
      </c>
      <c r="CO25" s="158">
        <v>3919483</v>
      </c>
      <c r="CP25" s="158">
        <f t="shared" si="13"/>
        <v>1332447</v>
      </c>
      <c r="CQ25" s="159">
        <f t="shared" si="14"/>
        <v>34</v>
      </c>
      <c r="CR25" s="158">
        <v>773678</v>
      </c>
      <c r="CS25" s="159">
        <f t="shared" si="15"/>
        <v>19.7</v>
      </c>
      <c r="CT25" s="158">
        <v>558769</v>
      </c>
      <c r="CU25" s="159">
        <f t="shared" si="16"/>
        <v>14.3</v>
      </c>
      <c r="CV25" s="158">
        <f t="shared" si="17"/>
        <v>2587036</v>
      </c>
      <c r="CW25" s="159">
        <f t="shared" si="18"/>
        <v>66</v>
      </c>
      <c r="CX25" s="158">
        <v>170306</v>
      </c>
      <c r="CY25" s="159">
        <f t="shared" si="19"/>
        <v>4.3</v>
      </c>
      <c r="CZ25" s="158">
        <v>2416730</v>
      </c>
      <c r="DA25" s="159">
        <f t="shared" si="20"/>
        <v>61.7</v>
      </c>
      <c r="DB25" s="155">
        <v>3919483</v>
      </c>
      <c r="DC25" s="155">
        <f t="shared" si="21"/>
        <v>0</v>
      </c>
      <c r="DD25" s="184">
        <f t="shared" si="7"/>
        <v>2532481</v>
      </c>
      <c r="DE25" s="185">
        <f t="shared" si="8"/>
        <v>64.61</v>
      </c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  <c r="IT25" s="155"/>
      <c r="IU25" s="155"/>
      <c r="IV25" s="155"/>
    </row>
    <row r="26" spans="1:256" s="156" customFormat="1" ht="32.25" customHeight="1">
      <c r="A26" s="157" t="s">
        <v>33</v>
      </c>
      <c r="B26" s="158">
        <v>1358042</v>
      </c>
      <c r="C26" s="158">
        <v>105972</v>
      </c>
      <c r="D26" s="158">
        <v>27209</v>
      </c>
      <c r="E26" s="158">
        <v>0</v>
      </c>
      <c r="F26" s="158">
        <v>78763</v>
      </c>
      <c r="G26" s="158">
        <v>0</v>
      </c>
      <c r="H26" s="158">
        <v>2103</v>
      </c>
      <c r="I26" s="158">
        <v>1604</v>
      </c>
      <c r="J26" s="158">
        <v>721</v>
      </c>
      <c r="K26" s="158">
        <v>64569</v>
      </c>
      <c r="L26" s="158">
        <v>0</v>
      </c>
      <c r="M26" s="158">
        <v>0</v>
      </c>
      <c r="N26" s="158">
        <v>35911</v>
      </c>
      <c r="O26" s="158">
        <v>3299</v>
      </c>
      <c r="P26" s="158">
        <v>3224</v>
      </c>
      <c r="Q26" s="158">
        <v>75</v>
      </c>
      <c r="R26" s="158">
        <v>1547871</v>
      </c>
      <c r="S26" s="158">
        <v>1392628</v>
      </c>
      <c r="T26" s="158">
        <v>155243</v>
      </c>
      <c r="U26" s="158">
        <v>1379</v>
      </c>
      <c r="V26" s="158">
        <v>8732</v>
      </c>
      <c r="W26" s="158">
        <v>3921</v>
      </c>
      <c r="X26" s="158">
        <v>72308</v>
      </c>
      <c r="Y26" s="158">
        <v>0</v>
      </c>
      <c r="Z26" s="158">
        <v>0</v>
      </c>
      <c r="AA26" s="158">
        <v>0</v>
      </c>
      <c r="AB26" s="158">
        <v>40232</v>
      </c>
      <c r="AC26" s="158">
        <v>26381</v>
      </c>
      <c r="AD26" s="158">
        <v>5695</v>
      </c>
      <c r="AE26" s="158">
        <v>5273</v>
      </c>
      <c r="AF26" s="158">
        <v>2469</v>
      </c>
      <c r="AG26" s="158">
        <v>2804</v>
      </c>
      <c r="AH26" s="158">
        <v>256533</v>
      </c>
      <c r="AI26" s="158">
        <v>0</v>
      </c>
      <c r="AJ26" s="158">
        <v>3328</v>
      </c>
      <c r="AK26" s="158">
        <v>0</v>
      </c>
      <c r="AL26" s="158">
        <v>9976</v>
      </c>
      <c r="AM26" s="158">
        <v>112307</v>
      </c>
      <c r="AN26" s="158">
        <v>2589</v>
      </c>
      <c r="AO26" s="158">
        <v>0</v>
      </c>
      <c r="AP26" s="158">
        <v>47850</v>
      </c>
      <c r="AQ26" s="158">
        <v>0</v>
      </c>
      <c r="AR26" s="158">
        <v>0</v>
      </c>
      <c r="AS26" s="158">
        <v>80483</v>
      </c>
      <c r="AT26" s="158">
        <v>0</v>
      </c>
      <c r="AU26" s="158">
        <v>299089</v>
      </c>
      <c r="AV26" s="158">
        <v>219376</v>
      </c>
      <c r="AW26" s="158">
        <v>1664</v>
      </c>
      <c r="AX26" s="158">
        <v>0</v>
      </c>
      <c r="AY26" s="158">
        <v>3000</v>
      </c>
      <c r="AZ26" s="158">
        <v>12783</v>
      </c>
      <c r="BA26" s="158">
        <v>59392</v>
      </c>
      <c r="BB26" s="158">
        <v>20953</v>
      </c>
      <c r="BC26" s="158">
        <v>22442</v>
      </c>
      <c r="BD26" s="158">
        <v>0</v>
      </c>
      <c r="BE26" s="158">
        <v>0</v>
      </c>
      <c r="BF26" s="158">
        <v>22442</v>
      </c>
      <c r="BG26" s="158">
        <v>36236</v>
      </c>
      <c r="BH26" s="158">
        <v>0</v>
      </c>
      <c r="BI26" s="158">
        <v>62906</v>
      </c>
      <c r="BJ26" s="158">
        <v>79713</v>
      </c>
      <c r="BK26" s="158">
        <v>34462</v>
      </c>
      <c r="BL26" s="158">
        <v>0</v>
      </c>
      <c r="BM26" s="158">
        <v>45251</v>
      </c>
      <c r="BN26" s="158">
        <v>6774</v>
      </c>
      <c r="BO26" s="158">
        <v>5930</v>
      </c>
      <c r="BP26" s="158">
        <v>844</v>
      </c>
      <c r="BQ26" s="158">
        <v>0</v>
      </c>
      <c r="BR26" s="158">
        <v>0</v>
      </c>
      <c r="BS26" s="158">
        <v>844</v>
      </c>
      <c r="BT26" s="158">
        <v>416</v>
      </c>
      <c r="BU26" s="158">
        <v>127636</v>
      </c>
      <c r="BV26" s="158">
        <v>104676</v>
      </c>
      <c r="BW26" s="158">
        <v>104676</v>
      </c>
      <c r="BX26" s="158">
        <v>0</v>
      </c>
      <c r="BY26" s="158">
        <v>52033</v>
      </c>
      <c r="BZ26" s="158">
        <v>43</v>
      </c>
      <c r="CA26" s="158">
        <v>1007</v>
      </c>
      <c r="CB26" s="158">
        <v>0</v>
      </c>
      <c r="CC26" s="158">
        <v>24024</v>
      </c>
      <c r="CD26" s="158">
        <v>0</v>
      </c>
      <c r="CE26" s="158">
        <v>0</v>
      </c>
      <c r="CF26" s="158">
        <v>0</v>
      </c>
      <c r="CG26" s="158">
        <v>0</v>
      </c>
      <c r="CH26" s="158">
        <v>26959</v>
      </c>
      <c r="CI26" s="158">
        <v>0</v>
      </c>
      <c r="CJ26" s="158">
        <v>26959</v>
      </c>
      <c r="CK26" s="158">
        <v>259802</v>
      </c>
      <c r="CL26" s="158">
        <v>0</v>
      </c>
      <c r="CM26" s="158">
        <v>0</v>
      </c>
      <c r="CN26" s="158">
        <v>157402</v>
      </c>
      <c r="CO26" s="158">
        <v>4314743</v>
      </c>
      <c r="CP26" s="158">
        <f t="shared" si="13"/>
        <v>1066746</v>
      </c>
      <c r="CQ26" s="159">
        <f t="shared" si="14"/>
        <v>24.7</v>
      </c>
      <c r="CR26" s="158">
        <v>455186</v>
      </c>
      <c r="CS26" s="159">
        <f t="shared" si="15"/>
        <v>10.5</v>
      </c>
      <c r="CT26" s="158">
        <v>611560</v>
      </c>
      <c r="CU26" s="159">
        <f t="shared" si="16"/>
        <v>14.2</v>
      </c>
      <c r="CV26" s="158">
        <f t="shared" si="17"/>
        <v>3247997</v>
      </c>
      <c r="CW26" s="159">
        <f t="shared" si="18"/>
        <v>75.3</v>
      </c>
      <c r="CX26" s="158">
        <v>275566</v>
      </c>
      <c r="CY26" s="159">
        <f t="shared" si="19"/>
        <v>6.4</v>
      </c>
      <c r="CZ26" s="158">
        <v>2972431</v>
      </c>
      <c r="DA26" s="159">
        <f t="shared" si="20"/>
        <v>68.89999999999999</v>
      </c>
      <c r="DB26" s="155">
        <v>4314743</v>
      </c>
      <c r="DC26" s="155">
        <f t="shared" si="21"/>
        <v>0</v>
      </c>
      <c r="DD26" s="184">
        <f t="shared" si="7"/>
        <v>3120092</v>
      </c>
      <c r="DE26" s="185">
        <f t="shared" si="8"/>
        <v>72.31</v>
      </c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  <c r="IT26" s="155"/>
      <c r="IU26" s="155"/>
      <c r="IV26" s="155"/>
    </row>
    <row r="27" spans="1:256" s="156" customFormat="1" ht="32.25" customHeight="1">
      <c r="A27" s="157" t="s">
        <v>34</v>
      </c>
      <c r="B27" s="158">
        <v>659015</v>
      </c>
      <c r="C27" s="158">
        <v>11868</v>
      </c>
      <c r="D27" s="158">
        <v>3046</v>
      </c>
      <c r="E27" s="158">
        <v>0</v>
      </c>
      <c r="F27" s="158">
        <v>8822</v>
      </c>
      <c r="G27" s="158">
        <v>0</v>
      </c>
      <c r="H27" s="158">
        <v>202</v>
      </c>
      <c r="I27" s="158">
        <v>156</v>
      </c>
      <c r="J27" s="158">
        <v>68</v>
      </c>
      <c r="K27" s="158">
        <v>8402</v>
      </c>
      <c r="L27" s="158">
        <v>0</v>
      </c>
      <c r="M27" s="158">
        <v>0</v>
      </c>
      <c r="N27" s="158">
        <v>4017</v>
      </c>
      <c r="O27" s="158">
        <v>235</v>
      </c>
      <c r="P27" s="158">
        <v>219</v>
      </c>
      <c r="Q27" s="158">
        <v>16</v>
      </c>
      <c r="R27" s="158">
        <v>483212</v>
      </c>
      <c r="S27" s="158">
        <v>407048</v>
      </c>
      <c r="T27" s="158">
        <v>76164</v>
      </c>
      <c r="U27" s="158">
        <v>0</v>
      </c>
      <c r="V27" s="158">
        <v>415</v>
      </c>
      <c r="W27" s="158">
        <v>0</v>
      </c>
      <c r="X27" s="158">
        <v>54486</v>
      </c>
      <c r="Y27" s="158">
        <v>0</v>
      </c>
      <c r="Z27" s="158">
        <v>0</v>
      </c>
      <c r="AA27" s="158">
        <v>0</v>
      </c>
      <c r="AB27" s="158">
        <v>0</v>
      </c>
      <c r="AC27" s="158">
        <v>2018</v>
      </c>
      <c r="AD27" s="158">
        <v>52468</v>
      </c>
      <c r="AE27" s="158">
        <v>389</v>
      </c>
      <c r="AF27" s="158">
        <v>98</v>
      </c>
      <c r="AG27" s="158">
        <v>291</v>
      </c>
      <c r="AH27" s="158">
        <v>113598</v>
      </c>
      <c r="AI27" s="158">
        <v>0</v>
      </c>
      <c r="AJ27" s="158">
        <v>0</v>
      </c>
      <c r="AK27" s="158">
        <v>0</v>
      </c>
      <c r="AL27" s="158">
        <v>86336</v>
      </c>
      <c r="AM27" s="158">
        <v>2203</v>
      </c>
      <c r="AN27" s="158">
        <v>1403</v>
      </c>
      <c r="AO27" s="158">
        <v>0</v>
      </c>
      <c r="AP27" s="158">
        <v>0</v>
      </c>
      <c r="AQ27" s="158">
        <v>0</v>
      </c>
      <c r="AR27" s="158">
        <v>16440</v>
      </c>
      <c r="AS27" s="158">
        <v>7216</v>
      </c>
      <c r="AT27" s="158">
        <v>0</v>
      </c>
      <c r="AU27" s="158">
        <v>84087</v>
      </c>
      <c r="AV27" s="158">
        <v>63943</v>
      </c>
      <c r="AW27" s="158">
        <v>0</v>
      </c>
      <c r="AX27" s="158">
        <v>0</v>
      </c>
      <c r="AY27" s="158">
        <v>0</v>
      </c>
      <c r="AZ27" s="158">
        <v>0</v>
      </c>
      <c r="BA27" s="158">
        <v>865</v>
      </c>
      <c r="BB27" s="158">
        <v>0</v>
      </c>
      <c r="BC27" s="158">
        <v>3179</v>
      </c>
      <c r="BD27" s="158">
        <v>0</v>
      </c>
      <c r="BE27" s="158">
        <v>0</v>
      </c>
      <c r="BF27" s="158">
        <v>3179</v>
      </c>
      <c r="BG27" s="158">
        <v>46047</v>
      </c>
      <c r="BH27" s="158">
        <v>0</v>
      </c>
      <c r="BI27" s="158">
        <v>13852</v>
      </c>
      <c r="BJ27" s="158">
        <v>20144</v>
      </c>
      <c r="BK27" s="158">
        <v>6060</v>
      </c>
      <c r="BL27" s="158">
        <v>0</v>
      </c>
      <c r="BM27" s="158">
        <v>14084</v>
      </c>
      <c r="BN27" s="158">
        <v>27095</v>
      </c>
      <c r="BO27" s="158">
        <v>26982</v>
      </c>
      <c r="BP27" s="158">
        <v>113</v>
      </c>
      <c r="BQ27" s="158">
        <v>0</v>
      </c>
      <c r="BR27" s="158">
        <v>113</v>
      </c>
      <c r="BS27" s="158">
        <v>0</v>
      </c>
      <c r="BT27" s="158">
        <v>150</v>
      </c>
      <c r="BU27" s="158">
        <v>52749</v>
      </c>
      <c r="BV27" s="158">
        <v>35954</v>
      </c>
      <c r="BW27" s="158">
        <v>35753</v>
      </c>
      <c r="BX27" s="158">
        <v>201</v>
      </c>
      <c r="BY27" s="158">
        <v>144824</v>
      </c>
      <c r="BZ27" s="158">
        <v>0</v>
      </c>
      <c r="CA27" s="158">
        <v>6</v>
      </c>
      <c r="CB27" s="158">
        <v>0</v>
      </c>
      <c r="CC27" s="158">
        <v>0</v>
      </c>
      <c r="CD27" s="158">
        <v>0</v>
      </c>
      <c r="CE27" s="158">
        <v>0</v>
      </c>
      <c r="CF27" s="158">
        <v>0</v>
      </c>
      <c r="CG27" s="158">
        <v>0</v>
      </c>
      <c r="CH27" s="158">
        <v>144818</v>
      </c>
      <c r="CI27" s="158">
        <v>0</v>
      </c>
      <c r="CJ27" s="158">
        <v>144818</v>
      </c>
      <c r="CK27" s="158">
        <v>143600</v>
      </c>
      <c r="CL27" s="158">
        <v>0</v>
      </c>
      <c r="CM27" s="158">
        <v>0</v>
      </c>
      <c r="CN27" s="158">
        <v>70000</v>
      </c>
      <c r="CO27" s="158">
        <v>1824522</v>
      </c>
      <c r="CP27" s="158">
        <f t="shared" si="13"/>
        <v>632323</v>
      </c>
      <c r="CQ27" s="159">
        <f t="shared" si="14"/>
        <v>34.7</v>
      </c>
      <c r="CR27" s="158">
        <v>371375</v>
      </c>
      <c r="CS27" s="159">
        <f t="shared" si="15"/>
        <v>20.4</v>
      </c>
      <c r="CT27" s="158">
        <v>260948</v>
      </c>
      <c r="CU27" s="159">
        <f t="shared" si="16"/>
        <v>14.300000000000004</v>
      </c>
      <c r="CV27" s="158">
        <f t="shared" si="17"/>
        <v>1192199</v>
      </c>
      <c r="CW27" s="159">
        <f t="shared" si="18"/>
        <v>65.3</v>
      </c>
      <c r="CX27" s="158">
        <v>101182</v>
      </c>
      <c r="CY27" s="159">
        <f t="shared" si="19"/>
        <v>5.5</v>
      </c>
      <c r="CZ27" s="158">
        <v>1091017</v>
      </c>
      <c r="DA27" s="159">
        <f t="shared" si="20"/>
        <v>59.8</v>
      </c>
      <c r="DB27" s="155">
        <v>1824522</v>
      </c>
      <c r="DC27" s="155">
        <f t="shared" si="21"/>
        <v>0</v>
      </c>
      <c r="DD27" s="184">
        <f t="shared" si="7"/>
        <v>1167175</v>
      </c>
      <c r="DE27" s="185">
        <f t="shared" si="8"/>
        <v>63.97</v>
      </c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  <c r="IT27" s="155"/>
      <c r="IU27" s="155"/>
      <c r="IV27" s="155"/>
    </row>
    <row r="28" spans="1:256" s="156" customFormat="1" ht="32.25" customHeight="1">
      <c r="A28" s="157" t="s">
        <v>35</v>
      </c>
      <c r="B28" s="158">
        <v>1036728</v>
      </c>
      <c r="C28" s="158">
        <v>83488</v>
      </c>
      <c r="D28" s="158">
        <v>21436</v>
      </c>
      <c r="E28" s="158">
        <v>0</v>
      </c>
      <c r="F28" s="158">
        <v>62052</v>
      </c>
      <c r="G28" s="158">
        <v>0</v>
      </c>
      <c r="H28" s="158">
        <v>1563</v>
      </c>
      <c r="I28" s="158">
        <v>1193</v>
      </c>
      <c r="J28" s="158">
        <v>535</v>
      </c>
      <c r="K28" s="158">
        <v>50078</v>
      </c>
      <c r="L28" s="158">
        <v>0</v>
      </c>
      <c r="M28" s="158">
        <v>0</v>
      </c>
      <c r="N28" s="158">
        <v>28307</v>
      </c>
      <c r="O28" s="158">
        <v>2269</v>
      </c>
      <c r="P28" s="158">
        <v>2045</v>
      </c>
      <c r="Q28" s="158">
        <v>224</v>
      </c>
      <c r="R28" s="158">
        <v>2096161</v>
      </c>
      <c r="S28" s="158">
        <v>1944267</v>
      </c>
      <c r="T28" s="158">
        <v>151894</v>
      </c>
      <c r="U28" s="158">
        <v>1333</v>
      </c>
      <c r="V28" s="158">
        <v>7113</v>
      </c>
      <c r="W28" s="158">
        <v>0</v>
      </c>
      <c r="X28" s="158">
        <v>44779</v>
      </c>
      <c r="Y28" s="158">
        <v>0</v>
      </c>
      <c r="Z28" s="158">
        <v>0</v>
      </c>
      <c r="AA28" s="158">
        <v>0</v>
      </c>
      <c r="AB28" s="158">
        <v>20335</v>
      </c>
      <c r="AC28" s="158">
        <v>22546</v>
      </c>
      <c r="AD28" s="158">
        <v>1898</v>
      </c>
      <c r="AE28" s="158">
        <v>4060</v>
      </c>
      <c r="AF28" s="158">
        <v>1652</v>
      </c>
      <c r="AG28" s="158">
        <v>2408</v>
      </c>
      <c r="AH28" s="158">
        <v>217304</v>
      </c>
      <c r="AI28" s="158">
        <v>0</v>
      </c>
      <c r="AJ28" s="158">
        <v>0</v>
      </c>
      <c r="AK28" s="158">
        <v>0</v>
      </c>
      <c r="AL28" s="158">
        <v>124960</v>
      </c>
      <c r="AM28" s="158">
        <v>0</v>
      </c>
      <c r="AN28" s="158">
        <v>1800</v>
      </c>
      <c r="AO28" s="158">
        <v>0</v>
      </c>
      <c r="AP28" s="158">
        <v>37300</v>
      </c>
      <c r="AQ28" s="158">
        <v>0</v>
      </c>
      <c r="AR28" s="158">
        <v>0</v>
      </c>
      <c r="AS28" s="158">
        <v>53244</v>
      </c>
      <c r="AT28" s="158">
        <v>0</v>
      </c>
      <c r="AU28" s="158">
        <v>242683</v>
      </c>
      <c r="AV28" s="158">
        <v>176417</v>
      </c>
      <c r="AW28" s="158">
        <v>0</v>
      </c>
      <c r="AX28" s="158">
        <v>0</v>
      </c>
      <c r="AY28" s="158">
        <v>0</v>
      </c>
      <c r="AZ28" s="158">
        <v>0</v>
      </c>
      <c r="BA28" s="158">
        <v>43334</v>
      </c>
      <c r="BB28" s="158">
        <v>0</v>
      </c>
      <c r="BC28" s="158">
        <v>19896</v>
      </c>
      <c r="BD28" s="158">
        <v>0</v>
      </c>
      <c r="BE28" s="158">
        <v>0</v>
      </c>
      <c r="BF28" s="158">
        <v>19896</v>
      </c>
      <c r="BG28" s="158">
        <v>57056</v>
      </c>
      <c r="BH28" s="158">
        <v>0</v>
      </c>
      <c r="BI28" s="158">
        <v>56131</v>
      </c>
      <c r="BJ28" s="158">
        <v>66266</v>
      </c>
      <c r="BK28" s="158">
        <v>26002</v>
      </c>
      <c r="BL28" s="158">
        <v>0</v>
      </c>
      <c r="BM28" s="158">
        <v>40264</v>
      </c>
      <c r="BN28" s="158">
        <v>31758</v>
      </c>
      <c r="BO28" s="158">
        <v>30076</v>
      </c>
      <c r="BP28" s="158">
        <v>1682</v>
      </c>
      <c r="BQ28" s="158">
        <v>914</v>
      </c>
      <c r="BR28" s="158">
        <v>0</v>
      </c>
      <c r="BS28" s="158">
        <v>768</v>
      </c>
      <c r="BT28" s="158">
        <v>3678</v>
      </c>
      <c r="BU28" s="158">
        <v>298009</v>
      </c>
      <c r="BV28" s="158">
        <v>43528</v>
      </c>
      <c r="BW28" s="158">
        <v>43528</v>
      </c>
      <c r="BX28" s="158">
        <v>0</v>
      </c>
      <c r="BY28" s="158">
        <v>73888</v>
      </c>
      <c r="BZ28" s="158">
        <v>12</v>
      </c>
      <c r="CA28" s="158">
        <v>1571</v>
      </c>
      <c r="CB28" s="158">
        <v>0</v>
      </c>
      <c r="CC28" s="158">
        <v>13008</v>
      </c>
      <c r="CD28" s="158">
        <v>496</v>
      </c>
      <c r="CE28" s="158">
        <v>496</v>
      </c>
      <c r="CF28" s="158">
        <v>0</v>
      </c>
      <c r="CG28" s="158">
        <v>0</v>
      </c>
      <c r="CH28" s="158">
        <v>58801</v>
      </c>
      <c r="CI28" s="158">
        <v>0</v>
      </c>
      <c r="CJ28" s="158">
        <v>58801</v>
      </c>
      <c r="CK28" s="158">
        <v>433100</v>
      </c>
      <c r="CL28" s="158">
        <v>0</v>
      </c>
      <c r="CM28" s="158">
        <v>0</v>
      </c>
      <c r="CN28" s="158">
        <v>180800</v>
      </c>
      <c r="CO28" s="158">
        <v>4701555</v>
      </c>
      <c r="CP28" s="158">
        <f t="shared" si="13"/>
        <v>1351849</v>
      </c>
      <c r="CQ28" s="159">
        <f t="shared" si="14"/>
        <v>28.8</v>
      </c>
      <c r="CR28" s="158">
        <v>597081</v>
      </c>
      <c r="CS28" s="159">
        <f t="shared" si="15"/>
        <v>12.7</v>
      </c>
      <c r="CT28" s="158">
        <v>754768</v>
      </c>
      <c r="CU28" s="159">
        <f t="shared" si="16"/>
        <v>16.1</v>
      </c>
      <c r="CV28" s="158">
        <f t="shared" si="17"/>
        <v>3349706</v>
      </c>
      <c r="CW28" s="159">
        <f t="shared" si="18"/>
        <v>71.2</v>
      </c>
      <c r="CX28" s="158">
        <v>174631</v>
      </c>
      <c r="CY28" s="159">
        <f t="shared" si="19"/>
        <v>3.7</v>
      </c>
      <c r="CZ28" s="158">
        <v>3175075</v>
      </c>
      <c r="DA28" s="159">
        <f t="shared" si="20"/>
        <v>67.5</v>
      </c>
      <c r="DB28" s="155">
        <v>4701555</v>
      </c>
      <c r="DC28" s="155">
        <f t="shared" si="21"/>
        <v>0</v>
      </c>
      <c r="DD28" s="184">
        <f t="shared" si="7"/>
        <v>3300322</v>
      </c>
      <c r="DE28" s="185">
        <f t="shared" si="8"/>
        <v>70.2</v>
      </c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  <c r="IT28" s="155"/>
      <c r="IU28" s="155"/>
      <c r="IV28" s="155"/>
    </row>
    <row r="29" spans="1:256" s="156" customFormat="1" ht="32.25" customHeight="1">
      <c r="A29" s="163" t="s">
        <v>151</v>
      </c>
      <c r="B29" s="164">
        <v>1691494</v>
      </c>
      <c r="C29" s="164">
        <v>227061</v>
      </c>
      <c r="D29" s="164">
        <v>58301</v>
      </c>
      <c r="E29" s="164">
        <v>0</v>
      </c>
      <c r="F29" s="164">
        <v>168760</v>
      </c>
      <c r="G29" s="164">
        <v>0</v>
      </c>
      <c r="H29" s="164">
        <v>6500</v>
      </c>
      <c r="I29" s="164">
        <v>4947</v>
      </c>
      <c r="J29" s="164">
        <v>2240</v>
      </c>
      <c r="K29" s="164">
        <v>194120</v>
      </c>
      <c r="L29" s="164">
        <v>3315</v>
      </c>
      <c r="M29" s="164">
        <v>0</v>
      </c>
      <c r="N29" s="164">
        <v>77000</v>
      </c>
      <c r="O29" s="164">
        <v>11417</v>
      </c>
      <c r="P29" s="164">
        <v>9061</v>
      </c>
      <c r="Q29" s="164">
        <v>2356</v>
      </c>
      <c r="R29" s="164">
        <v>6358027</v>
      </c>
      <c r="S29" s="164">
        <v>5830821</v>
      </c>
      <c r="T29" s="164">
        <v>527206</v>
      </c>
      <c r="U29" s="164">
        <v>3696</v>
      </c>
      <c r="V29" s="164">
        <v>54878</v>
      </c>
      <c r="W29" s="164">
        <v>30752</v>
      </c>
      <c r="X29" s="164">
        <v>145221</v>
      </c>
      <c r="Y29" s="164">
        <v>1911</v>
      </c>
      <c r="Z29" s="164">
        <v>1911</v>
      </c>
      <c r="AA29" s="164">
        <v>0</v>
      </c>
      <c r="AB29" s="164">
        <v>57543</v>
      </c>
      <c r="AC29" s="164">
        <v>61292</v>
      </c>
      <c r="AD29" s="164">
        <v>24475</v>
      </c>
      <c r="AE29" s="164">
        <v>14108</v>
      </c>
      <c r="AF29" s="164">
        <v>5167</v>
      </c>
      <c r="AG29" s="164">
        <v>8941</v>
      </c>
      <c r="AH29" s="164">
        <v>875726</v>
      </c>
      <c r="AI29" s="164">
        <v>0</v>
      </c>
      <c r="AJ29" s="164">
        <v>20775</v>
      </c>
      <c r="AK29" s="164">
        <v>0</v>
      </c>
      <c r="AL29" s="164">
        <v>336639</v>
      </c>
      <c r="AM29" s="164">
        <v>30904</v>
      </c>
      <c r="AN29" s="164">
        <v>3912</v>
      </c>
      <c r="AO29" s="164">
        <v>0</v>
      </c>
      <c r="AP29" s="164">
        <v>306780</v>
      </c>
      <c r="AQ29" s="164">
        <v>0</v>
      </c>
      <c r="AR29" s="164">
        <v>0</v>
      </c>
      <c r="AS29" s="164">
        <v>176716</v>
      </c>
      <c r="AT29" s="164">
        <v>0</v>
      </c>
      <c r="AU29" s="164">
        <v>651584</v>
      </c>
      <c r="AV29" s="164">
        <v>327491</v>
      </c>
      <c r="AW29" s="164">
        <v>10387</v>
      </c>
      <c r="AX29" s="164">
        <v>0</v>
      </c>
      <c r="AY29" s="164">
        <v>1191</v>
      </c>
      <c r="AZ29" s="164">
        <v>33796</v>
      </c>
      <c r="BA29" s="164">
        <v>130674</v>
      </c>
      <c r="BB29" s="164">
        <v>4373</v>
      </c>
      <c r="BC29" s="164">
        <v>45088</v>
      </c>
      <c r="BD29" s="164">
        <v>0</v>
      </c>
      <c r="BE29" s="164">
        <v>0</v>
      </c>
      <c r="BF29" s="164">
        <v>45088</v>
      </c>
      <c r="BG29" s="164">
        <v>3706</v>
      </c>
      <c r="BH29" s="164">
        <v>0</v>
      </c>
      <c r="BI29" s="164">
        <v>98276</v>
      </c>
      <c r="BJ29" s="164">
        <v>324093</v>
      </c>
      <c r="BK29" s="164">
        <v>138876</v>
      </c>
      <c r="BL29" s="164">
        <v>0</v>
      </c>
      <c r="BM29" s="164">
        <v>185217</v>
      </c>
      <c r="BN29" s="164">
        <v>36467</v>
      </c>
      <c r="BO29" s="164">
        <v>32401</v>
      </c>
      <c r="BP29" s="164">
        <v>4066</v>
      </c>
      <c r="BQ29" s="164">
        <v>2785</v>
      </c>
      <c r="BR29" s="164">
        <v>330</v>
      </c>
      <c r="BS29" s="164">
        <v>951</v>
      </c>
      <c r="BT29" s="164">
        <v>44832</v>
      </c>
      <c r="BU29" s="164">
        <v>348723</v>
      </c>
      <c r="BV29" s="164">
        <v>331126</v>
      </c>
      <c r="BW29" s="164">
        <v>319989</v>
      </c>
      <c r="BX29" s="164">
        <v>11137</v>
      </c>
      <c r="BY29" s="164">
        <v>146212</v>
      </c>
      <c r="BZ29" s="164">
        <v>756</v>
      </c>
      <c r="CA29" s="164">
        <v>3003</v>
      </c>
      <c r="CB29" s="164">
        <v>500</v>
      </c>
      <c r="CC29" s="164">
        <v>23003</v>
      </c>
      <c r="CD29" s="164">
        <v>15860</v>
      </c>
      <c r="CE29" s="164">
        <v>0</v>
      </c>
      <c r="CF29" s="164">
        <v>15860</v>
      </c>
      <c r="CG29" s="164">
        <v>0</v>
      </c>
      <c r="CH29" s="164">
        <v>103090</v>
      </c>
      <c r="CI29" s="164">
        <v>0</v>
      </c>
      <c r="CJ29" s="164">
        <v>103090</v>
      </c>
      <c r="CK29" s="164">
        <v>1676100</v>
      </c>
      <c r="CL29" s="164">
        <v>11400</v>
      </c>
      <c r="CM29" s="164">
        <v>0</v>
      </c>
      <c r="CN29" s="164">
        <v>442500</v>
      </c>
      <c r="CO29" s="164">
        <v>12904794</v>
      </c>
      <c r="CP29" s="164">
        <f t="shared" si="13"/>
        <v>4190801</v>
      </c>
      <c r="CQ29" s="165">
        <f t="shared" si="14"/>
        <v>32.5</v>
      </c>
      <c r="CR29" s="164">
        <v>2289829</v>
      </c>
      <c r="CS29" s="165">
        <f t="shared" si="15"/>
        <v>17.7</v>
      </c>
      <c r="CT29" s="164">
        <v>1900972</v>
      </c>
      <c r="CU29" s="165">
        <f t="shared" si="16"/>
        <v>14.8</v>
      </c>
      <c r="CV29" s="164">
        <f t="shared" si="17"/>
        <v>8713993</v>
      </c>
      <c r="CW29" s="165">
        <f t="shared" si="18"/>
        <v>67.5</v>
      </c>
      <c r="CX29" s="164">
        <v>607465</v>
      </c>
      <c r="CY29" s="165">
        <f t="shared" si="19"/>
        <v>4.7</v>
      </c>
      <c r="CZ29" s="164">
        <v>8106528</v>
      </c>
      <c r="DA29" s="165">
        <f t="shared" si="20"/>
        <v>62.8</v>
      </c>
      <c r="DB29" s="155">
        <v>12904794</v>
      </c>
      <c r="DC29" s="155">
        <f t="shared" si="21"/>
        <v>0</v>
      </c>
      <c r="DD29" s="184">
        <f t="shared" si="7"/>
        <v>8576121</v>
      </c>
      <c r="DE29" s="185">
        <f t="shared" si="8"/>
        <v>66.46</v>
      </c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0" spans="1:256" s="156" customFormat="1" ht="32.25" customHeight="1">
      <c r="A30" s="157" t="s">
        <v>36</v>
      </c>
      <c r="B30" s="158">
        <v>555730</v>
      </c>
      <c r="C30" s="158">
        <v>35338</v>
      </c>
      <c r="D30" s="158">
        <v>9073</v>
      </c>
      <c r="E30" s="158">
        <v>0</v>
      </c>
      <c r="F30" s="158">
        <v>26265</v>
      </c>
      <c r="G30" s="158">
        <v>0</v>
      </c>
      <c r="H30" s="158">
        <v>894</v>
      </c>
      <c r="I30" s="158">
        <v>679</v>
      </c>
      <c r="J30" s="158">
        <v>310</v>
      </c>
      <c r="K30" s="158">
        <v>35209</v>
      </c>
      <c r="L30" s="158">
        <v>0</v>
      </c>
      <c r="M30" s="158">
        <v>0</v>
      </c>
      <c r="N30" s="158">
        <v>11992</v>
      </c>
      <c r="O30" s="158">
        <v>1760</v>
      </c>
      <c r="P30" s="158">
        <v>1760</v>
      </c>
      <c r="Q30" s="158">
        <v>0</v>
      </c>
      <c r="R30" s="158">
        <v>1422382</v>
      </c>
      <c r="S30" s="158">
        <v>1282419</v>
      </c>
      <c r="T30" s="158">
        <v>139963</v>
      </c>
      <c r="U30" s="158">
        <v>748</v>
      </c>
      <c r="V30" s="158">
        <v>407</v>
      </c>
      <c r="W30" s="158">
        <v>0</v>
      </c>
      <c r="X30" s="158">
        <v>12257</v>
      </c>
      <c r="Y30" s="158">
        <v>478</v>
      </c>
      <c r="Z30" s="158">
        <v>478</v>
      </c>
      <c r="AA30" s="158">
        <v>0</v>
      </c>
      <c r="AB30" s="158">
        <v>0</v>
      </c>
      <c r="AC30" s="158">
        <v>6404</v>
      </c>
      <c r="AD30" s="158">
        <v>5375</v>
      </c>
      <c r="AE30" s="158">
        <v>11635</v>
      </c>
      <c r="AF30" s="158">
        <v>761</v>
      </c>
      <c r="AG30" s="158">
        <v>10874</v>
      </c>
      <c r="AH30" s="158">
        <v>362464</v>
      </c>
      <c r="AI30" s="158">
        <v>0</v>
      </c>
      <c r="AJ30" s="158">
        <v>0</v>
      </c>
      <c r="AK30" s="158">
        <v>0</v>
      </c>
      <c r="AL30" s="158">
        <v>223605</v>
      </c>
      <c r="AM30" s="158">
        <v>83625</v>
      </c>
      <c r="AN30" s="158">
        <v>1875</v>
      </c>
      <c r="AO30" s="158">
        <v>0</v>
      </c>
      <c r="AP30" s="158">
        <v>15950</v>
      </c>
      <c r="AQ30" s="158">
        <v>0</v>
      </c>
      <c r="AR30" s="158">
        <v>0</v>
      </c>
      <c r="AS30" s="158">
        <v>37409</v>
      </c>
      <c r="AT30" s="158">
        <v>0</v>
      </c>
      <c r="AU30" s="158">
        <v>101699</v>
      </c>
      <c r="AV30" s="158">
        <v>57326</v>
      </c>
      <c r="AW30" s="158">
        <v>0</v>
      </c>
      <c r="AX30" s="158">
        <v>0</v>
      </c>
      <c r="AY30" s="158">
        <v>2969</v>
      </c>
      <c r="AZ30" s="158">
        <v>7083</v>
      </c>
      <c r="BA30" s="158">
        <v>2350</v>
      </c>
      <c r="BB30" s="158">
        <v>7204</v>
      </c>
      <c r="BC30" s="158">
        <v>6051</v>
      </c>
      <c r="BD30" s="158">
        <v>0</v>
      </c>
      <c r="BE30" s="158">
        <v>0</v>
      </c>
      <c r="BF30" s="158">
        <v>6051</v>
      </c>
      <c r="BG30" s="158">
        <v>5789</v>
      </c>
      <c r="BH30" s="158">
        <v>0</v>
      </c>
      <c r="BI30" s="158">
        <v>25880</v>
      </c>
      <c r="BJ30" s="158">
        <v>44373</v>
      </c>
      <c r="BK30" s="158">
        <v>940</v>
      </c>
      <c r="BL30" s="158">
        <v>0</v>
      </c>
      <c r="BM30" s="158">
        <v>43433</v>
      </c>
      <c r="BN30" s="158">
        <v>8831</v>
      </c>
      <c r="BO30" s="158">
        <v>4564</v>
      </c>
      <c r="BP30" s="158">
        <v>4267</v>
      </c>
      <c r="BQ30" s="158">
        <v>1687</v>
      </c>
      <c r="BR30" s="158">
        <v>0</v>
      </c>
      <c r="BS30" s="158">
        <v>2580</v>
      </c>
      <c r="BT30" s="158">
        <v>0</v>
      </c>
      <c r="BU30" s="158">
        <v>365129</v>
      </c>
      <c r="BV30" s="158">
        <v>82300</v>
      </c>
      <c r="BW30" s="158">
        <v>81493</v>
      </c>
      <c r="BX30" s="158">
        <v>807</v>
      </c>
      <c r="BY30" s="158">
        <v>23412</v>
      </c>
      <c r="BZ30" s="158">
        <v>844</v>
      </c>
      <c r="CA30" s="158">
        <v>229</v>
      </c>
      <c r="CB30" s="158">
        <v>0</v>
      </c>
      <c r="CC30" s="158">
        <v>10000</v>
      </c>
      <c r="CD30" s="158">
        <v>22</v>
      </c>
      <c r="CE30" s="158">
        <v>0</v>
      </c>
      <c r="CF30" s="158">
        <v>22</v>
      </c>
      <c r="CG30" s="158">
        <v>0</v>
      </c>
      <c r="CH30" s="158">
        <v>12317</v>
      </c>
      <c r="CI30" s="158">
        <v>0</v>
      </c>
      <c r="CJ30" s="158">
        <v>12317</v>
      </c>
      <c r="CK30" s="158">
        <v>515600</v>
      </c>
      <c r="CL30" s="158">
        <v>0</v>
      </c>
      <c r="CM30" s="158">
        <v>0</v>
      </c>
      <c r="CN30" s="158">
        <v>107000</v>
      </c>
      <c r="CO30" s="158">
        <v>3548776</v>
      </c>
      <c r="CP30" s="158">
        <f t="shared" si="13"/>
        <v>1508882</v>
      </c>
      <c r="CQ30" s="159">
        <f t="shared" si="14"/>
        <v>42.5</v>
      </c>
      <c r="CR30" s="158">
        <v>802495</v>
      </c>
      <c r="CS30" s="159">
        <f t="shared" si="15"/>
        <v>22.6</v>
      </c>
      <c r="CT30" s="158">
        <v>706387</v>
      </c>
      <c r="CU30" s="159">
        <f t="shared" si="16"/>
        <v>19.9</v>
      </c>
      <c r="CV30" s="158">
        <f t="shared" si="17"/>
        <v>2039894</v>
      </c>
      <c r="CW30" s="159">
        <f t="shared" si="18"/>
        <v>57.5</v>
      </c>
      <c r="CX30" s="158">
        <v>112315</v>
      </c>
      <c r="CY30" s="159">
        <f t="shared" si="19"/>
        <v>3.2</v>
      </c>
      <c r="CZ30" s="158">
        <v>1927579</v>
      </c>
      <c r="DA30" s="159">
        <f t="shared" si="20"/>
        <v>54.3</v>
      </c>
      <c r="DB30" s="155">
        <v>3548776</v>
      </c>
      <c r="DC30" s="155">
        <f t="shared" si="21"/>
        <v>0</v>
      </c>
      <c r="DD30" s="184">
        <f t="shared" si="7"/>
        <v>2064294</v>
      </c>
      <c r="DE30" s="185">
        <f t="shared" si="8"/>
        <v>58.17</v>
      </c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  <c r="IT30" s="155"/>
      <c r="IU30" s="155"/>
      <c r="IV30" s="155"/>
    </row>
    <row r="31" spans="1:256" s="156" customFormat="1" ht="32.25" customHeight="1">
      <c r="A31" s="157" t="s">
        <v>37</v>
      </c>
      <c r="B31" s="158">
        <v>647156</v>
      </c>
      <c r="C31" s="158">
        <v>116307</v>
      </c>
      <c r="D31" s="158">
        <v>29864</v>
      </c>
      <c r="E31" s="158">
        <v>0</v>
      </c>
      <c r="F31" s="158">
        <v>86443</v>
      </c>
      <c r="G31" s="158">
        <v>0</v>
      </c>
      <c r="H31" s="158">
        <v>2188</v>
      </c>
      <c r="I31" s="158">
        <v>1667</v>
      </c>
      <c r="J31" s="158">
        <v>752</v>
      </c>
      <c r="K31" s="158">
        <v>69507</v>
      </c>
      <c r="L31" s="158">
        <v>0</v>
      </c>
      <c r="M31" s="158">
        <v>0</v>
      </c>
      <c r="N31" s="158">
        <v>39420</v>
      </c>
      <c r="O31" s="158">
        <v>4124</v>
      </c>
      <c r="P31" s="158">
        <v>3156</v>
      </c>
      <c r="Q31" s="158">
        <v>968</v>
      </c>
      <c r="R31" s="158">
        <v>2667984</v>
      </c>
      <c r="S31" s="158">
        <v>2387857</v>
      </c>
      <c r="T31" s="158">
        <v>280127</v>
      </c>
      <c r="U31" s="158">
        <v>1388</v>
      </c>
      <c r="V31" s="158">
        <v>5960</v>
      </c>
      <c r="W31" s="158">
        <v>0</v>
      </c>
      <c r="X31" s="158">
        <v>121843</v>
      </c>
      <c r="Y31" s="158">
        <v>0</v>
      </c>
      <c r="Z31" s="158">
        <v>0</v>
      </c>
      <c r="AA31" s="158">
        <v>0</v>
      </c>
      <c r="AB31" s="158">
        <v>30549</v>
      </c>
      <c r="AC31" s="158">
        <v>17302</v>
      </c>
      <c r="AD31" s="158">
        <v>73992</v>
      </c>
      <c r="AE31" s="158">
        <v>9272</v>
      </c>
      <c r="AF31" s="158">
        <v>2793</v>
      </c>
      <c r="AG31" s="158">
        <v>6479</v>
      </c>
      <c r="AH31" s="158">
        <v>314908</v>
      </c>
      <c r="AI31" s="158">
        <v>0</v>
      </c>
      <c r="AJ31" s="158">
        <v>0</v>
      </c>
      <c r="AK31" s="158">
        <v>0</v>
      </c>
      <c r="AL31" s="158">
        <v>52663</v>
      </c>
      <c r="AM31" s="158">
        <v>47192</v>
      </c>
      <c r="AN31" s="158">
        <v>2467</v>
      </c>
      <c r="AO31" s="158">
        <v>0</v>
      </c>
      <c r="AP31" s="158">
        <v>129818</v>
      </c>
      <c r="AQ31" s="158">
        <v>0</v>
      </c>
      <c r="AR31" s="158">
        <v>0</v>
      </c>
      <c r="AS31" s="158">
        <v>82768</v>
      </c>
      <c r="AT31" s="158">
        <v>0</v>
      </c>
      <c r="AU31" s="158">
        <v>342289</v>
      </c>
      <c r="AV31" s="158">
        <v>244245</v>
      </c>
      <c r="AW31" s="158">
        <v>0</v>
      </c>
      <c r="AX31" s="158">
        <v>0</v>
      </c>
      <c r="AY31" s="158">
        <v>14331</v>
      </c>
      <c r="AZ31" s="158">
        <v>13542</v>
      </c>
      <c r="BA31" s="158">
        <v>29975</v>
      </c>
      <c r="BB31" s="158">
        <v>51387</v>
      </c>
      <c r="BC31" s="158">
        <v>17751</v>
      </c>
      <c r="BD31" s="158">
        <v>0</v>
      </c>
      <c r="BE31" s="158">
        <v>0</v>
      </c>
      <c r="BF31" s="158">
        <v>17751</v>
      </c>
      <c r="BG31" s="158">
        <v>39130</v>
      </c>
      <c r="BH31" s="158">
        <v>0</v>
      </c>
      <c r="BI31" s="158">
        <v>78129</v>
      </c>
      <c r="BJ31" s="158">
        <v>98044</v>
      </c>
      <c r="BK31" s="158">
        <v>15636</v>
      </c>
      <c r="BL31" s="158">
        <v>0</v>
      </c>
      <c r="BM31" s="158">
        <v>82408</v>
      </c>
      <c r="BN31" s="158">
        <v>14285</v>
      </c>
      <c r="BO31" s="158">
        <v>7346</v>
      </c>
      <c r="BP31" s="158">
        <v>6939</v>
      </c>
      <c r="BQ31" s="158">
        <v>5165</v>
      </c>
      <c r="BR31" s="158">
        <v>0</v>
      </c>
      <c r="BS31" s="158">
        <v>1774</v>
      </c>
      <c r="BT31" s="158">
        <v>0</v>
      </c>
      <c r="BU31" s="158">
        <v>224333</v>
      </c>
      <c r="BV31" s="158">
        <v>87594</v>
      </c>
      <c r="BW31" s="158">
        <v>83873</v>
      </c>
      <c r="BX31" s="158">
        <v>3721</v>
      </c>
      <c r="BY31" s="158">
        <v>76239</v>
      </c>
      <c r="BZ31" s="158">
        <v>253</v>
      </c>
      <c r="CA31" s="158">
        <v>1239</v>
      </c>
      <c r="CB31" s="158">
        <v>0</v>
      </c>
      <c r="CC31" s="158">
        <v>22545</v>
      </c>
      <c r="CD31" s="158">
        <v>0</v>
      </c>
      <c r="CE31" s="158">
        <v>0</v>
      </c>
      <c r="CF31" s="158">
        <v>0</v>
      </c>
      <c r="CG31" s="158">
        <v>0</v>
      </c>
      <c r="CH31" s="158">
        <v>52202</v>
      </c>
      <c r="CI31" s="158">
        <v>0</v>
      </c>
      <c r="CJ31" s="158">
        <v>52202</v>
      </c>
      <c r="CK31" s="158">
        <v>588200</v>
      </c>
      <c r="CL31" s="158">
        <v>0</v>
      </c>
      <c r="CM31" s="158">
        <v>0</v>
      </c>
      <c r="CN31" s="158">
        <v>166500</v>
      </c>
      <c r="CO31" s="158">
        <v>5335416</v>
      </c>
      <c r="CP31" s="158">
        <f t="shared" si="13"/>
        <v>1717526</v>
      </c>
      <c r="CQ31" s="159">
        <f t="shared" si="14"/>
        <v>32.2</v>
      </c>
      <c r="CR31" s="158">
        <v>765909</v>
      </c>
      <c r="CS31" s="159">
        <f t="shared" si="15"/>
        <v>14.4</v>
      </c>
      <c r="CT31" s="158">
        <v>951617</v>
      </c>
      <c r="CU31" s="159">
        <f t="shared" si="16"/>
        <v>17.800000000000004</v>
      </c>
      <c r="CV31" s="158">
        <f t="shared" si="17"/>
        <v>3617890</v>
      </c>
      <c r="CW31" s="159">
        <f t="shared" si="18"/>
        <v>67.8</v>
      </c>
      <c r="CX31" s="158">
        <v>342470</v>
      </c>
      <c r="CY31" s="159">
        <f t="shared" si="19"/>
        <v>6.4</v>
      </c>
      <c r="CZ31" s="158">
        <v>3275420</v>
      </c>
      <c r="DA31" s="159">
        <f t="shared" si="20"/>
        <v>61.4</v>
      </c>
      <c r="DB31" s="155">
        <v>5335416</v>
      </c>
      <c r="DC31" s="155">
        <f t="shared" si="21"/>
        <v>0</v>
      </c>
      <c r="DD31" s="184">
        <f t="shared" si="7"/>
        <v>3549105</v>
      </c>
      <c r="DE31" s="185">
        <f t="shared" si="8"/>
        <v>66.52</v>
      </c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  <c r="IT31" s="155"/>
      <c r="IU31" s="155"/>
      <c r="IV31" s="155"/>
    </row>
    <row r="32" spans="1:256" s="156" customFormat="1" ht="32.25" customHeight="1">
      <c r="A32" s="157" t="s">
        <v>38</v>
      </c>
      <c r="B32" s="158">
        <v>1079134</v>
      </c>
      <c r="C32" s="158">
        <v>36354</v>
      </c>
      <c r="D32" s="158">
        <v>9334</v>
      </c>
      <c r="E32" s="158">
        <v>0</v>
      </c>
      <c r="F32" s="158">
        <v>27020</v>
      </c>
      <c r="G32" s="158">
        <v>0</v>
      </c>
      <c r="H32" s="158">
        <v>1464</v>
      </c>
      <c r="I32" s="158">
        <v>1103</v>
      </c>
      <c r="J32" s="158">
        <v>518</v>
      </c>
      <c r="K32" s="158">
        <v>42722</v>
      </c>
      <c r="L32" s="158">
        <v>5632</v>
      </c>
      <c r="M32" s="158">
        <v>0</v>
      </c>
      <c r="N32" s="158">
        <v>10929</v>
      </c>
      <c r="O32" s="158">
        <v>3646</v>
      </c>
      <c r="P32" s="158">
        <v>1827</v>
      </c>
      <c r="Q32" s="158">
        <v>1819</v>
      </c>
      <c r="R32" s="158">
        <v>992603</v>
      </c>
      <c r="S32" s="158">
        <v>861861</v>
      </c>
      <c r="T32" s="158">
        <v>130742</v>
      </c>
      <c r="U32" s="158">
        <v>1021</v>
      </c>
      <c r="V32" s="158">
        <v>5526</v>
      </c>
      <c r="W32" s="158">
        <v>0</v>
      </c>
      <c r="X32" s="158">
        <v>32632</v>
      </c>
      <c r="Y32" s="158">
        <v>0</v>
      </c>
      <c r="Z32" s="158">
        <v>0</v>
      </c>
      <c r="AA32" s="158">
        <v>0</v>
      </c>
      <c r="AB32" s="158">
        <v>8704</v>
      </c>
      <c r="AC32" s="158">
        <v>14167</v>
      </c>
      <c r="AD32" s="158">
        <v>9761</v>
      </c>
      <c r="AE32" s="158">
        <v>2072</v>
      </c>
      <c r="AF32" s="158">
        <v>880</v>
      </c>
      <c r="AG32" s="158">
        <v>1192</v>
      </c>
      <c r="AH32" s="158">
        <v>172877</v>
      </c>
      <c r="AI32" s="158">
        <v>0</v>
      </c>
      <c r="AJ32" s="158">
        <v>0</v>
      </c>
      <c r="AK32" s="158">
        <v>0</v>
      </c>
      <c r="AL32" s="158">
        <v>111497</v>
      </c>
      <c r="AM32" s="158">
        <v>9490</v>
      </c>
      <c r="AN32" s="158">
        <v>1590</v>
      </c>
      <c r="AO32" s="158">
        <v>0</v>
      </c>
      <c r="AP32" s="158">
        <v>16501</v>
      </c>
      <c r="AQ32" s="158">
        <v>0</v>
      </c>
      <c r="AR32" s="158">
        <v>0</v>
      </c>
      <c r="AS32" s="158">
        <v>33799</v>
      </c>
      <c r="AT32" s="158">
        <v>0</v>
      </c>
      <c r="AU32" s="158">
        <v>126596</v>
      </c>
      <c r="AV32" s="158">
        <v>81140</v>
      </c>
      <c r="AW32" s="158">
        <v>0</v>
      </c>
      <c r="AX32" s="158">
        <v>0</v>
      </c>
      <c r="AY32" s="158">
        <v>5311</v>
      </c>
      <c r="AZ32" s="158">
        <v>7677</v>
      </c>
      <c r="BA32" s="158">
        <v>4512</v>
      </c>
      <c r="BB32" s="158">
        <v>0</v>
      </c>
      <c r="BC32" s="158">
        <v>6657</v>
      </c>
      <c r="BD32" s="158">
        <v>0</v>
      </c>
      <c r="BE32" s="158">
        <v>0</v>
      </c>
      <c r="BF32" s="158">
        <v>6657</v>
      </c>
      <c r="BG32" s="158">
        <v>7232</v>
      </c>
      <c r="BH32" s="158">
        <v>0</v>
      </c>
      <c r="BI32" s="158">
        <v>49751</v>
      </c>
      <c r="BJ32" s="158">
        <v>45456</v>
      </c>
      <c r="BK32" s="158">
        <v>2812</v>
      </c>
      <c r="BL32" s="158">
        <v>0</v>
      </c>
      <c r="BM32" s="158">
        <v>42644</v>
      </c>
      <c r="BN32" s="158">
        <v>28275</v>
      </c>
      <c r="BO32" s="158">
        <v>7635</v>
      </c>
      <c r="BP32" s="158">
        <v>20640</v>
      </c>
      <c r="BQ32" s="158">
        <v>20251</v>
      </c>
      <c r="BR32" s="158">
        <v>0</v>
      </c>
      <c r="BS32" s="158">
        <v>389</v>
      </c>
      <c r="BT32" s="158">
        <v>839</v>
      </c>
      <c r="BU32" s="158">
        <v>421696</v>
      </c>
      <c r="BV32" s="158">
        <v>135653</v>
      </c>
      <c r="BW32" s="158">
        <v>129753</v>
      </c>
      <c r="BX32" s="158">
        <v>5900</v>
      </c>
      <c r="BY32" s="158">
        <v>44646</v>
      </c>
      <c r="BZ32" s="158">
        <v>327</v>
      </c>
      <c r="CA32" s="158">
        <v>822</v>
      </c>
      <c r="CB32" s="158">
        <v>0</v>
      </c>
      <c r="CC32" s="158">
        <v>2600</v>
      </c>
      <c r="CD32" s="158">
        <v>0</v>
      </c>
      <c r="CE32" s="158">
        <v>0</v>
      </c>
      <c r="CF32" s="158">
        <v>0</v>
      </c>
      <c r="CG32" s="158">
        <v>0</v>
      </c>
      <c r="CH32" s="158">
        <v>40897</v>
      </c>
      <c r="CI32" s="158">
        <v>0</v>
      </c>
      <c r="CJ32" s="158">
        <v>40897</v>
      </c>
      <c r="CK32" s="158">
        <v>241865</v>
      </c>
      <c r="CL32" s="158">
        <v>0</v>
      </c>
      <c r="CM32" s="158">
        <v>0</v>
      </c>
      <c r="CN32" s="158">
        <v>97765</v>
      </c>
      <c r="CO32" s="158">
        <v>3387803</v>
      </c>
      <c r="CP32" s="158">
        <f t="shared" si="13"/>
        <v>1176029</v>
      </c>
      <c r="CQ32" s="159">
        <f t="shared" si="14"/>
        <v>34.7</v>
      </c>
      <c r="CR32" s="158">
        <v>375223</v>
      </c>
      <c r="CS32" s="159">
        <f t="shared" si="15"/>
        <v>11.1</v>
      </c>
      <c r="CT32" s="158">
        <v>800806</v>
      </c>
      <c r="CU32" s="159">
        <f t="shared" si="16"/>
        <v>23.6</v>
      </c>
      <c r="CV32" s="158">
        <f t="shared" si="17"/>
        <v>2211774</v>
      </c>
      <c r="CW32" s="159">
        <f t="shared" si="18"/>
        <v>65.3</v>
      </c>
      <c r="CX32" s="158">
        <v>164332</v>
      </c>
      <c r="CY32" s="159">
        <f t="shared" si="19"/>
        <v>4.9</v>
      </c>
      <c r="CZ32" s="158">
        <v>2047442</v>
      </c>
      <c r="DA32" s="159">
        <f t="shared" si="20"/>
        <v>60.4</v>
      </c>
      <c r="DB32" s="155">
        <v>3387803</v>
      </c>
      <c r="DC32" s="155">
        <f t="shared" si="21"/>
        <v>0</v>
      </c>
      <c r="DD32" s="184">
        <f t="shared" si="7"/>
        <v>2174105</v>
      </c>
      <c r="DE32" s="185">
        <f t="shared" si="8"/>
        <v>64.17</v>
      </c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  <c r="IL32" s="155"/>
      <c r="IM32" s="155"/>
      <c r="IN32" s="155"/>
      <c r="IO32" s="155"/>
      <c r="IP32" s="155"/>
      <c r="IQ32" s="155"/>
      <c r="IR32" s="155"/>
      <c r="IS32" s="155"/>
      <c r="IT32" s="155"/>
      <c r="IU32" s="155"/>
      <c r="IV32" s="155"/>
    </row>
    <row r="33" spans="1:256" s="156" customFormat="1" ht="32.25" customHeight="1">
      <c r="A33" s="157" t="s">
        <v>39</v>
      </c>
      <c r="B33" s="158">
        <v>2072890</v>
      </c>
      <c r="C33" s="158">
        <v>106400</v>
      </c>
      <c r="D33" s="158">
        <v>27319</v>
      </c>
      <c r="E33" s="158">
        <v>0</v>
      </c>
      <c r="F33" s="158">
        <v>79081</v>
      </c>
      <c r="G33" s="158">
        <v>0</v>
      </c>
      <c r="H33" s="158">
        <v>5675</v>
      </c>
      <c r="I33" s="158">
        <v>4303</v>
      </c>
      <c r="J33" s="158">
        <v>1974</v>
      </c>
      <c r="K33" s="158">
        <v>155860</v>
      </c>
      <c r="L33" s="158">
        <v>21920</v>
      </c>
      <c r="M33" s="158">
        <v>0</v>
      </c>
      <c r="N33" s="158">
        <v>36115</v>
      </c>
      <c r="O33" s="158">
        <v>9240</v>
      </c>
      <c r="P33" s="158">
        <v>8203</v>
      </c>
      <c r="Q33" s="158">
        <v>1037</v>
      </c>
      <c r="R33" s="158">
        <v>2659414</v>
      </c>
      <c r="S33" s="158">
        <v>2389250</v>
      </c>
      <c r="T33" s="158">
        <v>270164</v>
      </c>
      <c r="U33" s="158">
        <v>3687</v>
      </c>
      <c r="V33" s="158">
        <v>8086</v>
      </c>
      <c r="W33" s="158">
        <v>1140</v>
      </c>
      <c r="X33" s="158">
        <v>118700</v>
      </c>
      <c r="Y33" s="158">
        <v>13840</v>
      </c>
      <c r="Z33" s="158">
        <v>13840</v>
      </c>
      <c r="AA33" s="158">
        <v>0</v>
      </c>
      <c r="AB33" s="158">
        <v>37271</v>
      </c>
      <c r="AC33" s="158">
        <v>54538</v>
      </c>
      <c r="AD33" s="158">
        <v>13051</v>
      </c>
      <c r="AE33" s="158">
        <v>15979</v>
      </c>
      <c r="AF33" s="158">
        <v>4068</v>
      </c>
      <c r="AG33" s="158">
        <v>11911</v>
      </c>
      <c r="AH33" s="158">
        <v>389679</v>
      </c>
      <c r="AI33" s="158">
        <v>0</v>
      </c>
      <c r="AJ33" s="158">
        <v>0</v>
      </c>
      <c r="AK33" s="158">
        <v>0</v>
      </c>
      <c r="AL33" s="158">
        <v>201018</v>
      </c>
      <c r="AM33" s="158">
        <v>0</v>
      </c>
      <c r="AN33" s="158">
        <v>3911</v>
      </c>
      <c r="AO33" s="158">
        <v>0</v>
      </c>
      <c r="AP33" s="158">
        <v>62350</v>
      </c>
      <c r="AQ33" s="158">
        <v>0</v>
      </c>
      <c r="AR33" s="158">
        <v>0</v>
      </c>
      <c r="AS33" s="158">
        <v>122400</v>
      </c>
      <c r="AT33" s="158">
        <v>0</v>
      </c>
      <c r="AU33" s="158">
        <v>465194</v>
      </c>
      <c r="AV33" s="158">
        <v>209061</v>
      </c>
      <c r="AW33" s="158">
        <v>0</v>
      </c>
      <c r="AX33" s="158">
        <v>0</v>
      </c>
      <c r="AY33" s="158">
        <v>16552</v>
      </c>
      <c r="AZ33" s="158">
        <v>33688</v>
      </c>
      <c r="BA33" s="158">
        <v>90697</v>
      </c>
      <c r="BB33" s="158">
        <v>0</v>
      </c>
      <c r="BC33" s="158">
        <v>19123</v>
      </c>
      <c r="BD33" s="158">
        <v>0</v>
      </c>
      <c r="BE33" s="158">
        <v>0</v>
      </c>
      <c r="BF33" s="158">
        <v>19123</v>
      </c>
      <c r="BG33" s="158">
        <v>15505</v>
      </c>
      <c r="BH33" s="158">
        <v>0</v>
      </c>
      <c r="BI33" s="158">
        <v>33496</v>
      </c>
      <c r="BJ33" s="158">
        <v>256133</v>
      </c>
      <c r="BK33" s="158">
        <v>116221</v>
      </c>
      <c r="BL33" s="158">
        <v>0</v>
      </c>
      <c r="BM33" s="158">
        <v>139912</v>
      </c>
      <c r="BN33" s="158">
        <v>15512</v>
      </c>
      <c r="BO33" s="158">
        <v>11963</v>
      </c>
      <c r="BP33" s="158">
        <v>3549</v>
      </c>
      <c r="BQ33" s="158">
        <v>2235</v>
      </c>
      <c r="BR33" s="158">
        <v>137</v>
      </c>
      <c r="BS33" s="158">
        <v>1177</v>
      </c>
      <c r="BT33" s="158">
        <v>3232</v>
      </c>
      <c r="BU33" s="158">
        <v>121404</v>
      </c>
      <c r="BV33" s="158">
        <v>233044</v>
      </c>
      <c r="BW33" s="158">
        <v>174009</v>
      </c>
      <c r="BX33" s="158">
        <v>59035</v>
      </c>
      <c r="BY33" s="158">
        <v>190915</v>
      </c>
      <c r="BZ33" s="158">
        <v>4768</v>
      </c>
      <c r="CA33" s="158">
        <v>1898</v>
      </c>
      <c r="CB33" s="158">
        <v>0</v>
      </c>
      <c r="CC33" s="158">
        <v>141288</v>
      </c>
      <c r="CD33" s="158">
        <v>0</v>
      </c>
      <c r="CE33" s="158">
        <v>0</v>
      </c>
      <c r="CF33" s="158">
        <v>0</v>
      </c>
      <c r="CG33" s="158">
        <v>0</v>
      </c>
      <c r="CH33" s="158">
        <v>42961</v>
      </c>
      <c r="CI33" s="158">
        <v>0</v>
      </c>
      <c r="CJ33" s="158">
        <v>42961</v>
      </c>
      <c r="CK33" s="158">
        <v>619700</v>
      </c>
      <c r="CL33" s="158">
        <v>79700</v>
      </c>
      <c r="CM33" s="158">
        <v>0</v>
      </c>
      <c r="CN33" s="158">
        <v>224400</v>
      </c>
      <c r="CO33" s="158">
        <v>7258923</v>
      </c>
      <c r="CP33" s="158">
        <f t="shared" si="13"/>
        <v>1964339</v>
      </c>
      <c r="CQ33" s="159">
        <f t="shared" si="14"/>
        <v>27.1</v>
      </c>
      <c r="CR33" s="158">
        <v>1079909</v>
      </c>
      <c r="CS33" s="159">
        <f t="shared" si="15"/>
        <v>14.9</v>
      </c>
      <c r="CT33" s="158">
        <v>884430</v>
      </c>
      <c r="CU33" s="159">
        <f t="shared" si="16"/>
        <v>12.200000000000001</v>
      </c>
      <c r="CV33" s="158">
        <f t="shared" si="17"/>
        <v>5294584</v>
      </c>
      <c r="CW33" s="159">
        <f t="shared" si="18"/>
        <v>72.9</v>
      </c>
      <c r="CX33" s="158">
        <v>457789</v>
      </c>
      <c r="CY33" s="159">
        <f t="shared" si="19"/>
        <v>6.3</v>
      </c>
      <c r="CZ33" s="158">
        <v>4836795</v>
      </c>
      <c r="DA33" s="159">
        <f t="shared" si="20"/>
        <v>66.60000000000001</v>
      </c>
      <c r="DB33" s="155">
        <v>7258923</v>
      </c>
      <c r="DC33" s="155">
        <f t="shared" si="21"/>
        <v>0</v>
      </c>
      <c r="DD33" s="184">
        <f t="shared" si="7"/>
        <v>5073791</v>
      </c>
      <c r="DE33" s="185">
        <f t="shared" si="8"/>
        <v>69.9</v>
      </c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  <c r="IT33" s="155"/>
      <c r="IU33" s="155"/>
      <c r="IV33" s="155"/>
    </row>
    <row r="34" spans="1:256" s="156" customFormat="1" ht="32.25" customHeight="1">
      <c r="A34" s="163" t="s">
        <v>40</v>
      </c>
      <c r="B34" s="164">
        <v>1561812</v>
      </c>
      <c r="C34" s="164">
        <v>119447</v>
      </c>
      <c r="D34" s="164">
        <v>30621</v>
      </c>
      <c r="E34" s="164">
        <v>0</v>
      </c>
      <c r="F34" s="164">
        <v>88826</v>
      </c>
      <c r="G34" s="164">
        <v>0</v>
      </c>
      <c r="H34" s="164">
        <v>6391</v>
      </c>
      <c r="I34" s="164">
        <v>4860</v>
      </c>
      <c r="J34" s="164">
        <v>2208</v>
      </c>
      <c r="K34" s="164">
        <v>165903</v>
      </c>
      <c r="L34" s="164">
        <v>0</v>
      </c>
      <c r="M34" s="164">
        <v>0</v>
      </c>
      <c r="N34" s="164">
        <v>39992</v>
      </c>
      <c r="O34" s="164">
        <v>10713</v>
      </c>
      <c r="P34" s="164">
        <v>8493</v>
      </c>
      <c r="Q34" s="164">
        <v>2220</v>
      </c>
      <c r="R34" s="164">
        <v>2530495</v>
      </c>
      <c r="S34" s="164">
        <v>2316338</v>
      </c>
      <c r="T34" s="164">
        <v>214157</v>
      </c>
      <c r="U34" s="164">
        <v>3176</v>
      </c>
      <c r="V34" s="164">
        <v>15403</v>
      </c>
      <c r="W34" s="164">
        <v>3451</v>
      </c>
      <c r="X34" s="164">
        <v>184439</v>
      </c>
      <c r="Y34" s="164">
        <v>15760</v>
      </c>
      <c r="Z34" s="164">
        <v>15760</v>
      </c>
      <c r="AA34" s="164">
        <v>0</v>
      </c>
      <c r="AB34" s="164">
        <v>45037</v>
      </c>
      <c r="AC34" s="164">
        <v>59066</v>
      </c>
      <c r="AD34" s="164">
        <v>64576</v>
      </c>
      <c r="AE34" s="164">
        <v>10968</v>
      </c>
      <c r="AF34" s="164">
        <v>4961</v>
      </c>
      <c r="AG34" s="164">
        <v>6007</v>
      </c>
      <c r="AH34" s="164">
        <v>617990</v>
      </c>
      <c r="AI34" s="164">
        <v>0</v>
      </c>
      <c r="AJ34" s="164">
        <v>0</v>
      </c>
      <c r="AK34" s="164">
        <v>0</v>
      </c>
      <c r="AL34" s="164">
        <v>197345</v>
      </c>
      <c r="AM34" s="164">
        <v>6010</v>
      </c>
      <c r="AN34" s="164">
        <v>5076</v>
      </c>
      <c r="AO34" s="164">
        <v>0</v>
      </c>
      <c r="AP34" s="164">
        <v>287284</v>
      </c>
      <c r="AQ34" s="164">
        <v>0</v>
      </c>
      <c r="AR34" s="164">
        <v>0</v>
      </c>
      <c r="AS34" s="164">
        <v>122275</v>
      </c>
      <c r="AT34" s="164">
        <v>0</v>
      </c>
      <c r="AU34" s="164">
        <v>347632</v>
      </c>
      <c r="AV34" s="164">
        <v>199090</v>
      </c>
      <c r="AW34" s="164">
        <v>0</v>
      </c>
      <c r="AX34" s="164">
        <v>0</v>
      </c>
      <c r="AY34" s="164">
        <v>23857</v>
      </c>
      <c r="AZ34" s="164">
        <v>37105</v>
      </c>
      <c r="BA34" s="164">
        <v>2962</v>
      </c>
      <c r="BB34" s="164">
        <v>0</v>
      </c>
      <c r="BC34" s="164">
        <v>18155</v>
      </c>
      <c r="BD34" s="164">
        <v>0</v>
      </c>
      <c r="BE34" s="164">
        <v>0</v>
      </c>
      <c r="BF34" s="164">
        <v>18155</v>
      </c>
      <c r="BG34" s="164">
        <v>21714</v>
      </c>
      <c r="BH34" s="164">
        <v>0</v>
      </c>
      <c r="BI34" s="164">
        <v>95297</v>
      </c>
      <c r="BJ34" s="164">
        <v>148542</v>
      </c>
      <c r="BK34" s="164">
        <v>28618</v>
      </c>
      <c r="BL34" s="164">
        <v>0</v>
      </c>
      <c r="BM34" s="164">
        <v>119924</v>
      </c>
      <c r="BN34" s="164">
        <v>16538</v>
      </c>
      <c r="BO34" s="164">
        <v>9209</v>
      </c>
      <c r="BP34" s="164">
        <v>7329</v>
      </c>
      <c r="BQ34" s="164">
        <v>7324</v>
      </c>
      <c r="BR34" s="164">
        <v>0</v>
      </c>
      <c r="BS34" s="164">
        <v>5</v>
      </c>
      <c r="BT34" s="164">
        <v>1705</v>
      </c>
      <c r="BU34" s="164">
        <v>201799</v>
      </c>
      <c r="BV34" s="164">
        <v>285322</v>
      </c>
      <c r="BW34" s="164">
        <v>278233</v>
      </c>
      <c r="BX34" s="164">
        <v>7089</v>
      </c>
      <c r="BY34" s="164">
        <v>189543</v>
      </c>
      <c r="BZ34" s="164">
        <v>311</v>
      </c>
      <c r="CA34" s="164">
        <v>813</v>
      </c>
      <c r="CB34" s="164">
        <v>0</v>
      </c>
      <c r="CC34" s="164">
        <v>56056</v>
      </c>
      <c r="CD34" s="164">
        <v>0</v>
      </c>
      <c r="CE34" s="164">
        <v>0</v>
      </c>
      <c r="CF34" s="164">
        <v>0</v>
      </c>
      <c r="CG34" s="164">
        <v>0</v>
      </c>
      <c r="CH34" s="164">
        <v>132363</v>
      </c>
      <c r="CI34" s="164">
        <v>0</v>
      </c>
      <c r="CJ34" s="164">
        <v>132363</v>
      </c>
      <c r="CK34" s="164">
        <v>848100</v>
      </c>
      <c r="CL34" s="164">
        <v>6300</v>
      </c>
      <c r="CM34" s="164">
        <v>0</v>
      </c>
      <c r="CN34" s="164">
        <v>207800</v>
      </c>
      <c r="CO34" s="164">
        <v>7164436</v>
      </c>
      <c r="CP34" s="164">
        <f t="shared" si="13"/>
        <v>2316117</v>
      </c>
      <c r="CQ34" s="165">
        <f t="shared" si="14"/>
        <v>32.3</v>
      </c>
      <c r="CR34" s="164">
        <v>1096785</v>
      </c>
      <c r="CS34" s="165">
        <f t="shared" si="15"/>
        <v>15.3</v>
      </c>
      <c r="CT34" s="164">
        <v>1219332</v>
      </c>
      <c r="CU34" s="165">
        <f t="shared" si="16"/>
        <v>16.999999999999996</v>
      </c>
      <c r="CV34" s="164">
        <f t="shared" si="17"/>
        <v>4848319</v>
      </c>
      <c r="CW34" s="165">
        <f t="shared" si="18"/>
        <v>67.7</v>
      </c>
      <c r="CX34" s="164">
        <v>604516</v>
      </c>
      <c r="CY34" s="165">
        <f t="shared" si="19"/>
        <v>8.4</v>
      </c>
      <c r="CZ34" s="164">
        <v>4243803</v>
      </c>
      <c r="DA34" s="165">
        <f t="shared" si="20"/>
        <v>59.300000000000004</v>
      </c>
      <c r="DB34" s="155">
        <v>7164436</v>
      </c>
      <c r="DC34" s="155">
        <f t="shared" si="21"/>
        <v>0</v>
      </c>
      <c r="DD34" s="184">
        <f t="shared" si="7"/>
        <v>4441821</v>
      </c>
      <c r="DE34" s="185">
        <f t="shared" si="8"/>
        <v>62</v>
      </c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  <c r="IQ34" s="155"/>
      <c r="IR34" s="155"/>
      <c r="IS34" s="155"/>
      <c r="IT34" s="155"/>
      <c r="IU34" s="155"/>
      <c r="IV34" s="155"/>
    </row>
    <row r="35" spans="1:256" s="156" customFormat="1" ht="32.25" customHeight="1">
      <c r="A35" s="157" t="s">
        <v>41</v>
      </c>
      <c r="B35" s="158">
        <v>352471</v>
      </c>
      <c r="C35" s="158">
        <v>33388</v>
      </c>
      <c r="D35" s="158">
        <v>8573</v>
      </c>
      <c r="E35" s="158">
        <v>0</v>
      </c>
      <c r="F35" s="158">
        <v>24815</v>
      </c>
      <c r="G35" s="158">
        <v>0</v>
      </c>
      <c r="H35" s="158">
        <v>1225</v>
      </c>
      <c r="I35" s="158">
        <v>929</v>
      </c>
      <c r="J35" s="158">
        <v>427</v>
      </c>
      <c r="K35" s="158">
        <v>26705</v>
      </c>
      <c r="L35" s="158">
        <v>0</v>
      </c>
      <c r="M35" s="158">
        <v>0</v>
      </c>
      <c r="N35" s="158">
        <v>11330</v>
      </c>
      <c r="O35" s="158">
        <v>2601</v>
      </c>
      <c r="P35" s="158">
        <v>2140</v>
      </c>
      <c r="Q35" s="158">
        <v>461</v>
      </c>
      <c r="R35" s="158">
        <v>1050270</v>
      </c>
      <c r="S35" s="158">
        <v>949220</v>
      </c>
      <c r="T35" s="158">
        <v>101050</v>
      </c>
      <c r="U35" s="158">
        <v>774</v>
      </c>
      <c r="V35" s="158">
        <v>2468</v>
      </c>
      <c r="W35" s="158">
        <v>0</v>
      </c>
      <c r="X35" s="158">
        <v>23154</v>
      </c>
      <c r="Y35" s="158">
        <v>2606</v>
      </c>
      <c r="Z35" s="158">
        <v>2606</v>
      </c>
      <c r="AA35" s="158">
        <v>0</v>
      </c>
      <c r="AB35" s="158">
        <v>10456</v>
      </c>
      <c r="AC35" s="158">
        <v>7526</v>
      </c>
      <c r="AD35" s="158">
        <v>2566</v>
      </c>
      <c r="AE35" s="158">
        <v>2124</v>
      </c>
      <c r="AF35" s="158">
        <v>832</v>
      </c>
      <c r="AG35" s="158">
        <v>1292</v>
      </c>
      <c r="AH35" s="158">
        <v>57472</v>
      </c>
      <c r="AI35" s="158">
        <v>0</v>
      </c>
      <c r="AJ35" s="158">
        <v>0</v>
      </c>
      <c r="AK35" s="158">
        <v>0</v>
      </c>
      <c r="AL35" s="158">
        <v>20337</v>
      </c>
      <c r="AM35" s="158">
        <v>0</v>
      </c>
      <c r="AN35" s="158">
        <v>991</v>
      </c>
      <c r="AO35" s="158">
        <v>0</v>
      </c>
      <c r="AP35" s="158">
        <v>3850</v>
      </c>
      <c r="AQ35" s="158">
        <v>0</v>
      </c>
      <c r="AR35" s="158">
        <v>0</v>
      </c>
      <c r="AS35" s="158">
        <v>32294</v>
      </c>
      <c r="AT35" s="158">
        <v>0</v>
      </c>
      <c r="AU35" s="158">
        <v>94667</v>
      </c>
      <c r="AV35" s="158">
        <v>33628</v>
      </c>
      <c r="AW35" s="158">
        <v>0</v>
      </c>
      <c r="AX35" s="158">
        <v>0</v>
      </c>
      <c r="AY35" s="158">
        <v>0</v>
      </c>
      <c r="AZ35" s="158">
        <v>8127</v>
      </c>
      <c r="BA35" s="158">
        <v>120</v>
      </c>
      <c r="BB35" s="158">
        <v>0</v>
      </c>
      <c r="BC35" s="158">
        <v>4654</v>
      </c>
      <c r="BD35" s="158">
        <v>0</v>
      </c>
      <c r="BE35" s="158">
        <v>0</v>
      </c>
      <c r="BF35" s="158">
        <v>4654</v>
      </c>
      <c r="BG35" s="158">
        <v>0</v>
      </c>
      <c r="BH35" s="158">
        <v>0</v>
      </c>
      <c r="BI35" s="158">
        <v>20727</v>
      </c>
      <c r="BJ35" s="158">
        <v>61039</v>
      </c>
      <c r="BK35" s="158">
        <v>40612</v>
      </c>
      <c r="BL35" s="158">
        <v>0</v>
      </c>
      <c r="BM35" s="158">
        <v>20427</v>
      </c>
      <c r="BN35" s="158">
        <v>2104</v>
      </c>
      <c r="BO35" s="158">
        <v>2104</v>
      </c>
      <c r="BP35" s="158">
        <v>0</v>
      </c>
      <c r="BQ35" s="158">
        <v>0</v>
      </c>
      <c r="BR35" s="158">
        <v>0</v>
      </c>
      <c r="BS35" s="158">
        <v>0</v>
      </c>
      <c r="BT35" s="158">
        <v>1970</v>
      </c>
      <c r="BU35" s="158">
        <v>41998</v>
      </c>
      <c r="BV35" s="158">
        <v>76875</v>
      </c>
      <c r="BW35" s="158">
        <v>76875</v>
      </c>
      <c r="BX35" s="158">
        <v>0</v>
      </c>
      <c r="BY35" s="158">
        <v>17457</v>
      </c>
      <c r="BZ35" s="158">
        <v>302</v>
      </c>
      <c r="CA35" s="158">
        <v>903</v>
      </c>
      <c r="CB35" s="158">
        <v>0</v>
      </c>
      <c r="CC35" s="158">
        <v>5856</v>
      </c>
      <c r="CD35" s="158">
        <v>0</v>
      </c>
      <c r="CE35" s="158">
        <v>0</v>
      </c>
      <c r="CF35" s="158">
        <v>0</v>
      </c>
      <c r="CG35" s="158">
        <v>0</v>
      </c>
      <c r="CH35" s="158">
        <v>10396</v>
      </c>
      <c r="CI35" s="158">
        <v>0</v>
      </c>
      <c r="CJ35" s="158">
        <v>10396</v>
      </c>
      <c r="CK35" s="158">
        <v>126500</v>
      </c>
      <c r="CL35" s="158">
        <v>0</v>
      </c>
      <c r="CM35" s="158">
        <v>0</v>
      </c>
      <c r="CN35" s="158">
        <v>82300</v>
      </c>
      <c r="CO35" s="158">
        <v>1926909</v>
      </c>
      <c r="CP35" s="158">
        <f t="shared" si="13"/>
        <v>441226</v>
      </c>
      <c r="CQ35" s="159">
        <f t="shared" si="14"/>
        <v>22.9</v>
      </c>
      <c r="CR35" s="158">
        <v>132903</v>
      </c>
      <c r="CS35" s="159">
        <f t="shared" si="15"/>
        <v>6.9</v>
      </c>
      <c r="CT35" s="158">
        <v>308323</v>
      </c>
      <c r="CU35" s="159">
        <f t="shared" si="16"/>
        <v>15.999999999999998</v>
      </c>
      <c r="CV35" s="158">
        <f t="shared" si="17"/>
        <v>1485683</v>
      </c>
      <c r="CW35" s="159">
        <f t="shared" si="18"/>
        <v>77.1</v>
      </c>
      <c r="CX35" s="158">
        <v>104579</v>
      </c>
      <c r="CY35" s="159">
        <f t="shared" si="19"/>
        <v>5.4</v>
      </c>
      <c r="CZ35" s="158">
        <v>1381104</v>
      </c>
      <c r="DA35" s="159">
        <f t="shared" si="20"/>
        <v>71.69999999999999</v>
      </c>
      <c r="DB35" s="155">
        <v>1926909</v>
      </c>
      <c r="DC35" s="155">
        <f t="shared" si="21"/>
        <v>0</v>
      </c>
      <c r="DD35" s="184">
        <f t="shared" si="7"/>
        <v>1479346</v>
      </c>
      <c r="DE35" s="185">
        <f t="shared" si="8"/>
        <v>76.77</v>
      </c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  <c r="IL35" s="155"/>
      <c r="IM35" s="155"/>
      <c r="IN35" s="155"/>
      <c r="IO35" s="155"/>
      <c r="IP35" s="155"/>
      <c r="IQ35" s="155"/>
      <c r="IR35" s="155"/>
      <c r="IS35" s="155"/>
      <c r="IT35" s="155"/>
      <c r="IU35" s="155"/>
      <c r="IV35" s="155"/>
    </row>
    <row r="36" spans="1:256" s="156" customFormat="1" ht="32.25" customHeight="1">
      <c r="A36" s="157" t="s">
        <v>42</v>
      </c>
      <c r="B36" s="158">
        <v>428213</v>
      </c>
      <c r="C36" s="158">
        <v>74281</v>
      </c>
      <c r="D36" s="158">
        <v>19072</v>
      </c>
      <c r="E36" s="158">
        <v>0</v>
      </c>
      <c r="F36" s="158">
        <v>55209</v>
      </c>
      <c r="G36" s="158">
        <v>0</v>
      </c>
      <c r="H36" s="158">
        <v>1070</v>
      </c>
      <c r="I36" s="158">
        <v>812</v>
      </c>
      <c r="J36" s="158">
        <v>370</v>
      </c>
      <c r="K36" s="158">
        <v>37579</v>
      </c>
      <c r="L36" s="158">
        <v>0</v>
      </c>
      <c r="M36" s="158">
        <v>0</v>
      </c>
      <c r="N36" s="158">
        <v>25181</v>
      </c>
      <c r="O36" s="158">
        <v>1912</v>
      </c>
      <c r="P36" s="158">
        <v>1853</v>
      </c>
      <c r="Q36" s="158">
        <v>59</v>
      </c>
      <c r="R36" s="158">
        <v>1829922</v>
      </c>
      <c r="S36" s="158">
        <v>1675084</v>
      </c>
      <c r="T36" s="158">
        <v>154838</v>
      </c>
      <c r="U36" s="158">
        <v>1087</v>
      </c>
      <c r="V36" s="158">
        <v>11015</v>
      </c>
      <c r="W36" s="158">
        <v>583</v>
      </c>
      <c r="X36" s="158">
        <v>58694</v>
      </c>
      <c r="Y36" s="158">
        <v>0</v>
      </c>
      <c r="Z36" s="158">
        <v>0</v>
      </c>
      <c r="AA36" s="158">
        <v>0</v>
      </c>
      <c r="AB36" s="158">
        <v>18953</v>
      </c>
      <c r="AC36" s="158">
        <v>19207</v>
      </c>
      <c r="AD36" s="158">
        <v>20534</v>
      </c>
      <c r="AE36" s="158">
        <v>2510</v>
      </c>
      <c r="AF36" s="158">
        <v>1223</v>
      </c>
      <c r="AG36" s="158">
        <v>1287</v>
      </c>
      <c r="AH36" s="158">
        <v>208900</v>
      </c>
      <c r="AI36" s="158">
        <v>0</v>
      </c>
      <c r="AJ36" s="158">
        <v>0</v>
      </c>
      <c r="AK36" s="158">
        <v>0</v>
      </c>
      <c r="AL36" s="158">
        <v>34720</v>
      </c>
      <c r="AM36" s="158">
        <v>101348</v>
      </c>
      <c r="AN36" s="158">
        <v>1984</v>
      </c>
      <c r="AO36" s="158">
        <v>0</v>
      </c>
      <c r="AP36" s="158">
        <v>28421</v>
      </c>
      <c r="AQ36" s="158">
        <v>0</v>
      </c>
      <c r="AR36" s="158">
        <v>0</v>
      </c>
      <c r="AS36" s="158">
        <v>42427</v>
      </c>
      <c r="AT36" s="158">
        <v>0</v>
      </c>
      <c r="AU36" s="158">
        <v>246806</v>
      </c>
      <c r="AV36" s="158">
        <v>192048</v>
      </c>
      <c r="AW36" s="158">
        <v>0</v>
      </c>
      <c r="AX36" s="158">
        <v>0</v>
      </c>
      <c r="AY36" s="158">
        <v>8089</v>
      </c>
      <c r="AZ36" s="158">
        <v>7232</v>
      </c>
      <c r="BA36" s="158">
        <v>49699</v>
      </c>
      <c r="BB36" s="158">
        <v>27721</v>
      </c>
      <c r="BC36" s="158">
        <v>17006</v>
      </c>
      <c r="BD36" s="158">
        <v>0</v>
      </c>
      <c r="BE36" s="158">
        <v>0</v>
      </c>
      <c r="BF36" s="158">
        <v>17006</v>
      </c>
      <c r="BG36" s="158">
        <v>34618</v>
      </c>
      <c r="BH36" s="158">
        <v>0</v>
      </c>
      <c r="BI36" s="158">
        <v>47683</v>
      </c>
      <c r="BJ36" s="158">
        <v>54758</v>
      </c>
      <c r="BK36" s="158">
        <v>12395</v>
      </c>
      <c r="BL36" s="158">
        <v>0</v>
      </c>
      <c r="BM36" s="158">
        <v>42363</v>
      </c>
      <c r="BN36" s="158">
        <v>4236</v>
      </c>
      <c r="BO36" s="158">
        <v>3210</v>
      </c>
      <c r="BP36" s="158">
        <v>1026</v>
      </c>
      <c r="BQ36" s="158">
        <v>976</v>
      </c>
      <c r="BR36" s="158">
        <v>0</v>
      </c>
      <c r="BS36" s="158">
        <v>50</v>
      </c>
      <c r="BT36" s="158">
        <v>0</v>
      </c>
      <c r="BU36" s="158">
        <v>90311</v>
      </c>
      <c r="BV36" s="158">
        <v>129734</v>
      </c>
      <c r="BW36" s="158">
        <v>113372</v>
      </c>
      <c r="BX36" s="158">
        <v>16362</v>
      </c>
      <c r="BY36" s="158">
        <v>56468</v>
      </c>
      <c r="BZ36" s="158">
        <v>41</v>
      </c>
      <c r="CA36" s="158">
        <v>76</v>
      </c>
      <c r="CB36" s="158">
        <v>0</v>
      </c>
      <c r="CC36" s="158">
        <v>14343</v>
      </c>
      <c r="CD36" s="158">
        <v>0</v>
      </c>
      <c r="CE36" s="158">
        <v>0</v>
      </c>
      <c r="CF36" s="158">
        <v>0</v>
      </c>
      <c r="CG36" s="158">
        <v>0</v>
      </c>
      <c r="CH36" s="158">
        <v>42008</v>
      </c>
      <c r="CI36" s="158">
        <v>0</v>
      </c>
      <c r="CJ36" s="158">
        <v>42008</v>
      </c>
      <c r="CK36" s="158">
        <v>379395</v>
      </c>
      <c r="CL36" s="158">
        <v>0</v>
      </c>
      <c r="CM36" s="158">
        <v>0</v>
      </c>
      <c r="CN36" s="158">
        <v>114216</v>
      </c>
      <c r="CO36" s="158">
        <v>3588496</v>
      </c>
      <c r="CP36" s="158">
        <f t="shared" si="13"/>
        <v>1121499</v>
      </c>
      <c r="CQ36" s="159">
        <f t="shared" si="14"/>
        <v>31.3</v>
      </c>
      <c r="CR36" s="158">
        <v>590111</v>
      </c>
      <c r="CS36" s="159">
        <f t="shared" si="15"/>
        <v>16.4</v>
      </c>
      <c r="CT36" s="158">
        <v>531388</v>
      </c>
      <c r="CU36" s="159">
        <f t="shared" si="16"/>
        <v>14.900000000000002</v>
      </c>
      <c r="CV36" s="158">
        <f t="shared" si="17"/>
        <v>2466997</v>
      </c>
      <c r="CW36" s="159">
        <f t="shared" si="18"/>
        <v>68.7</v>
      </c>
      <c r="CX36" s="158">
        <v>215137</v>
      </c>
      <c r="CY36" s="159">
        <f t="shared" si="19"/>
        <v>6</v>
      </c>
      <c r="CZ36" s="158">
        <v>2251860</v>
      </c>
      <c r="DA36" s="159">
        <f t="shared" si="20"/>
        <v>62.7</v>
      </c>
      <c r="DB36" s="155">
        <v>3588496</v>
      </c>
      <c r="DC36" s="155">
        <f t="shared" si="21"/>
        <v>0</v>
      </c>
      <c r="DD36" s="184">
        <f t="shared" si="7"/>
        <v>2399340</v>
      </c>
      <c r="DE36" s="185">
        <f t="shared" si="8"/>
        <v>66.86</v>
      </c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  <c r="IT36" s="155"/>
      <c r="IU36" s="155"/>
      <c r="IV36" s="155"/>
    </row>
    <row r="37" spans="1:256" s="156" customFormat="1" ht="32.25" customHeight="1">
      <c r="A37" s="157" t="s">
        <v>43</v>
      </c>
      <c r="B37" s="158">
        <v>159961</v>
      </c>
      <c r="C37" s="158">
        <v>16625</v>
      </c>
      <c r="D37" s="158">
        <v>4268</v>
      </c>
      <c r="E37" s="158">
        <v>0</v>
      </c>
      <c r="F37" s="158">
        <v>12357</v>
      </c>
      <c r="G37" s="158">
        <v>0</v>
      </c>
      <c r="H37" s="158">
        <v>684</v>
      </c>
      <c r="I37" s="158">
        <v>525</v>
      </c>
      <c r="J37" s="158">
        <v>230</v>
      </c>
      <c r="K37" s="158">
        <v>21605</v>
      </c>
      <c r="L37" s="158">
        <v>0</v>
      </c>
      <c r="M37" s="158">
        <v>0</v>
      </c>
      <c r="N37" s="158">
        <v>5638</v>
      </c>
      <c r="O37" s="158">
        <v>889</v>
      </c>
      <c r="P37" s="158">
        <v>641</v>
      </c>
      <c r="Q37" s="158">
        <v>248</v>
      </c>
      <c r="R37" s="158">
        <v>1092913</v>
      </c>
      <c r="S37" s="158">
        <v>970825</v>
      </c>
      <c r="T37" s="158">
        <v>122088</v>
      </c>
      <c r="U37" s="158">
        <v>446</v>
      </c>
      <c r="V37" s="158">
        <v>1415</v>
      </c>
      <c r="W37" s="158">
        <v>373</v>
      </c>
      <c r="X37" s="158">
        <v>36042</v>
      </c>
      <c r="Y37" s="158">
        <v>0</v>
      </c>
      <c r="Z37" s="158">
        <v>0</v>
      </c>
      <c r="AA37" s="158">
        <v>0</v>
      </c>
      <c r="AB37" s="158">
        <v>7881</v>
      </c>
      <c r="AC37" s="158">
        <v>11085</v>
      </c>
      <c r="AD37" s="158">
        <v>17076</v>
      </c>
      <c r="AE37" s="158">
        <v>2617</v>
      </c>
      <c r="AF37" s="158">
        <v>755</v>
      </c>
      <c r="AG37" s="158">
        <v>1862</v>
      </c>
      <c r="AH37" s="158">
        <v>26735</v>
      </c>
      <c r="AI37" s="158">
        <v>0</v>
      </c>
      <c r="AJ37" s="158">
        <v>0</v>
      </c>
      <c r="AK37" s="158">
        <v>183</v>
      </c>
      <c r="AL37" s="158">
        <v>0</v>
      </c>
      <c r="AM37" s="158">
        <v>2268</v>
      </c>
      <c r="AN37" s="158">
        <v>1050</v>
      </c>
      <c r="AO37" s="158">
        <v>0</v>
      </c>
      <c r="AP37" s="158">
        <v>0</v>
      </c>
      <c r="AQ37" s="158">
        <v>0</v>
      </c>
      <c r="AR37" s="158">
        <v>0</v>
      </c>
      <c r="AS37" s="158">
        <v>23234</v>
      </c>
      <c r="AT37" s="158">
        <v>0</v>
      </c>
      <c r="AU37" s="158">
        <v>180766</v>
      </c>
      <c r="AV37" s="158">
        <v>143150</v>
      </c>
      <c r="AW37" s="158">
        <v>0</v>
      </c>
      <c r="AX37" s="158">
        <v>0</v>
      </c>
      <c r="AY37" s="158">
        <v>3177</v>
      </c>
      <c r="AZ37" s="158">
        <v>2379</v>
      </c>
      <c r="BA37" s="158">
        <v>64000</v>
      </c>
      <c r="BB37" s="158">
        <v>0</v>
      </c>
      <c r="BC37" s="158">
        <v>9575</v>
      </c>
      <c r="BD37" s="158">
        <v>0</v>
      </c>
      <c r="BE37" s="158">
        <v>0</v>
      </c>
      <c r="BF37" s="158">
        <v>9575</v>
      </c>
      <c r="BG37" s="158">
        <v>42662</v>
      </c>
      <c r="BH37" s="158">
        <v>0</v>
      </c>
      <c r="BI37" s="158">
        <v>21357</v>
      </c>
      <c r="BJ37" s="158">
        <v>37616</v>
      </c>
      <c r="BK37" s="158">
        <v>16697</v>
      </c>
      <c r="BL37" s="158">
        <v>0</v>
      </c>
      <c r="BM37" s="158">
        <v>20919</v>
      </c>
      <c r="BN37" s="158">
        <v>4775</v>
      </c>
      <c r="BO37" s="158">
        <v>2557</v>
      </c>
      <c r="BP37" s="158">
        <v>2218</v>
      </c>
      <c r="BQ37" s="158">
        <v>0</v>
      </c>
      <c r="BR37" s="158">
        <v>0</v>
      </c>
      <c r="BS37" s="158">
        <v>2218</v>
      </c>
      <c r="BT37" s="158">
        <v>332</v>
      </c>
      <c r="BU37" s="158">
        <v>172486</v>
      </c>
      <c r="BV37" s="158">
        <v>74569</v>
      </c>
      <c r="BW37" s="158">
        <v>73665</v>
      </c>
      <c r="BX37" s="158">
        <v>904</v>
      </c>
      <c r="BY37" s="158">
        <v>21047</v>
      </c>
      <c r="BZ37" s="158">
        <v>27</v>
      </c>
      <c r="CA37" s="158">
        <v>478</v>
      </c>
      <c r="CB37" s="158">
        <v>0</v>
      </c>
      <c r="CC37" s="158">
        <v>260</v>
      </c>
      <c r="CD37" s="158">
        <v>0</v>
      </c>
      <c r="CE37" s="158">
        <v>0</v>
      </c>
      <c r="CF37" s="158">
        <v>0</v>
      </c>
      <c r="CG37" s="158">
        <v>0</v>
      </c>
      <c r="CH37" s="158">
        <v>20282</v>
      </c>
      <c r="CI37" s="158">
        <v>0</v>
      </c>
      <c r="CJ37" s="158">
        <v>20282</v>
      </c>
      <c r="CK37" s="158">
        <v>122800</v>
      </c>
      <c r="CL37" s="158">
        <v>0</v>
      </c>
      <c r="CM37" s="158">
        <v>0</v>
      </c>
      <c r="CN37" s="158">
        <v>69100</v>
      </c>
      <c r="CO37" s="158">
        <v>1943100</v>
      </c>
      <c r="CP37" s="158">
        <f t="shared" si="13"/>
        <v>669094</v>
      </c>
      <c r="CQ37" s="159">
        <f t="shared" si="14"/>
        <v>34.4</v>
      </c>
      <c r="CR37" s="158">
        <v>181101</v>
      </c>
      <c r="CS37" s="159">
        <f t="shared" si="15"/>
        <v>9.3</v>
      </c>
      <c r="CT37" s="158">
        <v>487993</v>
      </c>
      <c r="CU37" s="159">
        <f t="shared" si="16"/>
        <v>25.099999999999998</v>
      </c>
      <c r="CV37" s="158">
        <f t="shared" si="17"/>
        <v>1274006</v>
      </c>
      <c r="CW37" s="159">
        <f t="shared" si="18"/>
        <v>65.6</v>
      </c>
      <c r="CX37" s="158">
        <v>92551</v>
      </c>
      <c r="CY37" s="159">
        <f t="shared" si="19"/>
        <v>4.8</v>
      </c>
      <c r="CZ37" s="158">
        <v>1181455</v>
      </c>
      <c r="DA37" s="159">
        <f t="shared" si="20"/>
        <v>60.8</v>
      </c>
      <c r="DB37" s="155">
        <v>1943100</v>
      </c>
      <c r="DC37" s="155">
        <f t="shared" si="21"/>
        <v>0</v>
      </c>
      <c r="DD37" s="184">
        <f t="shared" si="7"/>
        <v>1299070</v>
      </c>
      <c r="DE37" s="185">
        <f t="shared" si="8"/>
        <v>66.86</v>
      </c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  <c r="IL37" s="155"/>
      <c r="IM37" s="155"/>
      <c r="IN37" s="155"/>
      <c r="IO37" s="155"/>
      <c r="IP37" s="155"/>
      <c r="IQ37" s="155"/>
      <c r="IR37" s="155"/>
      <c r="IS37" s="155"/>
      <c r="IT37" s="155"/>
      <c r="IU37" s="155"/>
      <c r="IV37" s="155"/>
    </row>
    <row r="38" spans="1:256" s="156" customFormat="1" ht="32.25" customHeight="1">
      <c r="A38" s="171" t="s">
        <v>44</v>
      </c>
      <c r="B38" s="172">
        <v>464817</v>
      </c>
      <c r="C38" s="172">
        <v>38448</v>
      </c>
      <c r="D38" s="172">
        <v>9871</v>
      </c>
      <c r="E38" s="172">
        <v>0</v>
      </c>
      <c r="F38" s="172">
        <v>28577</v>
      </c>
      <c r="G38" s="172">
        <v>0</v>
      </c>
      <c r="H38" s="172">
        <v>714</v>
      </c>
      <c r="I38" s="172">
        <v>545</v>
      </c>
      <c r="J38" s="172">
        <v>244</v>
      </c>
      <c r="K38" s="172">
        <v>26342</v>
      </c>
      <c r="L38" s="172">
        <v>0</v>
      </c>
      <c r="M38" s="172">
        <v>0</v>
      </c>
      <c r="N38" s="172">
        <v>13039</v>
      </c>
      <c r="O38" s="172">
        <v>767</v>
      </c>
      <c r="P38" s="172">
        <v>736</v>
      </c>
      <c r="Q38" s="172">
        <v>31</v>
      </c>
      <c r="R38" s="172">
        <v>1410802</v>
      </c>
      <c r="S38" s="172">
        <v>1237862</v>
      </c>
      <c r="T38" s="172">
        <v>172940</v>
      </c>
      <c r="U38" s="172">
        <v>685</v>
      </c>
      <c r="V38" s="172">
        <v>19159</v>
      </c>
      <c r="W38" s="172">
        <v>0</v>
      </c>
      <c r="X38" s="172">
        <v>15502</v>
      </c>
      <c r="Y38" s="172">
        <v>0</v>
      </c>
      <c r="Z38" s="172">
        <v>0</v>
      </c>
      <c r="AA38" s="172">
        <v>0</v>
      </c>
      <c r="AB38" s="172">
        <v>8501</v>
      </c>
      <c r="AC38" s="172">
        <v>3296</v>
      </c>
      <c r="AD38" s="172">
        <v>3705</v>
      </c>
      <c r="AE38" s="172">
        <v>2077</v>
      </c>
      <c r="AF38" s="172">
        <v>1305</v>
      </c>
      <c r="AG38" s="172">
        <v>772</v>
      </c>
      <c r="AH38" s="172">
        <v>206208</v>
      </c>
      <c r="AI38" s="172">
        <v>0</v>
      </c>
      <c r="AJ38" s="172">
        <v>0</v>
      </c>
      <c r="AK38" s="172">
        <v>0</v>
      </c>
      <c r="AL38" s="172">
        <v>14574</v>
      </c>
      <c r="AM38" s="172">
        <v>62185</v>
      </c>
      <c r="AN38" s="172">
        <v>1543</v>
      </c>
      <c r="AO38" s="172">
        <v>0</v>
      </c>
      <c r="AP38" s="172">
        <v>101916</v>
      </c>
      <c r="AQ38" s="172">
        <v>0</v>
      </c>
      <c r="AR38" s="172">
        <v>0</v>
      </c>
      <c r="AS38" s="172">
        <v>25990</v>
      </c>
      <c r="AT38" s="172">
        <v>0</v>
      </c>
      <c r="AU38" s="172">
        <v>172002</v>
      </c>
      <c r="AV38" s="172">
        <v>136929</v>
      </c>
      <c r="AW38" s="172">
        <v>0</v>
      </c>
      <c r="AX38" s="172">
        <v>0</v>
      </c>
      <c r="AY38" s="172">
        <v>187</v>
      </c>
      <c r="AZ38" s="172">
        <v>2363</v>
      </c>
      <c r="BA38" s="172">
        <v>32812</v>
      </c>
      <c r="BB38" s="172">
        <v>0</v>
      </c>
      <c r="BC38" s="172">
        <v>16376</v>
      </c>
      <c r="BD38" s="172">
        <v>0</v>
      </c>
      <c r="BE38" s="172">
        <v>0</v>
      </c>
      <c r="BF38" s="172">
        <v>16376</v>
      </c>
      <c r="BG38" s="172">
        <v>57056</v>
      </c>
      <c r="BH38" s="172">
        <v>0</v>
      </c>
      <c r="BI38" s="172">
        <v>28135</v>
      </c>
      <c r="BJ38" s="172">
        <v>35073</v>
      </c>
      <c r="BK38" s="172">
        <v>929</v>
      </c>
      <c r="BL38" s="172">
        <v>0</v>
      </c>
      <c r="BM38" s="172">
        <v>34144</v>
      </c>
      <c r="BN38" s="172">
        <v>17633</v>
      </c>
      <c r="BO38" s="172">
        <v>5536</v>
      </c>
      <c r="BP38" s="172">
        <v>12097</v>
      </c>
      <c r="BQ38" s="172">
        <v>7064</v>
      </c>
      <c r="BR38" s="172">
        <v>0</v>
      </c>
      <c r="BS38" s="172">
        <v>5033</v>
      </c>
      <c r="BT38" s="172">
        <v>3200</v>
      </c>
      <c r="BU38" s="172">
        <v>34489</v>
      </c>
      <c r="BV38" s="172">
        <v>22794</v>
      </c>
      <c r="BW38" s="172">
        <v>22627</v>
      </c>
      <c r="BX38" s="172">
        <v>167</v>
      </c>
      <c r="BY38" s="172">
        <v>37844</v>
      </c>
      <c r="BZ38" s="172">
        <v>43</v>
      </c>
      <c r="CA38" s="172">
        <v>455</v>
      </c>
      <c r="CB38" s="172">
        <v>0</v>
      </c>
      <c r="CC38" s="172">
        <v>17212</v>
      </c>
      <c r="CD38" s="172">
        <v>0</v>
      </c>
      <c r="CE38" s="172">
        <v>0</v>
      </c>
      <c r="CF38" s="172">
        <v>0</v>
      </c>
      <c r="CG38" s="172">
        <v>0</v>
      </c>
      <c r="CH38" s="172">
        <v>20134</v>
      </c>
      <c r="CI38" s="172">
        <v>0</v>
      </c>
      <c r="CJ38" s="172">
        <v>20134</v>
      </c>
      <c r="CK38" s="172">
        <v>231355</v>
      </c>
      <c r="CL38" s="172">
        <v>0</v>
      </c>
      <c r="CM38" s="172">
        <v>0</v>
      </c>
      <c r="CN38" s="172">
        <v>100955</v>
      </c>
      <c r="CO38" s="172">
        <v>2718666</v>
      </c>
      <c r="CP38" s="172">
        <f t="shared" si="13"/>
        <v>830161</v>
      </c>
      <c r="CQ38" s="173">
        <f t="shared" si="14"/>
        <v>30.5</v>
      </c>
      <c r="CR38" s="172">
        <v>333975</v>
      </c>
      <c r="CS38" s="173">
        <f t="shared" si="15"/>
        <v>12.3</v>
      </c>
      <c r="CT38" s="172">
        <v>496186</v>
      </c>
      <c r="CU38" s="173">
        <f t="shared" si="16"/>
        <v>18.2</v>
      </c>
      <c r="CV38" s="172">
        <f t="shared" si="17"/>
        <v>1888505</v>
      </c>
      <c r="CW38" s="173">
        <f t="shared" si="18"/>
        <v>69.5</v>
      </c>
      <c r="CX38" s="172">
        <v>101412</v>
      </c>
      <c r="CY38" s="173">
        <f t="shared" si="19"/>
        <v>3.7</v>
      </c>
      <c r="CZ38" s="172">
        <v>1787093</v>
      </c>
      <c r="DA38" s="173">
        <f t="shared" si="20"/>
        <v>65.8</v>
      </c>
      <c r="DB38" s="155">
        <v>2718666</v>
      </c>
      <c r="DC38" s="155">
        <f t="shared" si="21"/>
        <v>0</v>
      </c>
      <c r="DD38" s="184">
        <f t="shared" si="7"/>
        <v>1955718</v>
      </c>
      <c r="DE38" s="185">
        <f t="shared" si="8"/>
        <v>71.94</v>
      </c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  <c r="IT38" s="155"/>
      <c r="IU38" s="155"/>
      <c r="IV38" s="155"/>
    </row>
    <row r="39" spans="1:256" s="156" customFormat="1" ht="32.25" customHeight="1">
      <c r="A39" s="157" t="s">
        <v>45</v>
      </c>
      <c r="B39" s="158">
        <v>84435</v>
      </c>
      <c r="C39" s="158">
        <v>41874</v>
      </c>
      <c r="D39" s="158">
        <v>10751</v>
      </c>
      <c r="E39" s="158">
        <v>0</v>
      </c>
      <c r="F39" s="158">
        <v>31123</v>
      </c>
      <c r="G39" s="158">
        <v>0</v>
      </c>
      <c r="H39" s="158">
        <v>319</v>
      </c>
      <c r="I39" s="158">
        <v>246</v>
      </c>
      <c r="J39" s="158">
        <v>107</v>
      </c>
      <c r="K39" s="158">
        <v>14404</v>
      </c>
      <c r="L39" s="158">
        <v>0</v>
      </c>
      <c r="M39" s="158">
        <v>0</v>
      </c>
      <c r="N39" s="158">
        <v>14199</v>
      </c>
      <c r="O39" s="158">
        <v>397</v>
      </c>
      <c r="P39" s="158">
        <v>397</v>
      </c>
      <c r="Q39" s="158">
        <v>0</v>
      </c>
      <c r="R39" s="158">
        <v>1216265</v>
      </c>
      <c r="S39" s="158">
        <v>1071333</v>
      </c>
      <c r="T39" s="158">
        <v>144932</v>
      </c>
      <c r="U39" s="158">
        <v>0</v>
      </c>
      <c r="V39" s="158">
        <v>137</v>
      </c>
      <c r="W39" s="158">
        <v>17</v>
      </c>
      <c r="X39" s="158">
        <v>16634</v>
      </c>
      <c r="Y39" s="158">
        <v>0</v>
      </c>
      <c r="Z39" s="158">
        <v>0</v>
      </c>
      <c r="AA39" s="158">
        <v>0</v>
      </c>
      <c r="AB39" s="158">
        <v>4288</v>
      </c>
      <c r="AC39" s="158">
        <v>7417</v>
      </c>
      <c r="AD39" s="158">
        <v>4929</v>
      </c>
      <c r="AE39" s="158">
        <v>935</v>
      </c>
      <c r="AF39" s="158">
        <v>521</v>
      </c>
      <c r="AG39" s="158">
        <v>414</v>
      </c>
      <c r="AH39" s="158">
        <v>53136</v>
      </c>
      <c r="AI39" s="158">
        <v>0</v>
      </c>
      <c r="AJ39" s="158">
        <v>0</v>
      </c>
      <c r="AK39" s="158">
        <v>0</v>
      </c>
      <c r="AL39" s="158">
        <v>6250</v>
      </c>
      <c r="AM39" s="158">
        <v>30936</v>
      </c>
      <c r="AN39" s="158">
        <v>1383</v>
      </c>
      <c r="AO39" s="158">
        <v>0</v>
      </c>
      <c r="AP39" s="158">
        <v>0</v>
      </c>
      <c r="AQ39" s="158">
        <v>0</v>
      </c>
      <c r="AR39" s="158">
        <v>0</v>
      </c>
      <c r="AS39" s="158">
        <v>14567</v>
      </c>
      <c r="AT39" s="158">
        <v>0</v>
      </c>
      <c r="AU39" s="158">
        <v>70019</v>
      </c>
      <c r="AV39" s="158">
        <v>39665</v>
      </c>
      <c r="AW39" s="158">
        <v>0</v>
      </c>
      <c r="AX39" s="158">
        <v>0</v>
      </c>
      <c r="AY39" s="158">
        <v>1651</v>
      </c>
      <c r="AZ39" s="158">
        <v>1664</v>
      </c>
      <c r="BA39" s="158">
        <v>0</v>
      </c>
      <c r="BB39" s="158">
        <v>0</v>
      </c>
      <c r="BC39" s="158">
        <v>7816</v>
      </c>
      <c r="BD39" s="158">
        <v>0</v>
      </c>
      <c r="BE39" s="158">
        <v>0</v>
      </c>
      <c r="BF39" s="158">
        <v>7816</v>
      </c>
      <c r="BG39" s="158">
        <v>0</v>
      </c>
      <c r="BH39" s="158">
        <v>0</v>
      </c>
      <c r="BI39" s="158">
        <v>28534</v>
      </c>
      <c r="BJ39" s="158">
        <v>30354</v>
      </c>
      <c r="BK39" s="158">
        <v>12000</v>
      </c>
      <c r="BL39" s="158">
        <v>0</v>
      </c>
      <c r="BM39" s="158">
        <v>18354</v>
      </c>
      <c r="BN39" s="158">
        <v>2257</v>
      </c>
      <c r="BO39" s="158">
        <v>2257</v>
      </c>
      <c r="BP39" s="158">
        <v>0</v>
      </c>
      <c r="BQ39" s="158">
        <v>0</v>
      </c>
      <c r="BR39" s="158">
        <v>0</v>
      </c>
      <c r="BS39" s="158">
        <v>0</v>
      </c>
      <c r="BT39" s="158">
        <v>831</v>
      </c>
      <c r="BU39" s="158">
        <v>5205</v>
      </c>
      <c r="BV39" s="158">
        <v>22846</v>
      </c>
      <c r="BW39" s="158">
        <v>22191</v>
      </c>
      <c r="BX39" s="158">
        <v>655</v>
      </c>
      <c r="BY39" s="158">
        <v>12753</v>
      </c>
      <c r="BZ39" s="158">
        <v>30</v>
      </c>
      <c r="CA39" s="158">
        <v>0</v>
      </c>
      <c r="CB39" s="158">
        <v>0</v>
      </c>
      <c r="CC39" s="158">
        <v>1568</v>
      </c>
      <c r="CD39" s="158">
        <v>0</v>
      </c>
      <c r="CE39" s="158">
        <v>0</v>
      </c>
      <c r="CF39" s="158">
        <v>0</v>
      </c>
      <c r="CG39" s="158">
        <v>0</v>
      </c>
      <c r="CH39" s="158">
        <v>11155</v>
      </c>
      <c r="CI39" s="158">
        <v>0</v>
      </c>
      <c r="CJ39" s="158">
        <v>11155</v>
      </c>
      <c r="CK39" s="158">
        <v>93613</v>
      </c>
      <c r="CL39" s="158">
        <v>0</v>
      </c>
      <c r="CM39" s="158">
        <v>0</v>
      </c>
      <c r="CN39" s="158">
        <v>72013</v>
      </c>
      <c r="CO39" s="158">
        <v>1650612</v>
      </c>
      <c r="CP39" s="158">
        <f t="shared" si="13"/>
        <v>343960</v>
      </c>
      <c r="CQ39" s="159">
        <f t="shared" si="14"/>
        <v>20.8</v>
      </c>
      <c r="CR39" s="158">
        <v>96125</v>
      </c>
      <c r="CS39" s="159">
        <f t="shared" si="15"/>
        <v>5.8</v>
      </c>
      <c r="CT39" s="158">
        <v>247835</v>
      </c>
      <c r="CU39" s="159">
        <f t="shared" si="16"/>
        <v>15</v>
      </c>
      <c r="CV39" s="158">
        <f t="shared" si="17"/>
        <v>1306652</v>
      </c>
      <c r="CW39" s="159">
        <f t="shared" si="18"/>
        <v>79.2</v>
      </c>
      <c r="CX39" s="158">
        <v>77100</v>
      </c>
      <c r="CY39" s="159">
        <f t="shared" si="19"/>
        <v>4.7</v>
      </c>
      <c r="CZ39" s="158">
        <v>1229552</v>
      </c>
      <c r="DA39" s="159">
        <f t="shared" si="20"/>
        <v>74.5</v>
      </c>
      <c r="DB39" s="155">
        <v>1650612</v>
      </c>
      <c r="DC39" s="155">
        <f t="shared" si="21"/>
        <v>0</v>
      </c>
      <c r="DD39" s="184">
        <f t="shared" si="7"/>
        <v>1372246</v>
      </c>
      <c r="DE39" s="185">
        <f t="shared" si="8"/>
        <v>83.14</v>
      </c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  <c r="IU39" s="155"/>
      <c r="IV39" s="155"/>
    </row>
    <row r="40" spans="1:256" s="156" customFormat="1" ht="32.25" customHeight="1">
      <c r="A40" s="157" t="s">
        <v>153</v>
      </c>
      <c r="B40" s="158">
        <v>1694527</v>
      </c>
      <c r="C40" s="158">
        <v>160323</v>
      </c>
      <c r="D40" s="158">
        <v>41165</v>
      </c>
      <c r="E40" s="158">
        <v>0</v>
      </c>
      <c r="F40" s="158">
        <v>119158</v>
      </c>
      <c r="G40" s="158">
        <v>0</v>
      </c>
      <c r="H40" s="158">
        <v>7730</v>
      </c>
      <c r="I40" s="158">
        <v>5868</v>
      </c>
      <c r="J40" s="158">
        <v>2682</v>
      </c>
      <c r="K40" s="158">
        <v>187303</v>
      </c>
      <c r="L40" s="158">
        <v>0</v>
      </c>
      <c r="M40" s="158">
        <v>0</v>
      </c>
      <c r="N40" s="158">
        <v>54394</v>
      </c>
      <c r="O40" s="158">
        <v>11920</v>
      </c>
      <c r="P40" s="158">
        <v>11432</v>
      </c>
      <c r="Q40" s="158">
        <v>488</v>
      </c>
      <c r="R40" s="158">
        <v>5126060</v>
      </c>
      <c r="S40" s="158">
        <v>4702994</v>
      </c>
      <c r="T40" s="158">
        <v>423066</v>
      </c>
      <c r="U40" s="158">
        <v>3377</v>
      </c>
      <c r="V40" s="158">
        <v>36935</v>
      </c>
      <c r="W40" s="158">
        <v>5743</v>
      </c>
      <c r="X40" s="158">
        <v>162878</v>
      </c>
      <c r="Y40" s="158">
        <v>9582</v>
      </c>
      <c r="Z40" s="158">
        <v>9582</v>
      </c>
      <c r="AA40" s="158">
        <v>0</v>
      </c>
      <c r="AB40" s="158">
        <v>55583</v>
      </c>
      <c r="AC40" s="158">
        <v>86399</v>
      </c>
      <c r="AD40" s="158">
        <v>11314</v>
      </c>
      <c r="AE40" s="158">
        <v>14128</v>
      </c>
      <c r="AF40" s="158">
        <v>6205</v>
      </c>
      <c r="AG40" s="158">
        <v>7923</v>
      </c>
      <c r="AH40" s="158">
        <v>567147</v>
      </c>
      <c r="AI40" s="158">
        <v>0</v>
      </c>
      <c r="AJ40" s="158">
        <v>33945</v>
      </c>
      <c r="AK40" s="158">
        <v>0</v>
      </c>
      <c r="AL40" s="158">
        <v>293234</v>
      </c>
      <c r="AM40" s="158">
        <v>0</v>
      </c>
      <c r="AN40" s="158">
        <v>5560</v>
      </c>
      <c r="AO40" s="158">
        <v>0</v>
      </c>
      <c r="AP40" s="158">
        <v>34100</v>
      </c>
      <c r="AQ40" s="158">
        <v>0</v>
      </c>
      <c r="AR40" s="158">
        <v>0</v>
      </c>
      <c r="AS40" s="158">
        <v>200308</v>
      </c>
      <c r="AT40" s="158">
        <v>0</v>
      </c>
      <c r="AU40" s="158">
        <v>553951</v>
      </c>
      <c r="AV40" s="158">
        <v>278496</v>
      </c>
      <c r="AW40" s="158">
        <v>16973</v>
      </c>
      <c r="AX40" s="158">
        <v>0</v>
      </c>
      <c r="AY40" s="158">
        <v>24795</v>
      </c>
      <c r="AZ40" s="158">
        <v>45636</v>
      </c>
      <c r="BA40" s="158">
        <v>763</v>
      </c>
      <c r="BB40" s="158">
        <v>22585</v>
      </c>
      <c r="BC40" s="158">
        <v>32099</v>
      </c>
      <c r="BD40" s="158">
        <v>0</v>
      </c>
      <c r="BE40" s="158">
        <v>0</v>
      </c>
      <c r="BF40" s="158">
        <v>32099</v>
      </c>
      <c r="BG40" s="158">
        <v>5706</v>
      </c>
      <c r="BH40" s="158">
        <v>0</v>
      </c>
      <c r="BI40" s="158">
        <v>129939</v>
      </c>
      <c r="BJ40" s="158">
        <v>275455</v>
      </c>
      <c r="BK40" s="158">
        <v>97378</v>
      </c>
      <c r="BL40" s="158">
        <v>0</v>
      </c>
      <c r="BM40" s="158">
        <v>178077</v>
      </c>
      <c r="BN40" s="158">
        <v>51873</v>
      </c>
      <c r="BO40" s="158">
        <v>39245</v>
      </c>
      <c r="BP40" s="158">
        <v>12628</v>
      </c>
      <c r="BQ40" s="158">
        <v>8591</v>
      </c>
      <c r="BR40" s="158">
        <v>0</v>
      </c>
      <c r="BS40" s="158">
        <v>4037</v>
      </c>
      <c r="BT40" s="158">
        <v>4650</v>
      </c>
      <c r="BU40" s="158">
        <v>470469</v>
      </c>
      <c r="BV40" s="158">
        <v>173135</v>
      </c>
      <c r="BW40" s="158">
        <v>158349</v>
      </c>
      <c r="BX40" s="158">
        <v>14786</v>
      </c>
      <c r="BY40" s="158">
        <v>286660</v>
      </c>
      <c r="BZ40" s="158">
        <v>1320</v>
      </c>
      <c r="CA40" s="158">
        <v>2415</v>
      </c>
      <c r="CB40" s="158">
        <v>0</v>
      </c>
      <c r="CC40" s="158">
        <v>55628</v>
      </c>
      <c r="CD40" s="158">
        <v>0</v>
      </c>
      <c r="CE40" s="158">
        <v>0</v>
      </c>
      <c r="CF40" s="158">
        <v>0</v>
      </c>
      <c r="CG40" s="158">
        <v>0</v>
      </c>
      <c r="CH40" s="158">
        <v>227297</v>
      </c>
      <c r="CI40" s="158">
        <v>0</v>
      </c>
      <c r="CJ40" s="158">
        <v>227297</v>
      </c>
      <c r="CK40" s="158">
        <v>1034235</v>
      </c>
      <c r="CL40" s="158">
        <v>0</v>
      </c>
      <c r="CM40" s="158">
        <v>0</v>
      </c>
      <c r="CN40" s="158">
        <v>405135</v>
      </c>
      <c r="CO40" s="158">
        <v>10610245</v>
      </c>
      <c r="CP40" s="158">
        <f t="shared" si="13"/>
        <v>2863847</v>
      </c>
      <c r="CQ40" s="159">
        <f t="shared" si="14"/>
        <v>27</v>
      </c>
      <c r="CR40" s="158">
        <v>1741670</v>
      </c>
      <c r="CS40" s="159">
        <f t="shared" si="15"/>
        <v>16.4</v>
      </c>
      <c r="CT40" s="158">
        <v>1122177</v>
      </c>
      <c r="CU40" s="159">
        <f t="shared" si="16"/>
        <v>10.600000000000001</v>
      </c>
      <c r="CV40" s="158">
        <f t="shared" si="17"/>
        <v>7746398</v>
      </c>
      <c r="CW40" s="159">
        <f t="shared" si="18"/>
        <v>73</v>
      </c>
      <c r="CX40" s="158">
        <v>905519</v>
      </c>
      <c r="CY40" s="159">
        <f t="shared" si="19"/>
        <v>8.5</v>
      </c>
      <c r="CZ40" s="158">
        <v>6840879</v>
      </c>
      <c r="DA40" s="159">
        <f t="shared" si="20"/>
        <v>64.5</v>
      </c>
      <c r="DB40" s="155">
        <v>10610245</v>
      </c>
      <c r="DC40" s="155">
        <f t="shared" si="21"/>
        <v>0</v>
      </c>
      <c r="DD40" s="184">
        <f t="shared" si="7"/>
        <v>7250807</v>
      </c>
      <c r="DE40" s="185">
        <f t="shared" si="8"/>
        <v>68.34</v>
      </c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  <c r="IL40" s="155"/>
      <c r="IM40" s="155"/>
      <c r="IN40" s="155"/>
      <c r="IO40" s="155"/>
      <c r="IP40" s="155"/>
      <c r="IQ40" s="155"/>
      <c r="IR40" s="155"/>
      <c r="IS40" s="155"/>
      <c r="IT40" s="155"/>
      <c r="IU40" s="155"/>
      <c r="IV40" s="155"/>
    </row>
    <row r="41" spans="1:256" s="156" customFormat="1" ht="32.25" customHeight="1">
      <c r="A41" s="157" t="s">
        <v>46</v>
      </c>
      <c r="B41" s="158">
        <v>6748778</v>
      </c>
      <c r="C41" s="158">
        <v>146328</v>
      </c>
      <c r="D41" s="158">
        <v>37572</v>
      </c>
      <c r="E41" s="158">
        <v>0</v>
      </c>
      <c r="F41" s="158">
        <v>108756</v>
      </c>
      <c r="G41" s="158">
        <v>0</v>
      </c>
      <c r="H41" s="158">
        <v>7832</v>
      </c>
      <c r="I41" s="158">
        <v>5916</v>
      </c>
      <c r="J41" s="158">
        <v>2749</v>
      </c>
      <c r="K41" s="158">
        <v>191801</v>
      </c>
      <c r="L41" s="158">
        <v>45355</v>
      </c>
      <c r="M41" s="158">
        <v>0</v>
      </c>
      <c r="N41" s="158">
        <v>49629</v>
      </c>
      <c r="O41" s="158">
        <v>46878</v>
      </c>
      <c r="P41" s="158">
        <v>11453</v>
      </c>
      <c r="Q41" s="158">
        <v>35425</v>
      </c>
      <c r="R41" s="158">
        <v>43359</v>
      </c>
      <c r="S41" s="158">
        <v>0</v>
      </c>
      <c r="T41" s="158">
        <v>43359</v>
      </c>
      <c r="U41" s="158">
        <v>2975</v>
      </c>
      <c r="V41" s="158">
        <v>30423</v>
      </c>
      <c r="W41" s="158">
        <v>4974</v>
      </c>
      <c r="X41" s="158">
        <v>124195</v>
      </c>
      <c r="Y41" s="158">
        <v>3887</v>
      </c>
      <c r="Z41" s="158">
        <v>3887</v>
      </c>
      <c r="AA41" s="158">
        <v>0</v>
      </c>
      <c r="AB41" s="158">
        <v>57653</v>
      </c>
      <c r="AC41" s="158">
        <v>34540</v>
      </c>
      <c r="AD41" s="158">
        <v>28115</v>
      </c>
      <c r="AE41" s="158">
        <v>9520</v>
      </c>
      <c r="AF41" s="158">
        <v>1951</v>
      </c>
      <c r="AG41" s="158">
        <v>7569</v>
      </c>
      <c r="AH41" s="158">
        <v>678796</v>
      </c>
      <c r="AI41" s="158">
        <v>0</v>
      </c>
      <c r="AJ41" s="158">
        <v>29415</v>
      </c>
      <c r="AK41" s="158">
        <v>0</v>
      </c>
      <c r="AL41" s="158">
        <v>279966</v>
      </c>
      <c r="AM41" s="158">
        <v>63658</v>
      </c>
      <c r="AN41" s="158">
        <v>4431</v>
      </c>
      <c r="AO41" s="158">
        <v>0</v>
      </c>
      <c r="AP41" s="158">
        <v>81757</v>
      </c>
      <c r="AQ41" s="158">
        <v>47472</v>
      </c>
      <c r="AR41" s="158">
        <v>0</v>
      </c>
      <c r="AS41" s="158">
        <v>172097</v>
      </c>
      <c r="AT41" s="158">
        <v>9043</v>
      </c>
      <c r="AU41" s="158">
        <v>320339</v>
      </c>
      <c r="AV41" s="158">
        <v>210466</v>
      </c>
      <c r="AW41" s="158">
        <v>14707</v>
      </c>
      <c r="AX41" s="158">
        <v>0</v>
      </c>
      <c r="AY41" s="158">
        <v>0</v>
      </c>
      <c r="AZ41" s="158">
        <v>50307</v>
      </c>
      <c r="BA41" s="158">
        <v>21838</v>
      </c>
      <c r="BB41" s="158">
        <v>0</v>
      </c>
      <c r="BC41" s="158">
        <v>15734</v>
      </c>
      <c r="BD41" s="158">
        <v>0</v>
      </c>
      <c r="BE41" s="158">
        <v>0</v>
      </c>
      <c r="BF41" s="158">
        <v>15734</v>
      </c>
      <c r="BG41" s="158">
        <v>5706</v>
      </c>
      <c r="BH41" s="158">
        <v>0</v>
      </c>
      <c r="BI41" s="158">
        <v>102174</v>
      </c>
      <c r="BJ41" s="158">
        <v>109873</v>
      </c>
      <c r="BK41" s="158">
        <v>7496</v>
      </c>
      <c r="BL41" s="158">
        <v>0</v>
      </c>
      <c r="BM41" s="158">
        <v>102377</v>
      </c>
      <c r="BN41" s="158">
        <v>40956</v>
      </c>
      <c r="BO41" s="158">
        <v>37539</v>
      </c>
      <c r="BP41" s="158">
        <v>3417</v>
      </c>
      <c r="BQ41" s="158">
        <v>3322</v>
      </c>
      <c r="BR41" s="158">
        <v>0</v>
      </c>
      <c r="BS41" s="158">
        <v>95</v>
      </c>
      <c r="BT41" s="158">
        <v>32080</v>
      </c>
      <c r="BU41" s="158">
        <v>37626</v>
      </c>
      <c r="BV41" s="158">
        <v>109434</v>
      </c>
      <c r="BW41" s="158">
        <v>109434</v>
      </c>
      <c r="BX41" s="158">
        <v>0</v>
      </c>
      <c r="BY41" s="158">
        <v>229441</v>
      </c>
      <c r="BZ41" s="158">
        <v>14922</v>
      </c>
      <c r="CA41" s="158">
        <v>4866</v>
      </c>
      <c r="CB41" s="158">
        <v>0</v>
      </c>
      <c r="CC41" s="158">
        <v>90714</v>
      </c>
      <c r="CD41" s="158">
        <v>38186</v>
      </c>
      <c r="CE41" s="158">
        <v>29800</v>
      </c>
      <c r="CF41" s="158">
        <v>8386</v>
      </c>
      <c r="CG41" s="158">
        <v>0</v>
      </c>
      <c r="CH41" s="158">
        <v>80753</v>
      </c>
      <c r="CI41" s="158">
        <v>0</v>
      </c>
      <c r="CJ41" s="158">
        <v>80753</v>
      </c>
      <c r="CK41" s="158">
        <v>452300</v>
      </c>
      <c r="CL41" s="158">
        <v>0</v>
      </c>
      <c r="CM41" s="158">
        <v>0</v>
      </c>
      <c r="CN41" s="158">
        <v>223900</v>
      </c>
      <c r="CO41" s="158">
        <v>9365753</v>
      </c>
      <c r="CP41" s="158">
        <f t="shared" si="13"/>
        <v>1477029</v>
      </c>
      <c r="CQ41" s="159">
        <f t="shared" si="14"/>
        <v>15.8</v>
      </c>
      <c r="CR41" s="158">
        <v>868221</v>
      </c>
      <c r="CS41" s="159">
        <f t="shared" si="15"/>
        <v>9.3</v>
      </c>
      <c r="CT41" s="158">
        <v>608808</v>
      </c>
      <c r="CU41" s="159">
        <f t="shared" si="16"/>
        <v>6.5</v>
      </c>
      <c r="CV41" s="158">
        <f t="shared" si="17"/>
        <v>7888724</v>
      </c>
      <c r="CW41" s="159">
        <f t="shared" si="18"/>
        <v>84.2</v>
      </c>
      <c r="CX41" s="158">
        <v>600334</v>
      </c>
      <c r="CY41" s="159">
        <f t="shared" si="19"/>
        <v>6.4</v>
      </c>
      <c r="CZ41" s="158">
        <v>7288390</v>
      </c>
      <c r="DA41" s="159">
        <f t="shared" si="20"/>
        <v>77.8</v>
      </c>
      <c r="DB41" s="155">
        <v>9365753</v>
      </c>
      <c r="DC41" s="155">
        <f t="shared" si="21"/>
        <v>0</v>
      </c>
      <c r="DD41" s="184">
        <f t="shared" si="7"/>
        <v>7288625</v>
      </c>
      <c r="DE41" s="185">
        <f t="shared" si="8"/>
        <v>77.82</v>
      </c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5"/>
      <c r="IV41" s="155"/>
    </row>
    <row r="42" spans="1:256" s="156" customFormat="1" ht="32.25" customHeight="1">
      <c r="A42" s="157" t="s">
        <v>47</v>
      </c>
      <c r="B42" s="158">
        <v>1341578</v>
      </c>
      <c r="C42" s="158">
        <v>51082</v>
      </c>
      <c r="D42" s="158">
        <v>13116</v>
      </c>
      <c r="E42" s="158">
        <v>0</v>
      </c>
      <c r="F42" s="158">
        <v>37966</v>
      </c>
      <c r="G42" s="158">
        <v>0</v>
      </c>
      <c r="H42" s="158">
        <v>2386</v>
      </c>
      <c r="I42" s="158">
        <v>1809</v>
      </c>
      <c r="J42" s="158">
        <v>831</v>
      </c>
      <c r="K42" s="158">
        <v>72356</v>
      </c>
      <c r="L42" s="158">
        <v>6077</v>
      </c>
      <c r="M42" s="158">
        <v>0</v>
      </c>
      <c r="N42" s="158">
        <v>17327</v>
      </c>
      <c r="O42" s="158">
        <v>5670</v>
      </c>
      <c r="P42" s="158">
        <v>3573</v>
      </c>
      <c r="Q42" s="158">
        <v>2097</v>
      </c>
      <c r="R42" s="158">
        <v>804798</v>
      </c>
      <c r="S42" s="158">
        <v>650466</v>
      </c>
      <c r="T42" s="158">
        <v>154332</v>
      </c>
      <c r="U42" s="158">
        <v>1611</v>
      </c>
      <c r="V42" s="158">
        <v>8573</v>
      </c>
      <c r="W42" s="158">
        <v>7695</v>
      </c>
      <c r="X42" s="158">
        <v>48047</v>
      </c>
      <c r="Y42" s="158">
        <v>11787</v>
      </c>
      <c r="Z42" s="158">
        <v>11787</v>
      </c>
      <c r="AA42" s="158">
        <v>0</v>
      </c>
      <c r="AB42" s="158">
        <v>6619</v>
      </c>
      <c r="AC42" s="158">
        <v>14274</v>
      </c>
      <c r="AD42" s="158">
        <v>15367</v>
      </c>
      <c r="AE42" s="158">
        <v>4896</v>
      </c>
      <c r="AF42" s="158">
        <v>1062</v>
      </c>
      <c r="AG42" s="158">
        <v>3834</v>
      </c>
      <c r="AH42" s="158">
        <v>72053</v>
      </c>
      <c r="AI42" s="158">
        <v>0</v>
      </c>
      <c r="AJ42" s="158">
        <v>0</v>
      </c>
      <c r="AK42" s="158">
        <v>0</v>
      </c>
      <c r="AL42" s="158">
        <v>1500</v>
      </c>
      <c r="AM42" s="158">
        <v>0</v>
      </c>
      <c r="AN42" s="158">
        <v>2128</v>
      </c>
      <c r="AO42" s="158">
        <v>0</v>
      </c>
      <c r="AP42" s="158">
        <v>6600</v>
      </c>
      <c r="AQ42" s="158">
        <v>0</v>
      </c>
      <c r="AR42" s="158">
        <v>0</v>
      </c>
      <c r="AS42" s="158">
        <v>61825</v>
      </c>
      <c r="AT42" s="158">
        <v>0</v>
      </c>
      <c r="AU42" s="158">
        <v>101182</v>
      </c>
      <c r="AV42" s="158">
        <v>46657</v>
      </c>
      <c r="AW42" s="158">
        <v>0</v>
      </c>
      <c r="AX42" s="158">
        <v>0</v>
      </c>
      <c r="AY42" s="158">
        <v>0</v>
      </c>
      <c r="AZ42" s="158">
        <v>0</v>
      </c>
      <c r="BA42" s="158">
        <v>0</v>
      </c>
      <c r="BB42" s="158">
        <v>0</v>
      </c>
      <c r="BC42" s="158">
        <v>9573</v>
      </c>
      <c r="BD42" s="158">
        <v>0</v>
      </c>
      <c r="BE42" s="158">
        <v>0</v>
      </c>
      <c r="BF42" s="158">
        <v>9573</v>
      </c>
      <c r="BG42" s="158">
        <v>0</v>
      </c>
      <c r="BH42" s="158">
        <v>0</v>
      </c>
      <c r="BI42" s="158">
        <v>37084</v>
      </c>
      <c r="BJ42" s="158">
        <v>54525</v>
      </c>
      <c r="BK42" s="158">
        <v>2581</v>
      </c>
      <c r="BL42" s="158">
        <v>0</v>
      </c>
      <c r="BM42" s="158">
        <v>51944</v>
      </c>
      <c r="BN42" s="158">
        <v>4804</v>
      </c>
      <c r="BO42" s="158">
        <v>1587</v>
      </c>
      <c r="BP42" s="158">
        <v>3217</v>
      </c>
      <c r="BQ42" s="158">
        <v>2826</v>
      </c>
      <c r="BR42" s="158">
        <v>391</v>
      </c>
      <c r="BS42" s="158">
        <v>0</v>
      </c>
      <c r="BT42" s="158">
        <v>6316</v>
      </c>
      <c r="BU42" s="158">
        <v>158829</v>
      </c>
      <c r="BV42" s="158">
        <v>81648</v>
      </c>
      <c r="BW42" s="158">
        <v>81648</v>
      </c>
      <c r="BX42" s="158">
        <v>0</v>
      </c>
      <c r="BY42" s="158">
        <v>68745</v>
      </c>
      <c r="BZ42" s="158">
        <v>2263</v>
      </c>
      <c r="CA42" s="158">
        <v>31</v>
      </c>
      <c r="CB42" s="158">
        <v>0</v>
      </c>
      <c r="CC42" s="158">
        <v>38798</v>
      </c>
      <c r="CD42" s="158">
        <v>4675</v>
      </c>
      <c r="CE42" s="158">
        <v>0</v>
      </c>
      <c r="CF42" s="158">
        <v>4675</v>
      </c>
      <c r="CG42" s="158">
        <v>0</v>
      </c>
      <c r="CH42" s="158">
        <v>22978</v>
      </c>
      <c r="CI42" s="158">
        <v>0</v>
      </c>
      <c r="CJ42" s="158">
        <v>22978</v>
      </c>
      <c r="CK42" s="158">
        <v>123915</v>
      </c>
      <c r="CL42" s="158">
        <v>0</v>
      </c>
      <c r="CM42" s="158">
        <v>0</v>
      </c>
      <c r="CN42" s="158">
        <v>123915</v>
      </c>
      <c r="CO42" s="158">
        <v>2984533</v>
      </c>
      <c r="CP42" s="158">
        <f t="shared" si="13"/>
        <v>591847</v>
      </c>
      <c r="CQ42" s="159">
        <f t="shared" si="14"/>
        <v>19.8</v>
      </c>
      <c r="CR42" s="158">
        <v>181517</v>
      </c>
      <c r="CS42" s="159">
        <f t="shared" si="15"/>
        <v>6.1</v>
      </c>
      <c r="CT42" s="158">
        <v>410330</v>
      </c>
      <c r="CU42" s="159">
        <f t="shared" si="16"/>
        <v>13.700000000000001</v>
      </c>
      <c r="CV42" s="158">
        <f t="shared" si="17"/>
        <v>2392686</v>
      </c>
      <c r="CW42" s="159">
        <f t="shared" si="18"/>
        <v>80.2</v>
      </c>
      <c r="CX42" s="158">
        <v>235502</v>
      </c>
      <c r="CY42" s="159">
        <f t="shared" si="19"/>
        <v>7.9</v>
      </c>
      <c r="CZ42" s="158">
        <v>2157184</v>
      </c>
      <c r="DA42" s="159">
        <f t="shared" si="20"/>
        <v>72.3</v>
      </c>
      <c r="DB42" s="155">
        <v>2984533</v>
      </c>
      <c r="DC42" s="155">
        <f t="shared" si="21"/>
        <v>0</v>
      </c>
      <c r="DD42" s="184">
        <f t="shared" si="7"/>
        <v>2303914</v>
      </c>
      <c r="DE42" s="185">
        <f t="shared" si="8"/>
        <v>77.2</v>
      </c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  <c r="IL42" s="155"/>
      <c r="IM42" s="155"/>
      <c r="IN42" s="155"/>
      <c r="IO42" s="155"/>
      <c r="IP42" s="155"/>
      <c r="IQ42" s="155"/>
      <c r="IR42" s="155"/>
      <c r="IS42" s="155"/>
      <c r="IT42" s="155"/>
      <c r="IU42" s="155"/>
      <c r="IV42" s="155"/>
    </row>
    <row r="43" spans="1:256" s="156" customFormat="1" ht="32.25" customHeight="1">
      <c r="A43" s="171" t="s">
        <v>48</v>
      </c>
      <c r="B43" s="172">
        <v>489407</v>
      </c>
      <c r="C43" s="172">
        <v>35365</v>
      </c>
      <c r="D43" s="172">
        <v>9080</v>
      </c>
      <c r="E43" s="172">
        <v>0</v>
      </c>
      <c r="F43" s="172">
        <v>26285</v>
      </c>
      <c r="G43" s="172">
        <v>0</v>
      </c>
      <c r="H43" s="172">
        <v>1737</v>
      </c>
      <c r="I43" s="172">
        <v>1312</v>
      </c>
      <c r="J43" s="172">
        <v>609</v>
      </c>
      <c r="K43" s="172">
        <v>43336</v>
      </c>
      <c r="L43" s="172">
        <v>0</v>
      </c>
      <c r="M43" s="172">
        <v>0</v>
      </c>
      <c r="N43" s="172">
        <v>11997</v>
      </c>
      <c r="O43" s="172">
        <v>3196</v>
      </c>
      <c r="P43" s="172">
        <v>3108</v>
      </c>
      <c r="Q43" s="172">
        <v>88</v>
      </c>
      <c r="R43" s="172">
        <v>1033287</v>
      </c>
      <c r="S43" s="172">
        <v>951839</v>
      </c>
      <c r="T43" s="172">
        <v>81448</v>
      </c>
      <c r="U43" s="172">
        <v>807</v>
      </c>
      <c r="V43" s="172">
        <v>3219</v>
      </c>
      <c r="W43" s="172">
        <v>0</v>
      </c>
      <c r="X43" s="172">
        <v>57165</v>
      </c>
      <c r="Y43" s="172">
        <v>12460</v>
      </c>
      <c r="Z43" s="172">
        <v>12460</v>
      </c>
      <c r="AA43" s="172">
        <v>0</v>
      </c>
      <c r="AB43" s="172">
        <v>13014</v>
      </c>
      <c r="AC43" s="172">
        <v>15785</v>
      </c>
      <c r="AD43" s="172">
        <v>15906</v>
      </c>
      <c r="AE43" s="172">
        <v>2492</v>
      </c>
      <c r="AF43" s="172">
        <v>762</v>
      </c>
      <c r="AG43" s="172">
        <v>1730</v>
      </c>
      <c r="AH43" s="172">
        <v>42909</v>
      </c>
      <c r="AI43" s="172">
        <v>0</v>
      </c>
      <c r="AJ43" s="172">
        <v>0</v>
      </c>
      <c r="AK43" s="172">
        <v>0</v>
      </c>
      <c r="AL43" s="172">
        <v>773</v>
      </c>
      <c r="AM43" s="172">
        <v>0</v>
      </c>
      <c r="AN43" s="172">
        <v>1933</v>
      </c>
      <c r="AO43" s="172">
        <v>0</v>
      </c>
      <c r="AP43" s="172">
        <v>0</v>
      </c>
      <c r="AQ43" s="172">
        <v>0</v>
      </c>
      <c r="AR43" s="172">
        <v>0</v>
      </c>
      <c r="AS43" s="172">
        <v>40203</v>
      </c>
      <c r="AT43" s="172">
        <v>0</v>
      </c>
      <c r="AU43" s="172">
        <v>81463</v>
      </c>
      <c r="AV43" s="172">
        <v>46825</v>
      </c>
      <c r="AW43" s="172">
        <v>0</v>
      </c>
      <c r="AX43" s="172">
        <v>0</v>
      </c>
      <c r="AY43" s="172">
        <v>0</v>
      </c>
      <c r="AZ43" s="172">
        <v>0</v>
      </c>
      <c r="BA43" s="172">
        <v>0</v>
      </c>
      <c r="BB43" s="172">
        <v>0</v>
      </c>
      <c r="BC43" s="172">
        <v>7363</v>
      </c>
      <c r="BD43" s="172">
        <v>0</v>
      </c>
      <c r="BE43" s="172">
        <v>0</v>
      </c>
      <c r="BF43" s="172">
        <v>7363</v>
      </c>
      <c r="BG43" s="172">
        <v>0</v>
      </c>
      <c r="BH43" s="172">
        <v>0</v>
      </c>
      <c r="BI43" s="172">
        <v>39462</v>
      </c>
      <c r="BJ43" s="172">
        <v>34638</v>
      </c>
      <c r="BK43" s="172">
        <v>773</v>
      </c>
      <c r="BL43" s="172">
        <v>0</v>
      </c>
      <c r="BM43" s="172">
        <v>33865</v>
      </c>
      <c r="BN43" s="172">
        <v>1603</v>
      </c>
      <c r="BO43" s="172">
        <v>1494</v>
      </c>
      <c r="BP43" s="172">
        <v>109</v>
      </c>
      <c r="BQ43" s="172">
        <v>0</v>
      </c>
      <c r="BR43" s="172">
        <v>0</v>
      </c>
      <c r="BS43" s="172">
        <v>109</v>
      </c>
      <c r="BT43" s="172">
        <v>440</v>
      </c>
      <c r="BU43" s="172">
        <v>144428</v>
      </c>
      <c r="BV43" s="172">
        <v>81274</v>
      </c>
      <c r="BW43" s="172">
        <v>81274</v>
      </c>
      <c r="BX43" s="172">
        <v>0</v>
      </c>
      <c r="BY43" s="172">
        <v>7723</v>
      </c>
      <c r="BZ43" s="172">
        <v>289</v>
      </c>
      <c r="CA43" s="172">
        <v>25</v>
      </c>
      <c r="CB43" s="172">
        <v>0</v>
      </c>
      <c r="CC43" s="172">
        <v>3300</v>
      </c>
      <c r="CD43" s="172">
        <v>0</v>
      </c>
      <c r="CE43" s="172">
        <v>0</v>
      </c>
      <c r="CF43" s="172">
        <v>0</v>
      </c>
      <c r="CG43" s="172">
        <v>0</v>
      </c>
      <c r="CH43" s="172">
        <v>4109</v>
      </c>
      <c r="CI43" s="172">
        <v>0</v>
      </c>
      <c r="CJ43" s="172">
        <v>4109</v>
      </c>
      <c r="CK43" s="172">
        <v>372340</v>
      </c>
      <c r="CL43" s="172">
        <v>0</v>
      </c>
      <c r="CM43" s="172">
        <v>0</v>
      </c>
      <c r="CN43" s="172">
        <v>104640</v>
      </c>
      <c r="CO43" s="172">
        <v>2416109</v>
      </c>
      <c r="CP43" s="172">
        <f t="shared" si="13"/>
        <v>710009</v>
      </c>
      <c r="CQ43" s="173">
        <f t="shared" si="14"/>
        <v>29.4</v>
      </c>
      <c r="CR43" s="172">
        <v>420244</v>
      </c>
      <c r="CS43" s="173">
        <f t="shared" si="15"/>
        <v>17.4</v>
      </c>
      <c r="CT43" s="172">
        <v>289765</v>
      </c>
      <c r="CU43" s="173">
        <f t="shared" si="16"/>
        <v>12</v>
      </c>
      <c r="CV43" s="172">
        <f t="shared" si="17"/>
        <v>1706100</v>
      </c>
      <c r="CW43" s="173">
        <f t="shared" si="18"/>
        <v>70.6</v>
      </c>
      <c r="CX43" s="172">
        <v>161253</v>
      </c>
      <c r="CY43" s="173">
        <f t="shared" si="19"/>
        <v>6.7</v>
      </c>
      <c r="CZ43" s="172">
        <v>1544847</v>
      </c>
      <c r="DA43" s="173">
        <f t="shared" si="20"/>
        <v>63.89999999999999</v>
      </c>
      <c r="DB43" s="155">
        <v>2416109</v>
      </c>
      <c r="DC43" s="155">
        <f t="shared" si="21"/>
        <v>0</v>
      </c>
      <c r="DD43" s="184">
        <f t="shared" si="7"/>
        <v>1620246</v>
      </c>
      <c r="DE43" s="185">
        <f t="shared" si="8"/>
        <v>67.06</v>
      </c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  <c r="HX43" s="155"/>
      <c r="HY43" s="155"/>
      <c r="HZ43" s="155"/>
      <c r="IA43" s="155"/>
      <c r="IB43" s="155"/>
      <c r="IC43" s="155"/>
      <c r="ID43" s="155"/>
      <c r="IE43" s="155"/>
      <c r="IF43" s="155"/>
      <c r="IG43" s="155"/>
      <c r="IH43" s="155"/>
      <c r="II43" s="155"/>
      <c r="IJ43" s="155"/>
      <c r="IK43" s="155"/>
      <c r="IL43" s="155"/>
      <c r="IM43" s="155"/>
      <c r="IN43" s="155"/>
      <c r="IO43" s="155"/>
      <c r="IP43" s="155"/>
      <c r="IQ43" s="155"/>
      <c r="IR43" s="155"/>
      <c r="IS43" s="155"/>
      <c r="IT43" s="155"/>
      <c r="IU43" s="155"/>
      <c r="IV43" s="155"/>
    </row>
    <row r="44" spans="1:256" s="156" customFormat="1" ht="32.25" customHeight="1">
      <c r="A44" s="157" t="s">
        <v>49</v>
      </c>
      <c r="B44" s="158">
        <v>2128727</v>
      </c>
      <c r="C44" s="158">
        <v>135364</v>
      </c>
      <c r="D44" s="158">
        <v>34757</v>
      </c>
      <c r="E44" s="158">
        <v>0</v>
      </c>
      <c r="F44" s="158">
        <v>100607</v>
      </c>
      <c r="G44" s="158">
        <v>0</v>
      </c>
      <c r="H44" s="158">
        <v>6562</v>
      </c>
      <c r="I44" s="158">
        <v>4977</v>
      </c>
      <c r="J44" s="158">
        <v>2281</v>
      </c>
      <c r="K44" s="158">
        <v>170232</v>
      </c>
      <c r="L44" s="158">
        <v>35306</v>
      </c>
      <c r="M44" s="158">
        <v>0</v>
      </c>
      <c r="N44" s="158">
        <v>45889</v>
      </c>
      <c r="O44" s="158">
        <v>11606</v>
      </c>
      <c r="P44" s="158">
        <v>8832</v>
      </c>
      <c r="Q44" s="158">
        <v>2774</v>
      </c>
      <c r="R44" s="158">
        <v>1843889</v>
      </c>
      <c r="S44" s="158">
        <v>1694090</v>
      </c>
      <c r="T44" s="158">
        <v>149799</v>
      </c>
      <c r="U44" s="158">
        <v>3257</v>
      </c>
      <c r="V44" s="158">
        <v>12710</v>
      </c>
      <c r="W44" s="158">
        <v>3086</v>
      </c>
      <c r="X44" s="158">
        <v>97933</v>
      </c>
      <c r="Y44" s="158">
        <v>17878</v>
      </c>
      <c r="Z44" s="158">
        <v>15560</v>
      </c>
      <c r="AA44" s="158">
        <v>2318</v>
      </c>
      <c r="AB44" s="158">
        <v>28944</v>
      </c>
      <c r="AC44" s="158">
        <v>32917</v>
      </c>
      <c r="AD44" s="158">
        <v>18194</v>
      </c>
      <c r="AE44" s="158">
        <v>9217</v>
      </c>
      <c r="AF44" s="158">
        <v>2553</v>
      </c>
      <c r="AG44" s="158">
        <v>6664</v>
      </c>
      <c r="AH44" s="158">
        <v>255365</v>
      </c>
      <c r="AI44" s="158">
        <v>0</v>
      </c>
      <c r="AJ44" s="158">
        <v>0</v>
      </c>
      <c r="AK44" s="158">
        <v>0</v>
      </c>
      <c r="AL44" s="158">
        <v>5010</v>
      </c>
      <c r="AM44" s="158">
        <v>37645</v>
      </c>
      <c r="AN44" s="158">
        <v>4892</v>
      </c>
      <c r="AO44" s="158">
        <v>0</v>
      </c>
      <c r="AP44" s="158">
        <v>68536</v>
      </c>
      <c r="AQ44" s="158">
        <v>0</v>
      </c>
      <c r="AR44" s="158">
        <v>0</v>
      </c>
      <c r="AS44" s="158">
        <v>139282</v>
      </c>
      <c r="AT44" s="158">
        <v>0</v>
      </c>
      <c r="AU44" s="158">
        <v>257204</v>
      </c>
      <c r="AV44" s="158">
        <v>164861</v>
      </c>
      <c r="AW44" s="158">
        <v>0</v>
      </c>
      <c r="AX44" s="158">
        <v>0</v>
      </c>
      <c r="AY44" s="158">
        <v>23801</v>
      </c>
      <c r="AZ44" s="158">
        <v>0</v>
      </c>
      <c r="BA44" s="158">
        <v>2162</v>
      </c>
      <c r="BB44" s="158">
        <v>0</v>
      </c>
      <c r="BC44" s="158">
        <v>18058</v>
      </c>
      <c r="BD44" s="158">
        <v>0</v>
      </c>
      <c r="BE44" s="158">
        <v>0</v>
      </c>
      <c r="BF44" s="158">
        <v>18058</v>
      </c>
      <c r="BG44" s="158">
        <v>0</v>
      </c>
      <c r="BH44" s="158">
        <v>0</v>
      </c>
      <c r="BI44" s="158">
        <v>120840</v>
      </c>
      <c r="BJ44" s="158">
        <v>92343</v>
      </c>
      <c r="BK44" s="158">
        <v>4836</v>
      </c>
      <c r="BL44" s="158">
        <v>0</v>
      </c>
      <c r="BM44" s="158">
        <v>87507</v>
      </c>
      <c r="BN44" s="158">
        <v>27676</v>
      </c>
      <c r="BO44" s="158">
        <v>6375</v>
      </c>
      <c r="BP44" s="158">
        <v>21301</v>
      </c>
      <c r="BQ44" s="158">
        <v>19647</v>
      </c>
      <c r="BR44" s="158">
        <v>0</v>
      </c>
      <c r="BS44" s="158">
        <v>1654</v>
      </c>
      <c r="BT44" s="158">
        <v>1520</v>
      </c>
      <c r="BU44" s="158">
        <v>112231</v>
      </c>
      <c r="BV44" s="158">
        <v>72282</v>
      </c>
      <c r="BW44" s="158">
        <v>69437</v>
      </c>
      <c r="BX44" s="158">
        <v>2845</v>
      </c>
      <c r="BY44" s="158">
        <v>131218</v>
      </c>
      <c r="BZ44" s="158">
        <v>675</v>
      </c>
      <c r="CA44" s="158">
        <v>2169</v>
      </c>
      <c r="CB44" s="158">
        <v>0</v>
      </c>
      <c r="CC44" s="158">
        <v>56381</v>
      </c>
      <c r="CD44" s="158">
        <v>0</v>
      </c>
      <c r="CE44" s="158">
        <v>0</v>
      </c>
      <c r="CF44" s="158">
        <v>0</v>
      </c>
      <c r="CG44" s="158">
        <v>0</v>
      </c>
      <c r="CH44" s="158">
        <v>71993</v>
      </c>
      <c r="CI44" s="158">
        <v>0</v>
      </c>
      <c r="CJ44" s="158">
        <v>71993</v>
      </c>
      <c r="CK44" s="158">
        <v>306750</v>
      </c>
      <c r="CL44" s="158">
        <v>4200</v>
      </c>
      <c r="CM44" s="158">
        <v>0</v>
      </c>
      <c r="CN44" s="158">
        <v>210050</v>
      </c>
      <c r="CO44" s="158">
        <v>5672196</v>
      </c>
      <c r="CP44" s="158">
        <f t="shared" si="13"/>
        <v>880369</v>
      </c>
      <c r="CQ44" s="159">
        <f t="shared" si="14"/>
        <v>15.5</v>
      </c>
      <c r="CR44" s="158">
        <v>271225</v>
      </c>
      <c r="CS44" s="159">
        <f t="shared" si="15"/>
        <v>4.8</v>
      </c>
      <c r="CT44" s="158">
        <v>609144</v>
      </c>
      <c r="CU44" s="159">
        <f t="shared" si="16"/>
        <v>10.7</v>
      </c>
      <c r="CV44" s="158">
        <f t="shared" si="17"/>
        <v>4791827</v>
      </c>
      <c r="CW44" s="159">
        <f t="shared" si="18"/>
        <v>84.5</v>
      </c>
      <c r="CX44" s="158">
        <v>529906</v>
      </c>
      <c r="CY44" s="159">
        <f t="shared" si="19"/>
        <v>9.3</v>
      </c>
      <c r="CZ44" s="158">
        <v>4261921</v>
      </c>
      <c r="DA44" s="159">
        <f t="shared" si="20"/>
        <v>75.2</v>
      </c>
      <c r="DB44" s="155">
        <v>5672196</v>
      </c>
      <c r="DC44" s="155">
        <f t="shared" si="21"/>
        <v>0</v>
      </c>
      <c r="DD44" s="184">
        <f t="shared" si="7"/>
        <v>4384833</v>
      </c>
      <c r="DE44" s="185">
        <f t="shared" si="8"/>
        <v>77.3</v>
      </c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5"/>
      <c r="GT44" s="155"/>
      <c r="GU44" s="155"/>
      <c r="GV44" s="155"/>
      <c r="GW44" s="155"/>
      <c r="GX44" s="155"/>
      <c r="GY44" s="155"/>
      <c r="GZ44" s="155"/>
      <c r="HA44" s="155"/>
      <c r="HB44" s="155"/>
      <c r="HC44" s="155"/>
      <c r="HD44" s="155"/>
      <c r="HE44" s="155"/>
      <c r="HF44" s="155"/>
      <c r="HG44" s="155"/>
      <c r="HH44" s="155"/>
      <c r="HI44" s="155"/>
      <c r="HJ44" s="155"/>
      <c r="HK44" s="155"/>
      <c r="HL44" s="155"/>
      <c r="HM44" s="155"/>
      <c r="HN44" s="155"/>
      <c r="HO44" s="155"/>
      <c r="HP44" s="155"/>
      <c r="HQ44" s="155"/>
      <c r="HR44" s="155"/>
      <c r="HS44" s="155"/>
      <c r="HT44" s="155"/>
      <c r="HU44" s="155"/>
      <c r="HV44" s="155"/>
      <c r="HW44" s="155"/>
      <c r="HX44" s="155"/>
      <c r="HY44" s="155"/>
      <c r="HZ44" s="155"/>
      <c r="IA44" s="155"/>
      <c r="IB44" s="155"/>
      <c r="IC44" s="155"/>
      <c r="ID44" s="155"/>
      <c r="IE44" s="155"/>
      <c r="IF44" s="155"/>
      <c r="IG44" s="155"/>
      <c r="IH44" s="155"/>
      <c r="II44" s="155"/>
      <c r="IJ44" s="155"/>
      <c r="IK44" s="155"/>
      <c r="IL44" s="155"/>
      <c r="IM44" s="155"/>
      <c r="IN44" s="155"/>
      <c r="IO44" s="155"/>
      <c r="IP44" s="155"/>
      <c r="IQ44" s="155"/>
      <c r="IR44" s="155"/>
      <c r="IS44" s="155"/>
      <c r="IT44" s="155"/>
      <c r="IU44" s="155"/>
      <c r="IV44" s="155"/>
    </row>
    <row r="45" spans="1:256" s="156" customFormat="1" ht="32.25" customHeight="1">
      <c r="A45" s="157" t="s">
        <v>50</v>
      </c>
      <c r="B45" s="158">
        <v>2039139</v>
      </c>
      <c r="C45" s="158">
        <v>81673</v>
      </c>
      <c r="D45" s="158">
        <v>20970</v>
      </c>
      <c r="E45" s="158">
        <v>0</v>
      </c>
      <c r="F45" s="158">
        <v>60703</v>
      </c>
      <c r="G45" s="158">
        <v>0</v>
      </c>
      <c r="H45" s="158">
        <v>5724</v>
      </c>
      <c r="I45" s="158">
        <v>4341</v>
      </c>
      <c r="J45" s="158">
        <v>1990</v>
      </c>
      <c r="K45" s="158">
        <v>159720</v>
      </c>
      <c r="L45" s="158">
        <v>22011</v>
      </c>
      <c r="M45" s="158">
        <v>0</v>
      </c>
      <c r="N45" s="158">
        <v>27711</v>
      </c>
      <c r="O45" s="158">
        <v>15169</v>
      </c>
      <c r="P45" s="158">
        <v>9057</v>
      </c>
      <c r="Q45" s="158">
        <v>6112</v>
      </c>
      <c r="R45" s="158">
        <v>1192737</v>
      </c>
      <c r="S45" s="158">
        <v>1067869</v>
      </c>
      <c r="T45" s="158">
        <v>124868</v>
      </c>
      <c r="U45" s="158">
        <v>2271</v>
      </c>
      <c r="V45" s="158">
        <v>39540</v>
      </c>
      <c r="W45" s="158">
        <v>44</v>
      </c>
      <c r="X45" s="158">
        <v>105624</v>
      </c>
      <c r="Y45" s="158">
        <v>20691</v>
      </c>
      <c r="Z45" s="158">
        <v>17767</v>
      </c>
      <c r="AA45" s="158">
        <v>2924</v>
      </c>
      <c r="AB45" s="158">
        <v>0</v>
      </c>
      <c r="AC45" s="158">
        <v>27871</v>
      </c>
      <c r="AD45" s="158">
        <v>57062</v>
      </c>
      <c r="AE45" s="158">
        <v>8451</v>
      </c>
      <c r="AF45" s="158">
        <v>3631</v>
      </c>
      <c r="AG45" s="158">
        <v>4820</v>
      </c>
      <c r="AH45" s="158">
        <v>316309</v>
      </c>
      <c r="AI45" s="158">
        <v>0</v>
      </c>
      <c r="AJ45" s="158">
        <v>65372</v>
      </c>
      <c r="AK45" s="158">
        <v>0</v>
      </c>
      <c r="AL45" s="158">
        <v>88233</v>
      </c>
      <c r="AM45" s="158">
        <v>0</v>
      </c>
      <c r="AN45" s="158">
        <v>4494</v>
      </c>
      <c r="AO45" s="158">
        <v>0</v>
      </c>
      <c r="AP45" s="158">
        <v>0</v>
      </c>
      <c r="AQ45" s="158">
        <v>0</v>
      </c>
      <c r="AR45" s="158">
        <v>0</v>
      </c>
      <c r="AS45" s="158">
        <v>158210</v>
      </c>
      <c r="AT45" s="158">
        <v>0</v>
      </c>
      <c r="AU45" s="158">
        <v>246635</v>
      </c>
      <c r="AV45" s="158">
        <v>155692</v>
      </c>
      <c r="AW45" s="158">
        <v>32686</v>
      </c>
      <c r="AX45" s="158">
        <v>0</v>
      </c>
      <c r="AY45" s="158">
        <v>0</v>
      </c>
      <c r="AZ45" s="158">
        <v>0</v>
      </c>
      <c r="BA45" s="158">
        <v>3614</v>
      </c>
      <c r="BB45" s="158">
        <v>0</v>
      </c>
      <c r="BC45" s="158">
        <v>778</v>
      </c>
      <c r="BD45" s="158">
        <v>0</v>
      </c>
      <c r="BE45" s="158">
        <v>0</v>
      </c>
      <c r="BF45" s="158">
        <v>778</v>
      </c>
      <c r="BG45" s="158">
        <v>0</v>
      </c>
      <c r="BH45" s="158">
        <v>0</v>
      </c>
      <c r="BI45" s="158">
        <v>118614</v>
      </c>
      <c r="BJ45" s="158">
        <v>90943</v>
      </c>
      <c r="BK45" s="158">
        <v>5380</v>
      </c>
      <c r="BL45" s="158">
        <v>0</v>
      </c>
      <c r="BM45" s="158">
        <v>85563</v>
      </c>
      <c r="BN45" s="158">
        <v>128498</v>
      </c>
      <c r="BO45" s="158">
        <v>8457</v>
      </c>
      <c r="BP45" s="158">
        <v>120041</v>
      </c>
      <c r="BQ45" s="158">
        <v>119858</v>
      </c>
      <c r="BR45" s="158">
        <v>0</v>
      </c>
      <c r="BS45" s="158">
        <v>183</v>
      </c>
      <c r="BT45" s="158">
        <v>4366</v>
      </c>
      <c r="BU45" s="158">
        <v>249679</v>
      </c>
      <c r="BV45" s="158">
        <v>96076</v>
      </c>
      <c r="BW45" s="158">
        <v>60663</v>
      </c>
      <c r="BX45" s="158">
        <v>35413</v>
      </c>
      <c r="BY45" s="158">
        <v>171111</v>
      </c>
      <c r="BZ45" s="158">
        <v>1073</v>
      </c>
      <c r="CA45" s="158">
        <v>303</v>
      </c>
      <c r="CB45" s="158">
        <v>0</v>
      </c>
      <c r="CC45" s="158">
        <v>60060</v>
      </c>
      <c r="CD45" s="158">
        <v>365</v>
      </c>
      <c r="CE45" s="158">
        <v>0</v>
      </c>
      <c r="CF45" s="158">
        <v>365</v>
      </c>
      <c r="CG45" s="158">
        <v>0</v>
      </c>
      <c r="CH45" s="158">
        <v>109310</v>
      </c>
      <c r="CI45" s="158">
        <v>0</v>
      </c>
      <c r="CJ45" s="158">
        <v>109310</v>
      </c>
      <c r="CK45" s="158">
        <v>311300</v>
      </c>
      <c r="CL45" s="158">
        <v>0</v>
      </c>
      <c r="CM45" s="158">
        <v>0</v>
      </c>
      <c r="CN45" s="158">
        <v>198100</v>
      </c>
      <c r="CO45" s="158">
        <v>5230075</v>
      </c>
      <c r="CP45" s="158">
        <f t="shared" si="13"/>
        <v>1087022</v>
      </c>
      <c r="CQ45" s="159">
        <f t="shared" si="14"/>
        <v>20.8</v>
      </c>
      <c r="CR45" s="158">
        <v>346627</v>
      </c>
      <c r="CS45" s="159">
        <f t="shared" si="15"/>
        <v>6.6</v>
      </c>
      <c r="CT45" s="158">
        <v>740395</v>
      </c>
      <c r="CU45" s="159">
        <f t="shared" si="16"/>
        <v>14.200000000000001</v>
      </c>
      <c r="CV45" s="158">
        <f t="shared" si="17"/>
        <v>4143053</v>
      </c>
      <c r="CW45" s="159">
        <f t="shared" si="18"/>
        <v>79.2</v>
      </c>
      <c r="CX45" s="158">
        <v>706589</v>
      </c>
      <c r="CY45" s="159">
        <f t="shared" si="19"/>
        <v>13.5</v>
      </c>
      <c r="CZ45" s="158">
        <v>3436464</v>
      </c>
      <c r="DA45" s="159">
        <f t="shared" si="20"/>
        <v>65.7</v>
      </c>
      <c r="DB45" s="155">
        <v>5230075</v>
      </c>
      <c r="DC45" s="155">
        <f t="shared" si="21"/>
        <v>0</v>
      </c>
      <c r="DD45" s="184">
        <f t="shared" si="7"/>
        <v>3550215</v>
      </c>
      <c r="DE45" s="185">
        <f t="shared" si="8"/>
        <v>67.88</v>
      </c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  <c r="IK45" s="155"/>
      <c r="IL45" s="155"/>
      <c r="IM45" s="155"/>
      <c r="IN45" s="155"/>
      <c r="IO45" s="155"/>
      <c r="IP45" s="155"/>
      <c r="IQ45" s="155"/>
      <c r="IR45" s="155"/>
      <c r="IS45" s="155"/>
      <c r="IT45" s="155"/>
      <c r="IU45" s="155"/>
      <c r="IV45" s="155"/>
    </row>
    <row r="46" spans="1:256" s="156" customFormat="1" ht="32.25" customHeight="1">
      <c r="A46" s="157" t="s">
        <v>51</v>
      </c>
      <c r="B46" s="158">
        <v>893607</v>
      </c>
      <c r="C46" s="158">
        <v>40731</v>
      </c>
      <c r="D46" s="158">
        <v>10457</v>
      </c>
      <c r="E46" s="158">
        <v>0</v>
      </c>
      <c r="F46" s="158">
        <v>30274</v>
      </c>
      <c r="G46" s="158">
        <v>0</v>
      </c>
      <c r="H46" s="158">
        <v>2008</v>
      </c>
      <c r="I46" s="158">
        <v>1516</v>
      </c>
      <c r="J46" s="158">
        <v>706</v>
      </c>
      <c r="K46" s="158">
        <v>61916</v>
      </c>
      <c r="L46" s="158">
        <v>0</v>
      </c>
      <c r="M46" s="158">
        <v>0</v>
      </c>
      <c r="N46" s="158">
        <v>13820</v>
      </c>
      <c r="O46" s="158">
        <v>10238</v>
      </c>
      <c r="P46" s="158">
        <v>3139</v>
      </c>
      <c r="Q46" s="158">
        <v>7099</v>
      </c>
      <c r="R46" s="158">
        <v>1363004</v>
      </c>
      <c r="S46" s="158">
        <v>1232650</v>
      </c>
      <c r="T46" s="158">
        <v>130354</v>
      </c>
      <c r="U46" s="158">
        <v>960</v>
      </c>
      <c r="V46" s="158">
        <v>6311</v>
      </c>
      <c r="W46" s="158">
        <v>0</v>
      </c>
      <c r="X46" s="158">
        <v>36126</v>
      </c>
      <c r="Y46" s="158">
        <v>4257</v>
      </c>
      <c r="Z46" s="158">
        <v>4257</v>
      </c>
      <c r="AA46" s="158">
        <v>0</v>
      </c>
      <c r="AB46" s="158">
        <v>3836</v>
      </c>
      <c r="AC46" s="158">
        <v>18977</v>
      </c>
      <c r="AD46" s="158">
        <v>9056</v>
      </c>
      <c r="AE46" s="158">
        <v>3676</v>
      </c>
      <c r="AF46" s="158">
        <v>1535</v>
      </c>
      <c r="AG46" s="158">
        <v>2141</v>
      </c>
      <c r="AH46" s="158">
        <v>127855</v>
      </c>
      <c r="AI46" s="158">
        <v>0</v>
      </c>
      <c r="AJ46" s="158">
        <v>0</v>
      </c>
      <c r="AK46" s="158">
        <v>0</v>
      </c>
      <c r="AL46" s="158">
        <v>53147</v>
      </c>
      <c r="AM46" s="158">
        <v>11814</v>
      </c>
      <c r="AN46" s="158">
        <v>2095</v>
      </c>
      <c r="AO46" s="158">
        <v>0</v>
      </c>
      <c r="AP46" s="158">
        <v>0</v>
      </c>
      <c r="AQ46" s="158">
        <v>0</v>
      </c>
      <c r="AR46" s="158">
        <v>0</v>
      </c>
      <c r="AS46" s="158">
        <v>60799</v>
      </c>
      <c r="AT46" s="158">
        <v>0</v>
      </c>
      <c r="AU46" s="158">
        <v>191907</v>
      </c>
      <c r="AV46" s="158">
        <v>97566</v>
      </c>
      <c r="AW46" s="158">
        <v>0</v>
      </c>
      <c r="AX46" s="158">
        <v>0</v>
      </c>
      <c r="AY46" s="158">
        <v>0</v>
      </c>
      <c r="AZ46" s="158">
        <v>14596</v>
      </c>
      <c r="BA46" s="158">
        <v>22035</v>
      </c>
      <c r="BB46" s="158">
        <v>13929</v>
      </c>
      <c r="BC46" s="158">
        <v>13118</v>
      </c>
      <c r="BD46" s="158">
        <v>0</v>
      </c>
      <c r="BE46" s="158">
        <v>0</v>
      </c>
      <c r="BF46" s="158">
        <v>13118</v>
      </c>
      <c r="BG46" s="158">
        <v>0</v>
      </c>
      <c r="BH46" s="158">
        <v>0</v>
      </c>
      <c r="BI46" s="158">
        <v>33888</v>
      </c>
      <c r="BJ46" s="158">
        <v>94341</v>
      </c>
      <c r="BK46" s="158">
        <v>27180</v>
      </c>
      <c r="BL46" s="158">
        <v>0</v>
      </c>
      <c r="BM46" s="158">
        <v>67161</v>
      </c>
      <c r="BN46" s="158">
        <v>4519</v>
      </c>
      <c r="BO46" s="158">
        <v>3645</v>
      </c>
      <c r="BP46" s="158">
        <v>874</v>
      </c>
      <c r="BQ46" s="158">
        <v>859</v>
      </c>
      <c r="BR46" s="158">
        <v>10</v>
      </c>
      <c r="BS46" s="158">
        <v>5</v>
      </c>
      <c r="BT46" s="158">
        <v>3837</v>
      </c>
      <c r="BU46" s="158">
        <v>93545</v>
      </c>
      <c r="BV46" s="158">
        <v>46287</v>
      </c>
      <c r="BW46" s="158">
        <v>46256</v>
      </c>
      <c r="BX46" s="158">
        <v>31</v>
      </c>
      <c r="BY46" s="158">
        <v>57962</v>
      </c>
      <c r="BZ46" s="158">
        <v>1688</v>
      </c>
      <c r="CA46" s="158">
        <v>0</v>
      </c>
      <c r="CB46" s="158">
        <v>0</v>
      </c>
      <c r="CC46" s="158">
        <v>20400</v>
      </c>
      <c r="CD46" s="158">
        <v>0</v>
      </c>
      <c r="CE46" s="158">
        <v>0</v>
      </c>
      <c r="CF46" s="158">
        <v>0</v>
      </c>
      <c r="CG46" s="158">
        <v>0</v>
      </c>
      <c r="CH46" s="158">
        <v>35874</v>
      </c>
      <c r="CI46" s="158">
        <v>0</v>
      </c>
      <c r="CJ46" s="158">
        <v>35874</v>
      </c>
      <c r="CK46" s="158">
        <v>249788</v>
      </c>
      <c r="CL46" s="158">
        <v>0</v>
      </c>
      <c r="CM46" s="158">
        <v>0</v>
      </c>
      <c r="CN46" s="158">
        <v>134888</v>
      </c>
      <c r="CO46" s="158">
        <v>3210319</v>
      </c>
      <c r="CP46" s="158">
        <f t="shared" si="13"/>
        <v>729596</v>
      </c>
      <c r="CQ46" s="159">
        <f t="shared" si="14"/>
        <v>22.7</v>
      </c>
      <c r="CR46" s="158">
        <v>384759</v>
      </c>
      <c r="CS46" s="159">
        <f t="shared" si="15"/>
        <v>12</v>
      </c>
      <c r="CT46" s="158">
        <v>344837</v>
      </c>
      <c r="CU46" s="159">
        <f t="shared" si="16"/>
        <v>10.7</v>
      </c>
      <c r="CV46" s="158">
        <f t="shared" si="17"/>
        <v>2480723</v>
      </c>
      <c r="CW46" s="159">
        <f t="shared" si="18"/>
        <v>77.3</v>
      </c>
      <c r="CX46" s="158">
        <v>214530</v>
      </c>
      <c r="CY46" s="159">
        <f t="shared" si="19"/>
        <v>6.7</v>
      </c>
      <c r="CZ46" s="158">
        <v>2266193</v>
      </c>
      <c r="DA46" s="159">
        <f t="shared" si="20"/>
        <v>70.6</v>
      </c>
      <c r="DB46" s="155">
        <v>3210319</v>
      </c>
      <c r="DC46" s="155">
        <f t="shared" si="21"/>
        <v>0</v>
      </c>
      <c r="DD46" s="184">
        <f t="shared" si="7"/>
        <v>2387546</v>
      </c>
      <c r="DE46" s="185">
        <f t="shared" si="8"/>
        <v>74.37</v>
      </c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  <c r="GU46" s="155"/>
      <c r="GV46" s="155"/>
      <c r="GW46" s="155"/>
      <c r="GX46" s="155"/>
      <c r="GY46" s="155"/>
      <c r="GZ46" s="155"/>
      <c r="HA46" s="155"/>
      <c r="HB46" s="155"/>
      <c r="HC46" s="155"/>
      <c r="HD46" s="155"/>
      <c r="HE46" s="155"/>
      <c r="HF46" s="155"/>
      <c r="HG46" s="155"/>
      <c r="HH46" s="155"/>
      <c r="HI46" s="155"/>
      <c r="HJ46" s="155"/>
      <c r="HK46" s="155"/>
      <c r="HL46" s="155"/>
      <c r="HM46" s="155"/>
      <c r="HN46" s="155"/>
      <c r="HO46" s="155"/>
      <c r="HP46" s="155"/>
      <c r="HQ46" s="155"/>
      <c r="HR46" s="155"/>
      <c r="HS46" s="155"/>
      <c r="HT46" s="155"/>
      <c r="HU46" s="155"/>
      <c r="HV46" s="155"/>
      <c r="HW46" s="155"/>
      <c r="HX46" s="155"/>
      <c r="HY46" s="155"/>
      <c r="HZ46" s="155"/>
      <c r="IA46" s="155"/>
      <c r="IB46" s="155"/>
      <c r="IC46" s="155"/>
      <c r="ID46" s="155"/>
      <c r="IE46" s="155"/>
      <c r="IF46" s="155"/>
      <c r="IG46" s="155"/>
      <c r="IH46" s="155"/>
      <c r="II46" s="155"/>
      <c r="IJ46" s="155"/>
      <c r="IK46" s="155"/>
      <c r="IL46" s="155"/>
      <c r="IM46" s="155"/>
      <c r="IN46" s="155"/>
      <c r="IO46" s="155"/>
      <c r="IP46" s="155"/>
      <c r="IQ46" s="155"/>
      <c r="IR46" s="155"/>
      <c r="IS46" s="155"/>
      <c r="IT46" s="155"/>
      <c r="IU46" s="155"/>
      <c r="IV46" s="155"/>
    </row>
    <row r="47" spans="1:256" s="156" customFormat="1" ht="32.25" customHeight="1">
      <c r="A47" s="157" t="s">
        <v>52</v>
      </c>
      <c r="B47" s="158">
        <v>884886</v>
      </c>
      <c r="C47" s="158">
        <v>85792</v>
      </c>
      <c r="D47" s="158">
        <v>22028</v>
      </c>
      <c r="E47" s="158">
        <v>0</v>
      </c>
      <c r="F47" s="158">
        <v>63764</v>
      </c>
      <c r="G47" s="158">
        <v>0</v>
      </c>
      <c r="H47" s="158">
        <v>3402</v>
      </c>
      <c r="I47" s="158">
        <v>2579</v>
      </c>
      <c r="J47" s="158">
        <v>1184</v>
      </c>
      <c r="K47" s="158">
        <v>93721</v>
      </c>
      <c r="L47" s="158">
        <v>0</v>
      </c>
      <c r="M47" s="158">
        <v>0</v>
      </c>
      <c r="N47" s="158">
        <v>29091</v>
      </c>
      <c r="O47" s="158">
        <v>7627</v>
      </c>
      <c r="P47" s="158">
        <v>5868</v>
      </c>
      <c r="Q47" s="158">
        <v>1759</v>
      </c>
      <c r="R47" s="158">
        <v>2367833</v>
      </c>
      <c r="S47" s="158">
        <v>2196477</v>
      </c>
      <c r="T47" s="158">
        <v>171356</v>
      </c>
      <c r="U47" s="158">
        <v>1483</v>
      </c>
      <c r="V47" s="158">
        <v>99498</v>
      </c>
      <c r="W47" s="158">
        <v>93500</v>
      </c>
      <c r="X47" s="158">
        <v>78999</v>
      </c>
      <c r="Y47" s="158">
        <v>9268</v>
      </c>
      <c r="Z47" s="158">
        <v>9268</v>
      </c>
      <c r="AA47" s="158">
        <v>0</v>
      </c>
      <c r="AB47" s="158">
        <v>16161</v>
      </c>
      <c r="AC47" s="158">
        <v>35541</v>
      </c>
      <c r="AD47" s="158">
        <v>18029</v>
      </c>
      <c r="AE47" s="158">
        <v>5714</v>
      </c>
      <c r="AF47" s="158">
        <v>2538</v>
      </c>
      <c r="AG47" s="158">
        <v>3176</v>
      </c>
      <c r="AH47" s="158">
        <v>239867</v>
      </c>
      <c r="AI47" s="158">
        <v>0</v>
      </c>
      <c r="AJ47" s="158">
        <v>0</v>
      </c>
      <c r="AK47" s="158">
        <v>0</v>
      </c>
      <c r="AL47" s="158">
        <v>13722</v>
      </c>
      <c r="AM47" s="158">
        <v>8499</v>
      </c>
      <c r="AN47" s="158">
        <v>3323</v>
      </c>
      <c r="AO47" s="158">
        <v>0</v>
      </c>
      <c r="AP47" s="158">
        <v>118844</v>
      </c>
      <c r="AQ47" s="158">
        <v>0</v>
      </c>
      <c r="AR47" s="158">
        <v>0</v>
      </c>
      <c r="AS47" s="158">
        <v>95479</v>
      </c>
      <c r="AT47" s="158">
        <v>0</v>
      </c>
      <c r="AU47" s="158">
        <v>249820</v>
      </c>
      <c r="AV47" s="158">
        <v>135062</v>
      </c>
      <c r="AW47" s="158">
        <v>0</v>
      </c>
      <c r="AX47" s="158">
        <v>0</v>
      </c>
      <c r="AY47" s="158">
        <v>23302</v>
      </c>
      <c r="AZ47" s="158">
        <v>22342</v>
      </c>
      <c r="BA47" s="158">
        <v>16296</v>
      </c>
      <c r="BB47" s="158">
        <v>15200</v>
      </c>
      <c r="BC47" s="158">
        <v>12237</v>
      </c>
      <c r="BD47" s="158">
        <v>0</v>
      </c>
      <c r="BE47" s="158">
        <v>0</v>
      </c>
      <c r="BF47" s="158">
        <v>12237</v>
      </c>
      <c r="BG47" s="158">
        <v>5706</v>
      </c>
      <c r="BH47" s="158">
        <v>0</v>
      </c>
      <c r="BI47" s="158">
        <v>39979</v>
      </c>
      <c r="BJ47" s="158">
        <v>114758</v>
      </c>
      <c r="BK47" s="158">
        <v>10130</v>
      </c>
      <c r="BL47" s="158">
        <v>0</v>
      </c>
      <c r="BM47" s="158">
        <v>104628</v>
      </c>
      <c r="BN47" s="158">
        <v>5167</v>
      </c>
      <c r="BO47" s="158">
        <v>4902</v>
      </c>
      <c r="BP47" s="158">
        <v>265</v>
      </c>
      <c r="BQ47" s="158">
        <v>256</v>
      </c>
      <c r="BR47" s="158">
        <v>0</v>
      </c>
      <c r="BS47" s="158">
        <v>9</v>
      </c>
      <c r="BT47" s="158">
        <v>12780</v>
      </c>
      <c r="BU47" s="158">
        <v>329722</v>
      </c>
      <c r="BV47" s="158">
        <v>145245</v>
      </c>
      <c r="BW47" s="158">
        <v>144201</v>
      </c>
      <c r="BX47" s="158">
        <v>1044</v>
      </c>
      <c r="BY47" s="158">
        <v>140468</v>
      </c>
      <c r="BZ47" s="158">
        <v>1708</v>
      </c>
      <c r="CA47" s="158">
        <v>1232</v>
      </c>
      <c r="CB47" s="158">
        <v>0</v>
      </c>
      <c r="CC47" s="158">
        <v>10000</v>
      </c>
      <c r="CD47" s="158">
        <v>0</v>
      </c>
      <c r="CE47" s="158">
        <v>0</v>
      </c>
      <c r="CF47" s="158">
        <v>0</v>
      </c>
      <c r="CG47" s="158">
        <v>0</v>
      </c>
      <c r="CH47" s="158">
        <v>127528</v>
      </c>
      <c r="CI47" s="158">
        <v>0</v>
      </c>
      <c r="CJ47" s="158">
        <v>127528</v>
      </c>
      <c r="CK47" s="158">
        <v>383400</v>
      </c>
      <c r="CL47" s="158">
        <v>0</v>
      </c>
      <c r="CM47" s="158">
        <v>0</v>
      </c>
      <c r="CN47" s="158">
        <v>173700</v>
      </c>
      <c r="CO47" s="158">
        <v>5168278</v>
      </c>
      <c r="CP47" s="158">
        <f t="shared" si="13"/>
        <v>1348861</v>
      </c>
      <c r="CQ47" s="159">
        <f t="shared" si="14"/>
        <v>26.1</v>
      </c>
      <c r="CR47" s="158">
        <v>368546</v>
      </c>
      <c r="CS47" s="159">
        <f t="shared" si="15"/>
        <v>7.1</v>
      </c>
      <c r="CT47" s="158">
        <v>980315</v>
      </c>
      <c r="CU47" s="159">
        <f t="shared" si="16"/>
        <v>19</v>
      </c>
      <c r="CV47" s="158">
        <f t="shared" si="17"/>
        <v>3819417</v>
      </c>
      <c r="CW47" s="159">
        <f t="shared" si="18"/>
        <v>73.9</v>
      </c>
      <c r="CX47" s="158">
        <v>508553</v>
      </c>
      <c r="CY47" s="159">
        <f t="shared" si="19"/>
        <v>9.8</v>
      </c>
      <c r="CZ47" s="158">
        <v>3310864</v>
      </c>
      <c r="DA47" s="159">
        <f t="shared" si="20"/>
        <v>64.10000000000001</v>
      </c>
      <c r="DB47" s="155">
        <v>5168278</v>
      </c>
      <c r="DC47" s="155">
        <f t="shared" si="21"/>
        <v>0</v>
      </c>
      <c r="DD47" s="184">
        <f t="shared" si="7"/>
        <v>3476115</v>
      </c>
      <c r="DE47" s="185">
        <f t="shared" si="8"/>
        <v>67.26</v>
      </c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  <c r="HF47" s="155"/>
      <c r="HG47" s="155"/>
      <c r="HH47" s="155"/>
      <c r="HI47" s="155"/>
      <c r="HJ47" s="155"/>
      <c r="HK47" s="155"/>
      <c r="HL47" s="155"/>
      <c r="HM47" s="155"/>
      <c r="HN47" s="155"/>
      <c r="HO47" s="155"/>
      <c r="HP47" s="155"/>
      <c r="HQ47" s="155"/>
      <c r="HR47" s="155"/>
      <c r="HS47" s="155"/>
      <c r="HT47" s="155"/>
      <c r="HU47" s="155"/>
      <c r="HV47" s="155"/>
      <c r="HW47" s="155"/>
      <c r="HX47" s="155"/>
      <c r="HY47" s="155"/>
      <c r="HZ47" s="155"/>
      <c r="IA47" s="155"/>
      <c r="IB47" s="155"/>
      <c r="IC47" s="155"/>
      <c r="ID47" s="155"/>
      <c r="IE47" s="155"/>
      <c r="IF47" s="155"/>
      <c r="IG47" s="155"/>
      <c r="IH47" s="155"/>
      <c r="II47" s="155"/>
      <c r="IJ47" s="155"/>
      <c r="IK47" s="155"/>
      <c r="IL47" s="155"/>
      <c r="IM47" s="155"/>
      <c r="IN47" s="155"/>
      <c r="IO47" s="155"/>
      <c r="IP47" s="155"/>
      <c r="IQ47" s="155"/>
      <c r="IR47" s="155"/>
      <c r="IS47" s="155"/>
      <c r="IT47" s="155"/>
      <c r="IU47" s="155"/>
      <c r="IV47" s="155"/>
    </row>
    <row r="48" spans="1:256" s="156" customFormat="1" ht="32.25" customHeight="1">
      <c r="A48" s="171" t="s">
        <v>53</v>
      </c>
      <c r="B48" s="172">
        <v>281731</v>
      </c>
      <c r="C48" s="172">
        <v>52579</v>
      </c>
      <c r="D48" s="172">
        <v>13500</v>
      </c>
      <c r="E48" s="172">
        <v>0</v>
      </c>
      <c r="F48" s="172">
        <v>39079</v>
      </c>
      <c r="G48" s="172">
        <v>0</v>
      </c>
      <c r="H48" s="172">
        <v>1111</v>
      </c>
      <c r="I48" s="172">
        <v>841</v>
      </c>
      <c r="J48" s="172">
        <v>387</v>
      </c>
      <c r="K48" s="172">
        <v>34541</v>
      </c>
      <c r="L48" s="172">
        <v>0</v>
      </c>
      <c r="M48" s="172">
        <v>0</v>
      </c>
      <c r="N48" s="172">
        <v>17834</v>
      </c>
      <c r="O48" s="172">
        <v>2999</v>
      </c>
      <c r="P48" s="172">
        <v>2437</v>
      </c>
      <c r="Q48" s="172">
        <v>562</v>
      </c>
      <c r="R48" s="172">
        <v>1550626</v>
      </c>
      <c r="S48" s="172">
        <v>1401622</v>
      </c>
      <c r="T48" s="172">
        <v>149004</v>
      </c>
      <c r="U48" s="172">
        <v>1040</v>
      </c>
      <c r="V48" s="172">
        <v>92322</v>
      </c>
      <c r="W48" s="172">
        <v>86676</v>
      </c>
      <c r="X48" s="172">
        <v>44985</v>
      </c>
      <c r="Y48" s="172">
        <v>1967</v>
      </c>
      <c r="Z48" s="172">
        <v>1967</v>
      </c>
      <c r="AA48" s="172">
        <v>0</v>
      </c>
      <c r="AB48" s="172">
        <v>17051</v>
      </c>
      <c r="AC48" s="172">
        <v>11907</v>
      </c>
      <c r="AD48" s="172">
        <v>14060</v>
      </c>
      <c r="AE48" s="172">
        <v>2414</v>
      </c>
      <c r="AF48" s="172">
        <v>1070</v>
      </c>
      <c r="AG48" s="172">
        <v>1344</v>
      </c>
      <c r="AH48" s="172">
        <v>182145</v>
      </c>
      <c r="AI48" s="172">
        <v>0</v>
      </c>
      <c r="AJ48" s="172">
        <v>0</v>
      </c>
      <c r="AK48" s="172">
        <v>0</v>
      </c>
      <c r="AL48" s="172">
        <v>58823</v>
      </c>
      <c r="AM48" s="172">
        <v>58942</v>
      </c>
      <c r="AN48" s="172">
        <v>2027</v>
      </c>
      <c r="AO48" s="172">
        <v>0</v>
      </c>
      <c r="AP48" s="172">
        <v>0</v>
      </c>
      <c r="AQ48" s="172">
        <v>0</v>
      </c>
      <c r="AR48" s="172">
        <v>0</v>
      </c>
      <c r="AS48" s="172">
        <v>62353</v>
      </c>
      <c r="AT48" s="172">
        <v>0</v>
      </c>
      <c r="AU48" s="172">
        <v>287941</v>
      </c>
      <c r="AV48" s="172">
        <v>195383</v>
      </c>
      <c r="AW48" s="172">
        <v>0</v>
      </c>
      <c r="AX48" s="172">
        <v>0</v>
      </c>
      <c r="AY48" s="172">
        <v>17693</v>
      </c>
      <c r="AZ48" s="172">
        <v>9039</v>
      </c>
      <c r="BA48" s="172">
        <v>25760</v>
      </c>
      <c r="BB48" s="172">
        <v>33891</v>
      </c>
      <c r="BC48" s="172">
        <v>8526</v>
      </c>
      <c r="BD48" s="172">
        <v>0</v>
      </c>
      <c r="BE48" s="172">
        <v>0</v>
      </c>
      <c r="BF48" s="172">
        <v>8526</v>
      </c>
      <c r="BG48" s="172">
        <v>0</v>
      </c>
      <c r="BH48" s="172">
        <v>2994</v>
      </c>
      <c r="BI48" s="172">
        <v>97480</v>
      </c>
      <c r="BJ48" s="172">
        <v>92558</v>
      </c>
      <c r="BK48" s="172">
        <v>27811</v>
      </c>
      <c r="BL48" s="172">
        <v>0</v>
      </c>
      <c r="BM48" s="172">
        <v>64747</v>
      </c>
      <c r="BN48" s="172">
        <v>36482</v>
      </c>
      <c r="BO48" s="172">
        <v>3267</v>
      </c>
      <c r="BP48" s="172">
        <v>33215</v>
      </c>
      <c r="BQ48" s="172">
        <v>18900</v>
      </c>
      <c r="BR48" s="172">
        <v>14170</v>
      </c>
      <c r="BS48" s="172">
        <v>145</v>
      </c>
      <c r="BT48" s="172">
        <v>3551</v>
      </c>
      <c r="BU48" s="172">
        <v>165087</v>
      </c>
      <c r="BV48" s="172">
        <v>68858</v>
      </c>
      <c r="BW48" s="172">
        <v>67124</v>
      </c>
      <c r="BX48" s="172">
        <v>1734</v>
      </c>
      <c r="BY48" s="172">
        <v>51127</v>
      </c>
      <c r="BZ48" s="172">
        <v>0</v>
      </c>
      <c r="CA48" s="172">
        <v>1156</v>
      </c>
      <c r="CB48" s="172">
        <v>0</v>
      </c>
      <c r="CC48" s="172">
        <v>7500</v>
      </c>
      <c r="CD48" s="172">
        <v>0</v>
      </c>
      <c r="CE48" s="172">
        <v>0</v>
      </c>
      <c r="CF48" s="172">
        <v>0</v>
      </c>
      <c r="CG48" s="172">
        <v>0</v>
      </c>
      <c r="CH48" s="172">
        <v>42471</v>
      </c>
      <c r="CI48" s="172">
        <v>0</v>
      </c>
      <c r="CJ48" s="172">
        <v>42471</v>
      </c>
      <c r="CK48" s="172">
        <v>249400</v>
      </c>
      <c r="CL48" s="172">
        <v>0</v>
      </c>
      <c r="CM48" s="172">
        <v>0</v>
      </c>
      <c r="CN48" s="172">
        <v>109600</v>
      </c>
      <c r="CO48" s="172">
        <v>3128001</v>
      </c>
      <c r="CP48" s="172">
        <f t="shared" si="13"/>
        <v>982892</v>
      </c>
      <c r="CQ48" s="173">
        <f t="shared" si="14"/>
        <v>31.4</v>
      </c>
      <c r="CR48" s="172">
        <v>520862</v>
      </c>
      <c r="CS48" s="173">
        <f t="shared" si="15"/>
        <v>16.7</v>
      </c>
      <c r="CT48" s="172">
        <v>462030</v>
      </c>
      <c r="CU48" s="173">
        <f t="shared" si="16"/>
        <v>14.7</v>
      </c>
      <c r="CV48" s="172">
        <f t="shared" si="17"/>
        <v>2145109</v>
      </c>
      <c r="CW48" s="173">
        <f t="shared" si="18"/>
        <v>68.6</v>
      </c>
      <c r="CX48" s="172">
        <v>349268</v>
      </c>
      <c r="CY48" s="173">
        <f t="shared" si="19"/>
        <v>11.2</v>
      </c>
      <c r="CZ48" s="172">
        <v>1795841</v>
      </c>
      <c r="DA48" s="173">
        <f t="shared" si="20"/>
        <v>57.39999999999999</v>
      </c>
      <c r="DB48" s="155">
        <v>3128001</v>
      </c>
      <c r="DC48" s="155">
        <f t="shared" si="21"/>
        <v>0</v>
      </c>
      <c r="DD48" s="184">
        <f t="shared" si="7"/>
        <v>1942649</v>
      </c>
      <c r="DE48" s="185">
        <f t="shared" si="8"/>
        <v>62.11</v>
      </c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5"/>
      <c r="FR48" s="155"/>
      <c r="FS48" s="155"/>
      <c r="FT48" s="155"/>
      <c r="FU48" s="155"/>
      <c r="FV48" s="155"/>
      <c r="FW48" s="155"/>
      <c r="FX48" s="155"/>
      <c r="FY48" s="155"/>
      <c r="FZ48" s="155"/>
      <c r="GA48" s="155"/>
      <c r="GB48" s="155"/>
      <c r="GC48" s="155"/>
      <c r="GD48" s="155"/>
      <c r="GE48" s="155"/>
      <c r="GF48" s="155"/>
      <c r="GG48" s="155"/>
      <c r="GH48" s="155"/>
      <c r="GI48" s="155"/>
      <c r="GJ48" s="155"/>
      <c r="GK48" s="155"/>
      <c r="GL48" s="155"/>
      <c r="GM48" s="155"/>
      <c r="GN48" s="155"/>
      <c r="GO48" s="155"/>
      <c r="GP48" s="155"/>
      <c r="GQ48" s="155"/>
      <c r="GR48" s="155"/>
      <c r="GS48" s="155"/>
      <c r="GT48" s="155"/>
      <c r="GU48" s="155"/>
      <c r="GV48" s="155"/>
      <c r="GW48" s="155"/>
      <c r="GX48" s="155"/>
      <c r="GY48" s="155"/>
      <c r="GZ48" s="155"/>
      <c r="HA48" s="155"/>
      <c r="HB48" s="155"/>
      <c r="HC48" s="155"/>
      <c r="HD48" s="155"/>
      <c r="HE48" s="155"/>
      <c r="HF48" s="155"/>
      <c r="HG48" s="155"/>
      <c r="HH48" s="155"/>
      <c r="HI48" s="155"/>
      <c r="HJ48" s="155"/>
      <c r="HK48" s="155"/>
      <c r="HL48" s="155"/>
      <c r="HM48" s="155"/>
      <c r="HN48" s="155"/>
      <c r="HO48" s="155"/>
      <c r="HP48" s="155"/>
      <c r="HQ48" s="155"/>
      <c r="HR48" s="155"/>
      <c r="HS48" s="155"/>
      <c r="HT48" s="155"/>
      <c r="HU48" s="155"/>
      <c r="HV48" s="155"/>
      <c r="HW48" s="155"/>
      <c r="HX48" s="155"/>
      <c r="HY48" s="155"/>
      <c r="HZ48" s="155"/>
      <c r="IA48" s="155"/>
      <c r="IB48" s="155"/>
      <c r="IC48" s="155"/>
      <c r="ID48" s="155"/>
      <c r="IE48" s="155"/>
      <c r="IF48" s="155"/>
      <c r="IG48" s="155"/>
      <c r="IH48" s="155"/>
      <c r="II48" s="155"/>
      <c r="IJ48" s="155"/>
      <c r="IK48" s="155"/>
      <c r="IL48" s="155"/>
      <c r="IM48" s="155"/>
      <c r="IN48" s="155"/>
      <c r="IO48" s="155"/>
      <c r="IP48" s="155"/>
      <c r="IQ48" s="155"/>
      <c r="IR48" s="155"/>
      <c r="IS48" s="155"/>
      <c r="IT48" s="155"/>
      <c r="IU48" s="155"/>
      <c r="IV48" s="155"/>
    </row>
    <row r="49" spans="1:256" s="156" customFormat="1" ht="32.25" customHeight="1">
      <c r="A49" s="157" t="s">
        <v>54</v>
      </c>
      <c r="B49" s="158">
        <v>1749549</v>
      </c>
      <c r="C49" s="158">
        <v>139610</v>
      </c>
      <c r="D49" s="158">
        <v>35846</v>
      </c>
      <c r="E49" s="158">
        <v>0</v>
      </c>
      <c r="F49" s="158">
        <v>103764</v>
      </c>
      <c r="G49" s="158">
        <v>0</v>
      </c>
      <c r="H49" s="158">
        <v>6286</v>
      </c>
      <c r="I49" s="158">
        <v>4770</v>
      </c>
      <c r="J49" s="158">
        <v>2183</v>
      </c>
      <c r="K49" s="158">
        <v>174769</v>
      </c>
      <c r="L49" s="158">
        <v>26472</v>
      </c>
      <c r="M49" s="158">
        <v>0</v>
      </c>
      <c r="N49" s="158">
        <v>47352</v>
      </c>
      <c r="O49" s="158">
        <v>10716</v>
      </c>
      <c r="P49" s="158">
        <v>8029</v>
      </c>
      <c r="Q49" s="158">
        <v>2687</v>
      </c>
      <c r="R49" s="158">
        <v>2367903</v>
      </c>
      <c r="S49" s="158">
        <v>2189333</v>
      </c>
      <c r="T49" s="158">
        <v>178570</v>
      </c>
      <c r="U49" s="158">
        <v>3059</v>
      </c>
      <c r="V49" s="158">
        <v>143647</v>
      </c>
      <c r="W49" s="158">
        <v>134765</v>
      </c>
      <c r="X49" s="158">
        <v>132831</v>
      </c>
      <c r="Y49" s="158">
        <v>0</v>
      </c>
      <c r="Z49" s="158">
        <v>0</v>
      </c>
      <c r="AA49" s="158">
        <v>0</v>
      </c>
      <c r="AB49" s="158">
        <v>79791</v>
      </c>
      <c r="AC49" s="158">
        <v>33501</v>
      </c>
      <c r="AD49" s="158">
        <v>19539</v>
      </c>
      <c r="AE49" s="158">
        <v>9524</v>
      </c>
      <c r="AF49" s="158">
        <v>3888</v>
      </c>
      <c r="AG49" s="158">
        <v>5636</v>
      </c>
      <c r="AH49" s="158">
        <v>155854</v>
      </c>
      <c r="AI49" s="158">
        <v>0</v>
      </c>
      <c r="AJ49" s="158">
        <v>0</v>
      </c>
      <c r="AK49" s="158">
        <v>0</v>
      </c>
      <c r="AL49" s="158">
        <v>8958</v>
      </c>
      <c r="AM49" s="158">
        <v>3181</v>
      </c>
      <c r="AN49" s="158">
        <v>17089</v>
      </c>
      <c r="AO49" s="158">
        <v>0</v>
      </c>
      <c r="AP49" s="158">
        <v>0</v>
      </c>
      <c r="AQ49" s="158">
        <v>0</v>
      </c>
      <c r="AR49" s="158">
        <v>0</v>
      </c>
      <c r="AS49" s="158">
        <v>126626</v>
      </c>
      <c r="AT49" s="158">
        <v>0</v>
      </c>
      <c r="AU49" s="158">
        <v>309976</v>
      </c>
      <c r="AV49" s="158">
        <v>202276</v>
      </c>
      <c r="AW49" s="158">
        <v>0</v>
      </c>
      <c r="AX49" s="158">
        <v>0</v>
      </c>
      <c r="AY49" s="158">
        <v>2908</v>
      </c>
      <c r="AZ49" s="158">
        <v>5358</v>
      </c>
      <c r="BA49" s="158">
        <v>4810</v>
      </c>
      <c r="BB49" s="158">
        <v>0</v>
      </c>
      <c r="BC49" s="158">
        <v>22407</v>
      </c>
      <c r="BD49" s="158">
        <v>0</v>
      </c>
      <c r="BE49" s="158">
        <v>0</v>
      </c>
      <c r="BF49" s="158">
        <v>22407</v>
      </c>
      <c r="BG49" s="158">
        <v>0</v>
      </c>
      <c r="BH49" s="158">
        <v>0</v>
      </c>
      <c r="BI49" s="158">
        <v>166793</v>
      </c>
      <c r="BJ49" s="158">
        <v>107700</v>
      </c>
      <c r="BK49" s="158">
        <v>12280</v>
      </c>
      <c r="BL49" s="158">
        <v>0</v>
      </c>
      <c r="BM49" s="158">
        <v>95420</v>
      </c>
      <c r="BN49" s="158">
        <v>21080</v>
      </c>
      <c r="BO49" s="158">
        <v>11836</v>
      </c>
      <c r="BP49" s="158">
        <v>9244</v>
      </c>
      <c r="BQ49" s="158">
        <v>9244</v>
      </c>
      <c r="BR49" s="158">
        <v>0</v>
      </c>
      <c r="BS49" s="158">
        <v>0</v>
      </c>
      <c r="BT49" s="158">
        <v>3928</v>
      </c>
      <c r="BU49" s="158">
        <v>475748</v>
      </c>
      <c r="BV49" s="158">
        <v>131877</v>
      </c>
      <c r="BW49" s="158">
        <v>130796</v>
      </c>
      <c r="BX49" s="158">
        <v>1081</v>
      </c>
      <c r="BY49" s="158">
        <v>229772</v>
      </c>
      <c r="BZ49" s="158">
        <v>3945</v>
      </c>
      <c r="CA49" s="158">
        <v>0</v>
      </c>
      <c r="CB49" s="158">
        <v>0</v>
      </c>
      <c r="CC49" s="158">
        <v>180178</v>
      </c>
      <c r="CD49" s="158">
        <v>2595</v>
      </c>
      <c r="CE49" s="158">
        <v>2595</v>
      </c>
      <c r="CF49" s="158">
        <v>0</v>
      </c>
      <c r="CG49" s="158">
        <v>0</v>
      </c>
      <c r="CH49" s="158">
        <v>43054</v>
      </c>
      <c r="CI49" s="158">
        <v>0</v>
      </c>
      <c r="CJ49" s="158">
        <v>43054</v>
      </c>
      <c r="CK49" s="158">
        <v>240573</v>
      </c>
      <c r="CL49" s="158">
        <v>15800</v>
      </c>
      <c r="CM49" s="158">
        <v>0</v>
      </c>
      <c r="CN49" s="158">
        <v>211373</v>
      </c>
      <c r="CO49" s="158">
        <v>6387479</v>
      </c>
      <c r="CP49" s="158">
        <f t="shared" si="13"/>
        <v>1354307</v>
      </c>
      <c r="CQ49" s="159">
        <f t="shared" si="14"/>
        <v>21.2</v>
      </c>
      <c r="CR49" s="158">
        <v>319897</v>
      </c>
      <c r="CS49" s="159">
        <f t="shared" si="15"/>
        <v>5</v>
      </c>
      <c r="CT49" s="158">
        <v>1034410</v>
      </c>
      <c r="CU49" s="159">
        <f t="shared" si="16"/>
        <v>16.2</v>
      </c>
      <c r="CV49" s="158">
        <f t="shared" si="17"/>
        <v>5033172</v>
      </c>
      <c r="CW49" s="159">
        <f t="shared" si="18"/>
        <v>78.8</v>
      </c>
      <c r="CX49" s="158">
        <v>674921</v>
      </c>
      <c r="CY49" s="159">
        <f t="shared" si="19"/>
        <v>10.6</v>
      </c>
      <c r="CZ49" s="158">
        <v>4358251</v>
      </c>
      <c r="DA49" s="159">
        <f t="shared" si="20"/>
        <v>68.2</v>
      </c>
      <c r="DB49" s="155">
        <v>6387479</v>
      </c>
      <c r="DC49" s="155">
        <f t="shared" si="21"/>
        <v>0</v>
      </c>
      <c r="DD49" s="184">
        <f t="shared" si="7"/>
        <v>4529610</v>
      </c>
      <c r="DE49" s="185">
        <f t="shared" si="8"/>
        <v>70.91</v>
      </c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  <c r="IL49" s="155"/>
      <c r="IM49" s="155"/>
      <c r="IN49" s="155"/>
      <c r="IO49" s="155"/>
      <c r="IP49" s="155"/>
      <c r="IQ49" s="155"/>
      <c r="IR49" s="155"/>
      <c r="IS49" s="155"/>
      <c r="IT49" s="155"/>
      <c r="IU49" s="155"/>
      <c r="IV49" s="155"/>
    </row>
    <row r="50" spans="1:256" s="156" customFormat="1" ht="32.25" customHeight="1">
      <c r="A50" s="157" t="s">
        <v>55</v>
      </c>
      <c r="B50" s="158">
        <v>809660</v>
      </c>
      <c r="C50" s="158">
        <v>67163</v>
      </c>
      <c r="D50" s="158">
        <v>14996</v>
      </c>
      <c r="E50" s="158">
        <v>0</v>
      </c>
      <c r="F50" s="158">
        <v>43406</v>
      </c>
      <c r="G50" s="158">
        <v>8761</v>
      </c>
      <c r="H50" s="158">
        <v>2389</v>
      </c>
      <c r="I50" s="158">
        <v>1806</v>
      </c>
      <c r="J50" s="158">
        <v>838</v>
      </c>
      <c r="K50" s="158">
        <v>76194</v>
      </c>
      <c r="L50" s="158">
        <v>0</v>
      </c>
      <c r="M50" s="158">
        <v>0</v>
      </c>
      <c r="N50" s="158">
        <v>19806</v>
      </c>
      <c r="O50" s="158">
        <v>4834</v>
      </c>
      <c r="P50" s="158">
        <v>4239</v>
      </c>
      <c r="Q50" s="158">
        <v>595</v>
      </c>
      <c r="R50" s="158">
        <v>1333530</v>
      </c>
      <c r="S50" s="158">
        <v>1217768</v>
      </c>
      <c r="T50" s="158">
        <v>115762</v>
      </c>
      <c r="U50" s="158">
        <v>1632</v>
      </c>
      <c r="V50" s="158">
        <v>43611</v>
      </c>
      <c r="W50" s="158">
        <v>42321</v>
      </c>
      <c r="X50" s="158">
        <v>75725</v>
      </c>
      <c r="Y50" s="158">
        <v>6738</v>
      </c>
      <c r="Z50" s="158">
        <v>6738</v>
      </c>
      <c r="AA50" s="158">
        <v>0</v>
      </c>
      <c r="AB50" s="158">
        <v>20902</v>
      </c>
      <c r="AC50" s="158">
        <v>42735</v>
      </c>
      <c r="AD50" s="158">
        <v>5350</v>
      </c>
      <c r="AE50" s="158">
        <v>3792</v>
      </c>
      <c r="AF50" s="158">
        <v>1365</v>
      </c>
      <c r="AG50" s="158">
        <v>2427</v>
      </c>
      <c r="AH50" s="158">
        <v>115676</v>
      </c>
      <c r="AI50" s="158">
        <v>0</v>
      </c>
      <c r="AJ50" s="158">
        <v>0</v>
      </c>
      <c r="AK50" s="158">
        <v>0</v>
      </c>
      <c r="AL50" s="158">
        <v>8336</v>
      </c>
      <c r="AM50" s="158">
        <v>0</v>
      </c>
      <c r="AN50" s="158">
        <v>2929</v>
      </c>
      <c r="AO50" s="158">
        <v>0</v>
      </c>
      <c r="AP50" s="158">
        <v>33000</v>
      </c>
      <c r="AQ50" s="158">
        <v>0</v>
      </c>
      <c r="AR50" s="158">
        <v>0</v>
      </c>
      <c r="AS50" s="158">
        <v>71411</v>
      </c>
      <c r="AT50" s="158">
        <v>0</v>
      </c>
      <c r="AU50" s="158">
        <v>152388</v>
      </c>
      <c r="AV50" s="158">
        <v>79367</v>
      </c>
      <c r="AW50" s="158">
        <v>0</v>
      </c>
      <c r="AX50" s="158">
        <v>0</v>
      </c>
      <c r="AY50" s="158">
        <v>14008</v>
      </c>
      <c r="AZ50" s="158">
        <v>18528</v>
      </c>
      <c r="BA50" s="158">
        <v>10215</v>
      </c>
      <c r="BB50" s="158">
        <v>6523</v>
      </c>
      <c r="BC50" s="158">
        <v>10352</v>
      </c>
      <c r="BD50" s="158">
        <v>0</v>
      </c>
      <c r="BE50" s="158">
        <v>0</v>
      </c>
      <c r="BF50" s="158">
        <v>10352</v>
      </c>
      <c r="BG50" s="158">
        <v>0</v>
      </c>
      <c r="BH50" s="158">
        <v>0</v>
      </c>
      <c r="BI50" s="158">
        <v>19741</v>
      </c>
      <c r="BJ50" s="158">
        <v>73021</v>
      </c>
      <c r="BK50" s="158">
        <v>7608</v>
      </c>
      <c r="BL50" s="158">
        <v>0</v>
      </c>
      <c r="BM50" s="158">
        <v>65413</v>
      </c>
      <c r="BN50" s="158">
        <v>3635</v>
      </c>
      <c r="BO50" s="158">
        <v>3575</v>
      </c>
      <c r="BP50" s="158">
        <v>60</v>
      </c>
      <c r="BQ50" s="158">
        <v>60</v>
      </c>
      <c r="BR50" s="158">
        <v>0</v>
      </c>
      <c r="BS50" s="158">
        <v>0</v>
      </c>
      <c r="BT50" s="158">
        <v>42589</v>
      </c>
      <c r="BU50" s="158">
        <v>105978</v>
      </c>
      <c r="BV50" s="158">
        <v>70819</v>
      </c>
      <c r="BW50" s="158">
        <v>70819</v>
      </c>
      <c r="BX50" s="158">
        <v>0</v>
      </c>
      <c r="BY50" s="158">
        <v>30259</v>
      </c>
      <c r="BZ50" s="158">
        <v>327</v>
      </c>
      <c r="CA50" s="158">
        <v>103</v>
      </c>
      <c r="CB50" s="158">
        <v>0</v>
      </c>
      <c r="CC50" s="158">
        <v>6000</v>
      </c>
      <c r="CD50" s="158">
        <v>0</v>
      </c>
      <c r="CE50" s="158">
        <v>0</v>
      </c>
      <c r="CF50" s="158">
        <v>0</v>
      </c>
      <c r="CG50" s="158">
        <v>0</v>
      </c>
      <c r="CH50" s="158">
        <v>23829</v>
      </c>
      <c r="CI50" s="158">
        <v>0</v>
      </c>
      <c r="CJ50" s="158">
        <v>23829</v>
      </c>
      <c r="CK50" s="158">
        <v>189700</v>
      </c>
      <c r="CL50" s="158">
        <v>0</v>
      </c>
      <c r="CM50" s="158">
        <v>0</v>
      </c>
      <c r="CN50" s="158">
        <v>134100</v>
      </c>
      <c r="CO50" s="158">
        <v>3152024</v>
      </c>
      <c r="CP50" s="158">
        <f t="shared" si="13"/>
        <v>645723</v>
      </c>
      <c r="CQ50" s="159">
        <f t="shared" si="14"/>
        <v>20.5</v>
      </c>
      <c r="CR50" s="158">
        <v>134415</v>
      </c>
      <c r="CS50" s="159">
        <f t="shared" si="15"/>
        <v>4.3</v>
      </c>
      <c r="CT50" s="158">
        <v>511308</v>
      </c>
      <c r="CU50" s="159">
        <f t="shared" si="16"/>
        <v>16.2</v>
      </c>
      <c r="CV50" s="158">
        <f t="shared" si="17"/>
        <v>2506301</v>
      </c>
      <c r="CW50" s="159">
        <f t="shared" si="18"/>
        <v>79.5</v>
      </c>
      <c r="CX50" s="158">
        <v>261145</v>
      </c>
      <c r="CY50" s="159">
        <f t="shared" si="19"/>
        <v>8.3</v>
      </c>
      <c r="CZ50" s="158">
        <v>2245156</v>
      </c>
      <c r="DA50" s="159">
        <f t="shared" si="20"/>
        <v>71.2</v>
      </c>
      <c r="DB50" s="155">
        <v>3152024</v>
      </c>
      <c r="DC50" s="155">
        <f t="shared" si="21"/>
        <v>0</v>
      </c>
      <c r="DD50" s="184">
        <f t="shared" si="7"/>
        <v>2316220</v>
      </c>
      <c r="DE50" s="185">
        <f t="shared" si="8"/>
        <v>73.48</v>
      </c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  <c r="IP50" s="155"/>
      <c r="IQ50" s="155"/>
      <c r="IR50" s="155"/>
      <c r="IS50" s="155"/>
      <c r="IT50" s="155"/>
      <c r="IU50" s="155"/>
      <c r="IV50" s="155"/>
    </row>
    <row r="51" spans="1:256" s="156" customFormat="1" ht="32.25" customHeight="1">
      <c r="A51" s="157" t="s">
        <v>56</v>
      </c>
      <c r="B51" s="158">
        <v>637787</v>
      </c>
      <c r="C51" s="158">
        <v>82282</v>
      </c>
      <c r="D51" s="158">
        <v>21127</v>
      </c>
      <c r="E51" s="158">
        <v>0</v>
      </c>
      <c r="F51" s="158">
        <v>61155</v>
      </c>
      <c r="G51" s="158">
        <v>0</v>
      </c>
      <c r="H51" s="158">
        <v>2066</v>
      </c>
      <c r="I51" s="158">
        <v>1567</v>
      </c>
      <c r="J51" s="158">
        <v>718</v>
      </c>
      <c r="K51" s="158">
        <v>61997</v>
      </c>
      <c r="L51" s="158">
        <v>0</v>
      </c>
      <c r="M51" s="158">
        <v>0</v>
      </c>
      <c r="N51" s="158">
        <v>27905</v>
      </c>
      <c r="O51" s="158">
        <v>4581</v>
      </c>
      <c r="P51" s="158">
        <v>4247</v>
      </c>
      <c r="Q51" s="158">
        <v>334</v>
      </c>
      <c r="R51" s="158">
        <v>1728404</v>
      </c>
      <c r="S51" s="158">
        <v>1586267</v>
      </c>
      <c r="T51" s="158">
        <v>142137</v>
      </c>
      <c r="U51" s="158">
        <v>1482</v>
      </c>
      <c r="V51" s="158">
        <v>59851</v>
      </c>
      <c r="W51" s="158">
        <v>50898</v>
      </c>
      <c r="X51" s="158">
        <v>63627</v>
      </c>
      <c r="Y51" s="158">
        <v>1984</v>
      </c>
      <c r="Z51" s="158">
        <v>1984</v>
      </c>
      <c r="AA51" s="158">
        <v>0</v>
      </c>
      <c r="AB51" s="158">
        <v>31338</v>
      </c>
      <c r="AC51" s="158">
        <v>26592</v>
      </c>
      <c r="AD51" s="158">
        <v>3713</v>
      </c>
      <c r="AE51" s="158">
        <v>4654</v>
      </c>
      <c r="AF51" s="158">
        <v>2527</v>
      </c>
      <c r="AG51" s="158">
        <v>2127</v>
      </c>
      <c r="AH51" s="158">
        <v>261207</v>
      </c>
      <c r="AI51" s="158">
        <v>0</v>
      </c>
      <c r="AJ51" s="158">
        <v>0</v>
      </c>
      <c r="AK51" s="158">
        <v>0</v>
      </c>
      <c r="AL51" s="158">
        <v>42015</v>
      </c>
      <c r="AM51" s="158">
        <v>108672</v>
      </c>
      <c r="AN51" s="158">
        <v>2336</v>
      </c>
      <c r="AO51" s="158">
        <v>0</v>
      </c>
      <c r="AP51" s="158">
        <v>40700</v>
      </c>
      <c r="AQ51" s="158">
        <v>0</v>
      </c>
      <c r="AR51" s="158">
        <v>0</v>
      </c>
      <c r="AS51" s="158">
        <v>67484</v>
      </c>
      <c r="AT51" s="158">
        <v>0</v>
      </c>
      <c r="AU51" s="158">
        <v>190901</v>
      </c>
      <c r="AV51" s="158">
        <v>111946</v>
      </c>
      <c r="AW51" s="158">
        <v>0</v>
      </c>
      <c r="AX51" s="158">
        <v>0</v>
      </c>
      <c r="AY51" s="158">
        <v>11637</v>
      </c>
      <c r="AZ51" s="158">
        <v>16895</v>
      </c>
      <c r="BA51" s="158">
        <v>4272</v>
      </c>
      <c r="BB51" s="158">
        <v>38339</v>
      </c>
      <c r="BC51" s="158">
        <v>10416</v>
      </c>
      <c r="BD51" s="158">
        <v>0</v>
      </c>
      <c r="BE51" s="158">
        <v>0</v>
      </c>
      <c r="BF51" s="158">
        <v>10416</v>
      </c>
      <c r="BG51" s="158">
        <v>0</v>
      </c>
      <c r="BH51" s="158">
        <v>2994</v>
      </c>
      <c r="BI51" s="158">
        <v>27393</v>
      </c>
      <c r="BJ51" s="158">
        <v>78955</v>
      </c>
      <c r="BK51" s="158">
        <v>6790</v>
      </c>
      <c r="BL51" s="158">
        <v>0</v>
      </c>
      <c r="BM51" s="158">
        <v>72165</v>
      </c>
      <c r="BN51" s="158">
        <v>12774</v>
      </c>
      <c r="BO51" s="158">
        <v>7110</v>
      </c>
      <c r="BP51" s="158">
        <v>5664</v>
      </c>
      <c r="BQ51" s="158">
        <v>5049</v>
      </c>
      <c r="BR51" s="158">
        <v>577</v>
      </c>
      <c r="BS51" s="158">
        <v>38</v>
      </c>
      <c r="BT51" s="158">
        <v>3887</v>
      </c>
      <c r="BU51" s="158">
        <v>15558</v>
      </c>
      <c r="BV51" s="158">
        <v>70612</v>
      </c>
      <c r="BW51" s="158">
        <v>63522</v>
      </c>
      <c r="BX51" s="158">
        <v>7090</v>
      </c>
      <c r="BY51" s="158">
        <v>138140</v>
      </c>
      <c r="BZ51" s="158">
        <v>267</v>
      </c>
      <c r="CA51" s="158">
        <v>784</v>
      </c>
      <c r="CB51" s="158">
        <v>0</v>
      </c>
      <c r="CC51" s="158">
        <v>49332</v>
      </c>
      <c r="CD51" s="158">
        <v>52174</v>
      </c>
      <c r="CE51" s="158">
        <v>52174</v>
      </c>
      <c r="CF51" s="158">
        <v>0</v>
      </c>
      <c r="CG51" s="158">
        <v>0</v>
      </c>
      <c r="CH51" s="158">
        <v>35583</v>
      </c>
      <c r="CI51" s="158">
        <v>0</v>
      </c>
      <c r="CJ51" s="158">
        <v>35583</v>
      </c>
      <c r="CK51" s="158">
        <v>304678</v>
      </c>
      <c r="CL51" s="158">
        <v>0</v>
      </c>
      <c r="CM51" s="158">
        <v>0</v>
      </c>
      <c r="CN51" s="158">
        <v>141778</v>
      </c>
      <c r="CO51" s="158">
        <v>3674678</v>
      </c>
      <c r="CP51" s="158">
        <f t="shared" si="13"/>
        <v>991434</v>
      </c>
      <c r="CQ51" s="159">
        <f t="shared" si="14"/>
        <v>27</v>
      </c>
      <c r="CR51" s="158">
        <v>544331</v>
      </c>
      <c r="CS51" s="159">
        <f t="shared" si="15"/>
        <v>14.8</v>
      </c>
      <c r="CT51" s="158">
        <v>447103</v>
      </c>
      <c r="CU51" s="159">
        <f t="shared" si="16"/>
        <v>12.2</v>
      </c>
      <c r="CV51" s="158">
        <f t="shared" si="17"/>
        <v>2683244</v>
      </c>
      <c r="CW51" s="159">
        <f t="shared" si="18"/>
        <v>73</v>
      </c>
      <c r="CX51" s="158">
        <v>220392</v>
      </c>
      <c r="CY51" s="159">
        <f t="shared" si="19"/>
        <v>6</v>
      </c>
      <c r="CZ51" s="158">
        <v>2462852</v>
      </c>
      <c r="DA51" s="159">
        <f t="shared" si="20"/>
        <v>67</v>
      </c>
      <c r="DB51" s="155">
        <v>3674678</v>
      </c>
      <c r="DC51" s="155">
        <f t="shared" si="21"/>
        <v>0</v>
      </c>
      <c r="DD51" s="184">
        <f t="shared" si="7"/>
        <v>2547307</v>
      </c>
      <c r="DE51" s="185">
        <f t="shared" si="8"/>
        <v>69.32</v>
      </c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  <c r="HX51" s="155"/>
      <c r="HY51" s="155"/>
      <c r="HZ51" s="155"/>
      <c r="IA51" s="155"/>
      <c r="IB51" s="155"/>
      <c r="IC51" s="155"/>
      <c r="ID51" s="155"/>
      <c r="IE51" s="155"/>
      <c r="IF51" s="155"/>
      <c r="IG51" s="155"/>
      <c r="IH51" s="155"/>
      <c r="II51" s="155"/>
      <c r="IJ51" s="155"/>
      <c r="IK51" s="155"/>
      <c r="IL51" s="155"/>
      <c r="IM51" s="155"/>
      <c r="IN51" s="155"/>
      <c r="IO51" s="155"/>
      <c r="IP51" s="155"/>
      <c r="IQ51" s="155"/>
      <c r="IR51" s="155"/>
      <c r="IS51" s="155"/>
      <c r="IT51" s="155"/>
      <c r="IU51" s="155"/>
      <c r="IV51" s="155"/>
    </row>
    <row r="52" spans="1:256" s="156" customFormat="1" ht="32.25" customHeight="1">
      <c r="A52" s="157" t="s">
        <v>57</v>
      </c>
      <c r="B52" s="158">
        <v>689422</v>
      </c>
      <c r="C52" s="158">
        <v>53277</v>
      </c>
      <c r="D52" s="158">
        <v>13679</v>
      </c>
      <c r="E52" s="158">
        <v>0</v>
      </c>
      <c r="F52" s="158">
        <v>39598</v>
      </c>
      <c r="G52" s="158">
        <v>0</v>
      </c>
      <c r="H52" s="158">
        <v>2317</v>
      </c>
      <c r="I52" s="158">
        <v>1753</v>
      </c>
      <c r="J52" s="158">
        <v>810</v>
      </c>
      <c r="K52" s="158">
        <v>61953</v>
      </c>
      <c r="L52" s="158">
        <v>7202</v>
      </c>
      <c r="M52" s="158">
        <v>0</v>
      </c>
      <c r="N52" s="158">
        <v>18079</v>
      </c>
      <c r="O52" s="158">
        <v>4699</v>
      </c>
      <c r="P52" s="158">
        <v>3959</v>
      </c>
      <c r="Q52" s="158">
        <v>740</v>
      </c>
      <c r="R52" s="158">
        <v>1203968</v>
      </c>
      <c r="S52" s="158">
        <v>1113087</v>
      </c>
      <c r="T52" s="158">
        <v>90881</v>
      </c>
      <c r="U52" s="158">
        <v>1138</v>
      </c>
      <c r="V52" s="158">
        <v>43729</v>
      </c>
      <c r="W52" s="158">
        <v>41136</v>
      </c>
      <c r="X52" s="158">
        <v>47673</v>
      </c>
      <c r="Y52" s="158">
        <v>8699</v>
      </c>
      <c r="Z52" s="158">
        <v>8699</v>
      </c>
      <c r="AA52" s="158">
        <v>0</v>
      </c>
      <c r="AB52" s="158">
        <v>20441</v>
      </c>
      <c r="AC52" s="158">
        <v>16028</v>
      </c>
      <c r="AD52" s="158">
        <v>2505</v>
      </c>
      <c r="AE52" s="158">
        <v>4593</v>
      </c>
      <c r="AF52" s="158">
        <v>1217</v>
      </c>
      <c r="AG52" s="158">
        <v>3376</v>
      </c>
      <c r="AH52" s="158">
        <v>132630</v>
      </c>
      <c r="AI52" s="158">
        <v>0</v>
      </c>
      <c r="AJ52" s="158">
        <v>0</v>
      </c>
      <c r="AK52" s="158">
        <v>0</v>
      </c>
      <c r="AL52" s="158">
        <v>53194</v>
      </c>
      <c r="AM52" s="158">
        <v>0</v>
      </c>
      <c r="AN52" s="158">
        <v>2027</v>
      </c>
      <c r="AO52" s="158">
        <v>0</v>
      </c>
      <c r="AP52" s="158">
        <v>9350</v>
      </c>
      <c r="AQ52" s="158">
        <v>0</v>
      </c>
      <c r="AR52" s="158">
        <v>0</v>
      </c>
      <c r="AS52" s="158">
        <v>68059</v>
      </c>
      <c r="AT52" s="158">
        <v>0</v>
      </c>
      <c r="AU52" s="158">
        <v>118215</v>
      </c>
      <c r="AV52" s="158">
        <v>76340</v>
      </c>
      <c r="AW52" s="158">
        <v>0</v>
      </c>
      <c r="AX52" s="158">
        <v>0</v>
      </c>
      <c r="AY52" s="158">
        <v>10809</v>
      </c>
      <c r="AZ52" s="158">
        <v>18063</v>
      </c>
      <c r="BA52" s="158">
        <v>2076</v>
      </c>
      <c r="BB52" s="158">
        <v>0</v>
      </c>
      <c r="BC52" s="158">
        <v>8556</v>
      </c>
      <c r="BD52" s="158">
        <v>0</v>
      </c>
      <c r="BE52" s="158">
        <v>0</v>
      </c>
      <c r="BF52" s="158">
        <v>8556</v>
      </c>
      <c r="BG52" s="158">
        <v>0</v>
      </c>
      <c r="BH52" s="158">
        <v>0</v>
      </c>
      <c r="BI52" s="158">
        <v>36836</v>
      </c>
      <c r="BJ52" s="158">
        <v>41875</v>
      </c>
      <c r="BK52" s="158">
        <v>4071</v>
      </c>
      <c r="BL52" s="158">
        <v>0</v>
      </c>
      <c r="BM52" s="158">
        <v>37804</v>
      </c>
      <c r="BN52" s="158">
        <v>5463</v>
      </c>
      <c r="BO52" s="158">
        <v>4646</v>
      </c>
      <c r="BP52" s="158">
        <v>817</v>
      </c>
      <c r="BQ52" s="158">
        <v>817</v>
      </c>
      <c r="BR52" s="158">
        <v>0</v>
      </c>
      <c r="BS52" s="158">
        <v>0</v>
      </c>
      <c r="BT52" s="158">
        <v>0</v>
      </c>
      <c r="BU52" s="158">
        <v>161952</v>
      </c>
      <c r="BV52" s="158">
        <v>159611</v>
      </c>
      <c r="BW52" s="158">
        <v>155853</v>
      </c>
      <c r="BX52" s="158">
        <v>3758</v>
      </c>
      <c r="BY52" s="158">
        <v>37967</v>
      </c>
      <c r="BZ52" s="158">
        <v>286</v>
      </c>
      <c r="CA52" s="158">
        <v>0</v>
      </c>
      <c r="CB52" s="158">
        <v>0</v>
      </c>
      <c r="CC52" s="158">
        <v>20000</v>
      </c>
      <c r="CD52" s="158">
        <v>0</v>
      </c>
      <c r="CE52" s="158">
        <v>0</v>
      </c>
      <c r="CF52" s="158">
        <v>0</v>
      </c>
      <c r="CG52" s="158">
        <v>0</v>
      </c>
      <c r="CH52" s="158">
        <v>17681</v>
      </c>
      <c r="CI52" s="158">
        <v>0</v>
      </c>
      <c r="CJ52" s="158">
        <v>17681</v>
      </c>
      <c r="CK52" s="158">
        <v>226000</v>
      </c>
      <c r="CL52" s="158">
        <v>0</v>
      </c>
      <c r="CM52" s="158">
        <v>0</v>
      </c>
      <c r="CN52" s="158">
        <v>130000</v>
      </c>
      <c r="CO52" s="158">
        <v>2982451</v>
      </c>
      <c r="CP52" s="158">
        <f t="shared" si="13"/>
        <v>778302</v>
      </c>
      <c r="CQ52" s="159">
        <f t="shared" si="14"/>
        <v>26.1</v>
      </c>
      <c r="CR52" s="158">
        <v>213793</v>
      </c>
      <c r="CS52" s="159">
        <f t="shared" si="15"/>
        <v>7.2</v>
      </c>
      <c r="CT52" s="158">
        <v>564509</v>
      </c>
      <c r="CU52" s="159">
        <f t="shared" si="16"/>
        <v>18.900000000000002</v>
      </c>
      <c r="CV52" s="158">
        <f t="shared" si="17"/>
        <v>2204149</v>
      </c>
      <c r="CW52" s="159">
        <f t="shared" si="18"/>
        <v>73.9</v>
      </c>
      <c r="CX52" s="158">
        <v>200886</v>
      </c>
      <c r="CY52" s="159">
        <f t="shared" si="19"/>
        <v>6.7</v>
      </c>
      <c r="CZ52" s="158">
        <v>2003263</v>
      </c>
      <c r="DA52" s="159">
        <f t="shared" si="20"/>
        <v>67.2</v>
      </c>
      <c r="DB52" s="155">
        <v>2982451</v>
      </c>
      <c r="DC52" s="155">
        <f t="shared" si="21"/>
        <v>0</v>
      </c>
      <c r="DD52" s="184">
        <f t="shared" si="7"/>
        <v>2043480</v>
      </c>
      <c r="DE52" s="185">
        <f t="shared" si="8"/>
        <v>68.52</v>
      </c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5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5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5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5"/>
      <c r="GP52" s="155"/>
      <c r="GQ52" s="155"/>
      <c r="GR52" s="155"/>
      <c r="GS52" s="155"/>
      <c r="GT52" s="155"/>
      <c r="GU52" s="155"/>
      <c r="GV52" s="155"/>
      <c r="GW52" s="155"/>
      <c r="GX52" s="155"/>
      <c r="GY52" s="155"/>
      <c r="GZ52" s="155"/>
      <c r="HA52" s="155"/>
      <c r="HB52" s="155"/>
      <c r="HC52" s="155"/>
      <c r="HD52" s="155"/>
      <c r="HE52" s="155"/>
      <c r="HF52" s="155"/>
      <c r="HG52" s="155"/>
      <c r="HH52" s="155"/>
      <c r="HI52" s="155"/>
      <c r="HJ52" s="155"/>
      <c r="HK52" s="155"/>
      <c r="HL52" s="155"/>
      <c r="HM52" s="155"/>
      <c r="HN52" s="155"/>
      <c r="HO52" s="155"/>
      <c r="HP52" s="155"/>
      <c r="HQ52" s="155"/>
      <c r="HR52" s="155"/>
      <c r="HS52" s="155"/>
      <c r="HT52" s="155"/>
      <c r="HU52" s="155"/>
      <c r="HV52" s="155"/>
      <c r="HW52" s="155"/>
      <c r="HX52" s="155"/>
      <c r="HY52" s="155"/>
      <c r="HZ52" s="155"/>
      <c r="IA52" s="155"/>
      <c r="IB52" s="155"/>
      <c r="IC52" s="155"/>
      <c r="ID52" s="155"/>
      <c r="IE52" s="155"/>
      <c r="IF52" s="155"/>
      <c r="IG52" s="155"/>
      <c r="IH52" s="155"/>
      <c r="II52" s="155"/>
      <c r="IJ52" s="155"/>
      <c r="IK52" s="155"/>
      <c r="IL52" s="155"/>
      <c r="IM52" s="155"/>
      <c r="IN52" s="155"/>
      <c r="IO52" s="155"/>
      <c r="IP52" s="155"/>
      <c r="IQ52" s="155"/>
      <c r="IR52" s="155"/>
      <c r="IS52" s="155"/>
      <c r="IT52" s="155"/>
      <c r="IU52" s="155"/>
      <c r="IV52" s="155"/>
    </row>
    <row r="53" spans="1:256" s="156" customFormat="1" ht="32.25" customHeight="1">
      <c r="A53" s="171" t="s">
        <v>58</v>
      </c>
      <c r="B53" s="172">
        <v>523266</v>
      </c>
      <c r="C53" s="172">
        <v>74288</v>
      </c>
      <c r="D53" s="172">
        <v>19075</v>
      </c>
      <c r="E53" s="172">
        <v>0</v>
      </c>
      <c r="F53" s="172">
        <v>55213</v>
      </c>
      <c r="G53" s="172">
        <v>0</v>
      </c>
      <c r="H53" s="172">
        <v>1795</v>
      </c>
      <c r="I53" s="172">
        <v>1359</v>
      </c>
      <c r="J53" s="172">
        <v>626</v>
      </c>
      <c r="K53" s="172">
        <v>57185</v>
      </c>
      <c r="L53" s="172">
        <v>0</v>
      </c>
      <c r="M53" s="172">
        <v>0</v>
      </c>
      <c r="N53" s="172">
        <v>25200</v>
      </c>
      <c r="O53" s="172">
        <v>3487</v>
      </c>
      <c r="P53" s="172">
        <v>3309</v>
      </c>
      <c r="Q53" s="172">
        <v>178</v>
      </c>
      <c r="R53" s="172">
        <v>1790634</v>
      </c>
      <c r="S53" s="172">
        <v>1650143</v>
      </c>
      <c r="T53" s="172">
        <v>140491</v>
      </c>
      <c r="U53" s="172">
        <v>1563</v>
      </c>
      <c r="V53" s="172">
        <v>45343</v>
      </c>
      <c r="W53" s="172">
        <v>3255</v>
      </c>
      <c r="X53" s="172">
        <v>52358</v>
      </c>
      <c r="Y53" s="172">
        <v>5944</v>
      </c>
      <c r="Z53" s="172">
        <v>5944</v>
      </c>
      <c r="AA53" s="172">
        <v>0</v>
      </c>
      <c r="AB53" s="172">
        <v>21057</v>
      </c>
      <c r="AC53" s="172">
        <v>21007</v>
      </c>
      <c r="AD53" s="172">
        <v>4350</v>
      </c>
      <c r="AE53" s="172">
        <v>3923</v>
      </c>
      <c r="AF53" s="172">
        <v>2336</v>
      </c>
      <c r="AG53" s="172">
        <v>1587</v>
      </c>
      <c r="AH53" s="172">
        <v>206206</v>
      </c>
      <c r="AI53" s="172">
        <v>0</v>
      </c>
      <c r="AJ53" s="172">
        <v>0</v>
      </c>
      <c r="AK53" s="172">
        <v>0</v>
      </c>
      <c r="AL53" s="172">
        <v>3430</v>
      </c>
      <c r="AM53" s="172">
        <v>18053</v>
      </c>
      <c r="AN53" s="172">
        <v>2137</v>
      </c>
      <c r="AO53" s="172">
        <v>0</v>
      </c>
      <c r="AP53" s="172">
        <v>110000</v>
      </c>
      <c r="AQ53" s="172">
        <v>0</v>
      </c>
      <c r="AR53" s="172">
        <v>0</v>
      </c>
      <c r="AS53" s="172">
        <v>72586</v>
      </c>
      <c r="AT53" s="172">
        <v>0</v>
      </c>
      <c r="AU53" s="172">
        <v>253917</v>
      </c>
      <c r="AV53" s="172">
        <v>142611</v>
      </c>
      <c r="AW53" s="172">
        <v>0</v>
      </c>
      <c r="AX53" s="172">
        <v>0</v>
      </c>
      <c r="AY53" s="172">
        <v>18550</v>
      </c>
      <c r="AZ53" s="172">
        <v>14553</v>
      </c>
      <c r="BA53" s="172">
        <v>12438</v>
      </c>
      <c r="BB53" s="172">
        <v>21841</v>
      </c>
      <c r="BC53" s="172">
        <v>11504</v>
      </c>
      <c r="BD53" s="172">
        <v>0</v>
      </c>
      <c r="BE53" s="172">
        <v>0</v>
      </c>
      <c r="BF53" s="172">
        <v>11504</v>
      </c>
      <c r="BG53" s="172">
        <v>5706</v>
      </c>
      <c r="BH53" s="172">
        <v>2994</v>
      </c>
      <c r="BI53" s="172">
        <v>55025</v>
      </c>
      <c r="BJ53" s="172">
        <v>111306</v>
      </c>
      <c r="BK53" s="172">
        <v>66213</v>
      </c>
      <c r="BL53" s="172">
        <v>0</v>
      </c>
      <c r="BM53" s="172">
        <v>45093</v>
      </c>
      <c r="BN53" s="172">
        <v>6621</v>
      </c>
      <c r="BO53" s="172">
        <v>6416</v>
      </c>
      <c r="BP53" s="172">
        <v>205</v>
      </c>
      <c r="BQ53" s="172">
        <v>100</v>
      </c>
      <c r="BR53" s="172">
        <v>96</v>
      </c>
      <c r="BS53" s="172">
        <v>9</v>
      </c>
      <c r="BT53" s="172">
        <v>334</v>
      </c>
      <c r="BU53" s="172">
        <v>51053</v>
      </c>
      <c r="BV53" s="172">
        <v>21978</v>
      </c>
      <c r="BW53" s="172">
        <v>21414</v>
      </c>
      <c r="BX53" s="172">
        <v>564</v>
      </c>
      <c r="BY53" s="172">
        <v>67772</v>
      </c>
      <c r="BZ53" s="172">
        <v>1406</v>
      </c>
      <c r="CA53" s="172">
        <v>0</v>
      </c>
      <c r="CB53" s="172">
        <v>0</v>
      </c>
      <c r="CC53" s="172">
        <v>2000</v>
      </c>
      <c r="CD53" s="172">
        <v>0</v>
      </c>
      <c r="CE53" s="172">
        <v>0</v>
      </c>
      <c r="CF53" s="172">
        <v>0</v>
      </c>
      <c r="CG53" s="172">
        <v>0</v>
      </c>
      <c r="CH53" s="172">
        <v>64366</v>
      </c>
      <c r="CI53" s="172">
        <v>36841</v>
      </c>
      <c r="CJ53" s="172">
        <v>27525</v>
      </c>
      <c r="CK53" s="172">
        <v>384493</v>
      </c>
      <c r="CL53" s="172">
        <v>0</v>
      </c>
      <c r="CM53" s="172">
        <v>0</v>
      </c>
      <c r="CN53" s="172">
        <v>137193</v>
      </c>
      <c r="CO53" s="172">
        <v>3573401</v>
      </c>
      <c r="CP53" s="172">
        <f t="shared" si="13"/>
        <v>888785</v>
      </c>
      <c r="CQ53" s="173">
        <f t="shared" si="14"/>
        <v>24.9</v>
      </c>
      <c r="CR53" s="172">
        <v>459265</v>
      </c>
      <c r="CS53" s="173">
        <f t="shared" si="15"/>
        <v>12.9</v>
      </c>
      <c r="CT53" s="172">
        <v>429520</v>
      </c>
      <c r="CU53" s="173">
        <f t="shared" si="16"/>
        <v>11.999999999999998</v>
      </c>
      <c r="CV53" s="172">
        <f t="shared" si="17"/>
        <v>2684616</v>
      </c>
      <c r="CW53" s="173">
        <f t="shared" si="18"/>
        <v>75.1</v>
      </c>
      <c r="CX53" s="172">
        <v>335635</v>
      </c>
      <c r="CY53" s="173">
        <f t="shared" si="19"/>
        <v>9.4</v>
      </c>
      <c r="CZ53" s="172">
        <v>2348981</v>
      </c>
      <c r="DA53" s="173">
        <f t="shared" si="20"/>
        <v>65.69999999999999</v>
      </c>
      <c r="DB53" s="155">
        <v>3573401</v>
      </c>
      <c r="DC53" s="155">
        <f t="shared" si="21"/>
        <v>0</v>
      </c>
      <c r="DD53" s="184">
        <f t="shared" si="7"/>
        <v>2477840</v>
      </c>
      <c r="DE53" s="185">
        <f t="shared" si="8"/>
        <v>69.34</v>
      </c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  <c r="II53" s="155"/>
      <c r="IJ53" s="155"/>
      <c r="IK53" s="155"/>
      <c r="IL53" s="155"/>
      <c r="IM53" s="155"/>
      <c r="IN53" s="155"/>
      <c r="IO53" s="155"/>
      <c r="IP53" s="155"/>
      <c r="IQ53" s="155"/>
      <c r="IR53" s="155"/>
      <c r="IS53" s="155"/>
      <c r="IT53" s="155"/>
      <c r="IU53" s="155"/>
      <c r="IV53" s="155"/>
    </row>
    <row r="54" spans="1:256" s="156" customFormat="1" ht="32.25" customHeight="1">
      <c r="A54" s="157" t="s">
        <v>59</v>
      </c>
      <c r="B54" s="158">
        <v>1854502</v>
      </c>
      <c r="C54" s="158">
        <v>150433</v>
      </c>
      <c r="D54" s="158">
        <v>38626</v>
      </c>
      <c r="E54" s="158">
        <v>0</v>
      </c>
      <c r="F54" s="158">
        <v>111807</v>
      </c>
      <c r="G54" s="158">
        <v>0</v>
      </c>
      <c r="H54" s="158">
        <v>7788</v>
      </c>
      <c r="I54" s="158">
        <v>5899</v>
      </c>
      <c r="J54" s="158">
        <v>2716</v>
      </c>
      <c r="K54" s="158">
        <v>158143</v>
      </c>
      <c r="L54" s="158">
        <v>0</v>
      </c>
      <c r="M54" s="158">
        <v>0</v>
      </c>
      <c r="N54" s="158">
        <v>51030</v>
      </c>
      <c r="O54" s="158">
        <v>13542</v>
      </c>
      <c r="P54" s="158">
        <v>9618</v>
      </c>
      <c r="Q54" s="158">
        <v>3924</v>
      </c>
      <c r="R54" s="158">
        <v>2058798</v>
      </c>
      <c r="S54" s="158">
        <v>1891206</v>
      </c>
      <c r="T54" s="158">
        <v>167592</v>
      </c>
      <c r="U54" s="158">
        <v>3307</v>
      </c>
      <c r="V54" s="158">
        <v>151273</v>
      </c>
      <c r="W54" s="158">
        <v>143884</v>
      </c>
      <c r="X54" s="158">
        <v>181708</v>
      </c>
      <c r="Y54" s="158">
        <v>9631</v>
      </c>
      <c r="Z54" s="158">
        <v>9631</v>
      </c>
      <c r="AA54" s="158">
        <v>0</v>
      </c>
      <c r="AB54" s="158">
        <v>49237</v>
      </c>
      <c r="AC54" s="158">
        <v>70410</v>
      </c>
      <c r="AD54" s="158">
        <v>52430</v>
      </c>
      <c r="AE54" s="158">
        <v>51680</v>
      </c>
      <c r="AF54" s="158">
        <v>4913</v>
      </c>
      <c r="AG54" s="158">
        <v>46767</v>
      </c>
      <c r="AH54" s="158">
        <v>157598</v>
      </c>
      <c r="AI54" s="158">
        <v>0</v>
      </c>
      <c r="AJ54" s="158">
        <v>0</v>
      </c>
      <c r="AK54" s="158">
        <v>0</v>
      </c>
      <c r="AL54" s="158">
        <v>2571</v>
      </c>
      <c r="AM54" s="158">
        <v>0</v>
      </c>
      <c r="AN54" s="158">
        <v>5227</v>
      </c>
      <c r="AO54" s="158">
        <v>0</v>
      </c>
      <c r="AP54" s="158">
        <v>11000</v>
      </c>
      <c r="AQ54" s="158">
        <v>0</v>
      </c>
      <c r="AR54" s="158">
        <v>0</v>
      </c>
      <c r="AS54" s="158">
        <v>138800</v>
      </c>
      <c r="AT54" s="158">
        <v>0</v>
      </c>
      <c r="AU54" s="158">
        <v>794684</v>
      </c>
      <c r="AV54" s="158">
        <v>187550</v>
      </c>
      <c r="AW54" s="158">
        <v>0</v>
      </c>
      <c r="AX54" s="158">
        <v>0</v>
      </c>
      <c r="AY54" s="158">
        <v>23581</v>
      </c>
      <c r="AZ54" s="158">
        <v>39658</v>
      </c>
      <c r="BA54" s="158">
        <v>860</v>
      </c>
      <c r="BB54" s="158">
        <v>0</v>
      </c>
      <c r="BC54" s="158">
        <v>18965</v>
      </c>
      <c r="BD54" s="158">
        <v>0</v>
      </c>
      <c r="BE54" s="158">
        <v>0</v>
      </c>
      <c r="BF54" s="158">
        <v>18965</v>
      </c>
      <c r="BG54" s="158">
        <v>0</v>
      </c>
      <c r="BH54" s="158">
        <v>0</v>
      </c>
      <c r="BI54" s="158">
        <v>104486</v>
      </c>
      <c r="BJ54" s="158">
        <v>607134</v>
      </c>
      <c r="BK54" s="158">
        <v>2575</v>
      </c>
      <c r="BL54" s="158">
        <v>0</v>
      </c>
      <c r="BM54" s="158">
        <v>604559</v>
      </c>
      <c r="BN54" s="158">
        <v>33072</v>
      </c>
      <c r="BO54" s="158">
        <v>25505</v>
      </c>
      <c r="BP54" s="158">
        <v>7567</v>
      </c>
      <c r="BQ54" s="158">
        <v>6622</v>
      </c>
      <c r="BR54" s="158">
        <v>0</v>
      </c>
      <c r="BS54" s="158">
        <v>945</v>
      </c>
      <c r="BT54" s="158">
        <v>3901</v>
      </c>
      <c r="BU54" s="158">
        <v>348449</v>
      </c>
      <c r="BV54" s="158">
        <v>108307</v>
      </c>
      <c r="BW54" s="158">
        <v>107312</v>
      </c>
      <c r="BX54" s="158">
        <v>995</v>
      </c>
      <c r="BY54" s="158">
        <v>135490</v>
      </c>
      <c r="BZ54" s="158">
        <v>1660</v>
      </c>
      <c r="CA54" s="158">
        <v>308</v>
      </c>
      <c r="CB54" s="158">
        <v>0</v>
      </c>
      <c r="CC54" s="158">
        <v>26537</v>
      </c>
      <c r="CD54" s="158">
        <v>0</v>
      </c>
      <c r="CE54" s="158">
        <v>0</v>
      </c>
      <c r="CF54" s="158">
        <v>0</v>
      </c>
      <c r="CG54" s="158">
        <v>0</v>
      </c>
      <c r="CH54" s="158">
        <v>106985</v>
      </c>
      <c r="CI54" s="158">
        <v>0</v>
      </c>
      <c r="CJ54" s="158">
        <v>106985</v>
      </c>
      <c r="CK54" s="158">
        <v>289700</v>
      </c>
      <c r="CL54" s="158">
        <v>0</v>
      </c>
      <c r="CM54" s="158">
        <v>0</v>
      </c>
      <c r="CN54" s="158">
        <v>213000</v>
      </c>
      <c r="CO54" s="158">
        <v>6562020</v>
      </c>
      <c r="CP54" s="158">
        <f t="shared" si="13"/>
        <v>1616720</v>
      </c>
      <c r="CQ54" s="159">
        <f t="shared" si="14"/>
        <v>24.6</v>
      </c>
      <c r="CR54" s="158">
        <v>811162</v>
      </c>
      <c r="CS54" s="159">
        <f t="shared" si="15"/>
        <v>12.4</v>
      </c>
      <c r="CT54" s="158">
        <v>805558</v>
      </c>
      <c r="CU54" s="159">
        <f t="shared" si="16"/>
        <v>12.200000000000001</v>
      </c>
      <c r="CV54" s="158">
        <f t="shared" si="17"/>
        <v>4945300</v>
      </c>
      <c r="CW54" s="159">
        <f t="shared" si="18"/>
        <v>75.4</v>
      </c>
      <c r="CX54" s="158">
        <v>782831</v>
      </c>
      <c r="CY54" s="159">
        <f t="shared" si="19"/>
        <v>11.9</v>
      </c>
      <c r="CZ54" s="158">
        <v>4162469</v>
      </c>
      <c r="DA54" s="159">
        <f t="shared" si="20"/>
        <v>63.50000000000001</v>
      </c>
      <c r="DB54" s="155">
        <v>6562020</v>
      </c>
      <c r="DC54" s="155">
        <f t="shared" si="21"/>
        <v>0</v>
      </c>
      <c r="DD54" s="184">
        <f t="shared" si="7"/>
        <v>4302851</v>
      </c>
      <c r="DE54" s="185">
        <f t="shared" si="8"/>
        <v>65.57</v>
      </c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  <c r="HX54" s="155"/>
      <c r="HY54" s="155"/>
      <c r="HZ54" s="155"/>
      <c r="IA54" s="155"/>
      <c r="IB54" s="155"/>
      <c r="IC54" s="155"/>
      <c r="ID54" s="155"/>
      <c r="IE54" s="155"/>
      <c r="IF54" s="155"/>
      <c r="IG54" s="155"/>
      <c r="IH54" s="155"/>
      <c r="II54" s="155"/>
      <c r="IJ54" s="155"/>
      <c r="IK54" s="155"/>
      <c r="IL54" s="155"/>
      <c r="IM54" s="155"/>
      <c r="IN54" s="155"/>
      <c r="IO54" s="155"/>
      <c r="IP54" s="155"/>
      <c r="IQ54" s="155"/>
      <c r="IR54" s="155"/>
      <c r="IS54" s="155"/>
      <c r="IT54" s="155"/>
      <c r="IU54" s="155"/>
      <c r="IV54" s="155"/>
    </row>
    <row r="55" spans="1:256" s="156" customFormat="1" ht="32.25" customHeight="1">
      <c r="A55" s="157" t="s">
        <v>60</v>
      </c>
      <c r="B55" s="158">
        <v>1037263</v>
      </c>
      <c r="C55" s="158">
        <v>96100</v>
      </c>
      <c r="D55" s="158">
        <v>24675</v>
      </c>
      <c r="E55" s="158">
        <v>0</v>
      </c>
      <c r="F55" s="158">
        <v>71425</v>
      </c>
      <c r="G55" s="158">
        <v>0</v>
      </c>
      <c r="H55" s="158">
        <v>3848</v>
      </c>
      <c r="I55" s="158">
        <v>2916</v>
      </c>
      <c r="J55" s="158">
        <v>1340</v>
      </c>
      <c r="K55" s="158">
        <v>112341</v>
      </c>
      <c r="L55" s="158">
        <v>2519</v>
      </c>
      <c r="M55" s="158">
        <v>0</v>
      </c>
      <c r="N55" s="158">
        <v>32585</v>
      </c>
      <c r="O55" s="158">
        <v>6234</v>
      </c>
      <c r="P55" s="158">
        <v>4824</v>
      </c>
      <c r="Q55" s="158">
        <v>1410</v>
      </c>
      <c r="R55" s="158">
        <v>1853749</v>
      </c>
      <c r="S55" s="158">
        <v>1628887</v>
      </c>
      <c r="T55" s="158">
        <v>224862</v>
      </c>
      <c r="U55" s="158">
        <v>1758</v>
      </c>
      <c r="V55" s="158">
        <v>1377</v>
      </c>
      <c r="W55" s="158">
        <v>385</v>
      </c>
      <c r="X55" s="158">
        <v>105423</v>
      </c>
      <c r="Y55" s="158">
        <v>5490</v>
      </c>
      <c r="Z55" s="158">
        <v>5490</v>
      </c>
      <c r="AA55" s="158">
        <v>0</v>
      </c>
      <c r="AB55" s="158">
        <v>37437</v>
      </c>
      <c r="AC55" s="158">
        <v>49679</v>
      </c>
      <c r="AD55" s="158">
        <v>12817</v>
      </c>
      <c r="AE55" s="158">
        <v>6289</v>
      </c>
      <c r="AF55" s="158">
        <v>2680</v>
      </c>
      <c r="AG55" s="158">
        <v>3609</v>
      </c>
      <c r="AH55" s="158">
        <v>249696</v>
      </c>
      <c r="AI55" s="158">
        <v>0</v>
      </c>
      <c r="AJ55" s="158">
        <v>0</v>
      </c>
      <c r="AK55" s="158">
        <v>0</v>
      </c>
      <c r="AL55" s="158">
        <v>6112</v>
      </c>
      <c r="AM55" s="158">
        <v>112151</v>
      </c>
      <c r="AN55" s="158">
        <v>4658</v>
      </c>
      <c r="AO55" s="158">
        <v>0</v>
      </c>
      <c r="AP55" s="158">
        <v>44000</v>
      </c>
      <c r="AQ55" s="158">
        <v>0</v>
      </c>
      <c r="AR55" s="158">
        <v>0</v>
      </c>
      <c r="AS55" s="158">
        <v>82775</v>
      </c>
      <c r="AT55" s="158">
        <v>0</v>
      </c>
      <c r="AU55" s="158">
        <v>188209</v>
      </c>
      <c r="AV55" s="158">
        <v>129701</v>
      </c>
      <c r="AW55" s="158">
        <v>0</v>
      </c>
      <c r="AX55" s="158">
        <v>0</v>
      </c>
      <c r="AY55" s="158">
        <v>5209</v>
      </c>
      <c r="AZ55" s="158">
        <v>25371</v>
      </c>
      <c r="BA55" s="158">
        <v>4580</v>
      </c>
      <c r="BB55" s="158">
        <v>29145</v>
      </c>
      <c r="BC55" s="158">
        <v>12091</v>
      </c>
      <c r="BD55" s="158">
        <v>0</v>
      </c>
      <c r="BE55" s="158">
        <v>0</v>
      </c>
      <c r="BF55" s="158">
        <v>12091</v>
      </c>
      <c r="BG55" s="158">
        <v>0</v>
      </c>
      <c r="BH55" s="158">
        <v>2994</v>
      </c>
      <c r="BI55" s="158">
        <v>50311</v>
      </c>
      <c r="BJ55" s="158">
        <v>58508</v>
      </c>
      <c r="BK55" s="158">
        <v>7526</v>
      </c>
      <c r="BL55" s="158">
        <v>0</v>
      </c>
      <c r="BM55" s="158">
        <v>50982</v>
      </c>
      <c r="BN55" s="158">
        <v>63719</v>
      </c>
      <c r="BO55" s="158">
        <v>62435</v>
      </c>
      <c r="BP55" s="158">
        <v>1284</v>
      </c>
      <c r="BQ55" s="158">
        <v>881</v>
      </c>
      <c r="BR55" s="158">
        <v>63</v>
      </c>
      <c r="BS55" s="158">
        <v>340</v>
      </c>
      <c r="BT55" s="158">
        <v>470</v>
      </c>
      <c r="BU55" s="158">
        <v>120773</v>
      </c>
      <c r="BV55" s="158">
        <v>131484</v>
      </c>
      <c r="BW55" s="158">
        <v>129107</v>
      </c>
      <c r="BX55" s="158">
        <v>2377</v>
      </c>
      <c r="BY55" s="158">
        <v>31099</v>
      </c>
      <c r="BZ55" s="158">
        <v>1306</v>
      </c>
      <c r="CA55" s="158">
        <v>1161</v>
      </c>
      <c r="CB55" s="158">
        <v>300</v>
      </c>
      <c r="CC55" s="158">
        <v>6000</v>
      </c>
      <c r="CD55" s="158">
        <v>0</v>
      </c>
      <c r="CE55" s="158">
        <v>0</v>
      </c>
      <c r="CF55" s="158">
        <v>0</v>
      </c>
      <c r="CG55" s="158">
        <v>0</v>
      </c>
      <c r="CH55" s="158">
        <v>22332</v>
      </c>
      <c r="CI55" s="158">
        <v>0</v>
      </c>
      <c r="CJ55" s="158">
        <v>22332</v>
      </c>
      <c r="CK55" s="158">
        <v>277238</v>
      </c>
      <c r="CL55" s="158">
        <v>0</v>
      </c>
      <c r="CM55" s="158">
        <v>0</v>
      </c>
      <c r="CN55" s="158">
        <v>175038</v>
      </c>
      <c r="CO55" s="158">
        <v>4326430</v>
      </c>
      <c r="CP55" s="158">
        <f t="shared" si="13"/>
        <v>1012266</v>
      </c>
      <c r="CQ55" s="159">
        <f t="shared" si="14"/>
        <v>23.4</v>
      </c>
      <c r="CR55" s="158">
        <v>298618</v>
      </c>
      <c r="CS55" s="159">
        <f t="shared" si="15"/>
        <v>6.9</v>
      </c>
      <c r="CT55" s="158">
        <v>713648</v>
      </c>
      <c r="CU55" s="159">
        <f t="shared" si="16"/>
        <v>16.5</v>
      </c>
      <c r="CV55" s="158">
        <f t="shared" si="17"/>
        <v>3314164</v>
      </c>
      <c r="CW55" s="159">
        <f t="shared" si="18"/>
        <v>76.6</v>
      </c>
      <c r="CX55" s="158">
        <v>325098</v>
      </c>
      <c r="CY55" s="159">
        <f t="shared" si="19"/>
        <v>7.5</v>
      </c>
      <c r="CZ55" s="158">
        <v>2989066</v>
      </c>
      <c r="DA55" s="159">
        <f t="shared" si="20"/>
        <v>69.1</v>
      </c>
      <c r="DB55" s="155">
        <v>4326430</v>
      </c>
      <c r="DC55" s="155">
        <f t="shared" si="21"/>
        <v>0</v>
      </c>
      <c r="DD55" s="184">
        <f t="shared" si="7"/>
        <v>3148895</v>
      </c>
      <c r="DE55" s="185">
        <f t="shared" si="8"/>
        <v>72.78</v>
      </c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5"/>
      <c r="GO55" s="155"/>
      <c r="GP55" s="155"/>
      <c r="GQ55" s="155"/>
      <c r="GR55" s="155"/>
      <c r="GS55" s="155"/>
      <c r="GT55" s="155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  <c r="HF55" s="155"/>
      <c r="HG55" s="155"/>
      <c r="HH55" s="155"/>
      <c r="HI55" s="155"/>
      <c r="HJ55" s="155"/>
      <c r="HK55" s="155"/>
      <c r="HL55" s="155"/>
      <c r="HM55" s="155"/>
      <c r="HN55" s="155"/>
      <c r="HO55" s="155"/>
      <c r="HP55" s="155"/>
      <c r="HQ55" s="155"/>
      <c r="HR55" s="155"/>
      <c r="HS55" s="155"/>
      <c r="HT55" s="155"/>
      <c r="HU55" s="155"/>
      <c r="HV55" s="155"/>
      <c r="HW55" s="155"/>
      <c r="HX55" s="155"/>
      <c r="HY55" s="155"/>
      <c r="HZ55" s="155"/>
      <c r="IA55" s="155"/>
      <c r="IB55" s="155"/>
      <c r="IC55" s="155"/>
      <c r="ID55" s="155"/>
      <c r="IE55" s="155"/>
      <c r="IF55" s="155"/>
      <c r="IG55" s="155"/>
      <c r="IH55" s="155"/>
      <c r="II55" s="155"/>
      <c r="IJ55" s="155"/>
      <c r="IK55" s="155"/>
      <c r="IL55" s="155"/>
      <c r="IM55" s="155"/>
      <c r="IN55" s="155"/>
      <c r="IO55" s="155"/>
      <c r="IP55" s="155"/>
      <c r="IQ55" s="155"/>
      <c r="IR55" s="155"/>
      <c r="IS55" s="155"/>
      <c r="IT55" s="155"/>
      <c r="IU55" s="155"/>
      <c r="IV55" s="155"/>
    </row>
    <row r="56" spans="1:256" s="156" customFormat="1" ht="32.25" customHeight="1">
      <c r="A56" s="157" t="s">
        <v>61</v>
      </c>
      <c r="B56" s="158">
        <v>2467504</v>
      </c>
      <c r="C56" s="158">
        <v>35994</v>
      </c>
      <c r="D56" s="158">
        <v>9242</v>
      </c>
      <c r="E56" s="158">
        <v>0</v>
      </c>
      <c r="F56" s="158">
        <v>26752</v>
      </c>
      <c r="G56" s="158">
        <v>0</v>
      </c>
      <c r="H56" s="158">
        <v>2711</v>
      </c>
      <c r="I56" s="158">
        <v>2060</v>
      </c>
      <c r="J56" s="158">
        <v>937</v>
      </c>
      <c r="K56" s="158">
        <v>57718</v>
      </c>
      <c r="L56" s="158">
        <v>0</v>
      </c>
      <c r="M56" s="158">
        <v>0</v>
      </c>
      <c r="N56" s="158">
        <v>12216</v>
      </c>
      <c r="O56" s="158">
        <v>6795</v>
      </c>
      <c r="P56" s="158">
        <v>2751</v>
      </c>
      <c r="Q56" s="158">
        <v>4044</v>
      </c>
      <c r="R56" s="158">
        <v>15533</v>
      </c>
      <c r="S56" s="158">
        <v>0</v>
      </c>
      <c r="T56" s="158">
        <v>15533</v>
      </c>
      <c r="U56" s="158">
        <v>930</v>
      </c>
      <c r="V56" s="158">
        <v>1717</v>
      </c>
      <c r="W56" s="158">
        <v>1179</v>
      </c>
      <c r="X56" s="158">
        <v>52110</v>
      </c>
      <c r="Y56" s="158">
        <v>2514</v>
      </c>
      <c r="Z56" s="158">
        <v>2514</v>
      </c>
      <c r="AA56" s="158">
        <v>0</v>
      </c>
      <c r="AB56" s="158">
        <v>12353</v>
      </c>
      <c r="AC56" s="158">
        <v>24845</v>
      </c>
      <c r="AD56" s="158">
        <v>12398</v>
      </c>
      <c r="AE56" s="158">
        <v>2968</v>
      </c>
      <c r="AF56" s="158">
        <v>874</v>
      </c>
      <c r="AG56" s="158">
        <v>2094</v>
      </c>
      <c r="AH56" s="158">
        <v>61958</v>
      </c>
      <c r="AI56" s="158">
        <v>0</v>
      </c>
      <c r="AJ56" s="158">
        <v>985</v>
      </c>
      <c r="AK56" s="158">
        <v>0</v>
      </c>
      <c r="AL56" s="158">
        <v>1414</v>
      </c>
      <c r="AM56" s="158">
        <v>0</v>
      </c>
      <c r="AN56" s="158">
        <v>2039</v>
      </c>
      <c r="AO56" s="158">
        <v>0</v>
      </c>
      <c r="AP56" s="158">
        <v>0</v>
      </c>
      <c r="AQ56" s="158">
        <v>0</v>
      </c>
      <c r="AR56" s="158">
        <v>11400</v>
      </c>
      <c r="AS56" s="158">
        <v>46120</v>
      </c>
      <c r="AT56" s="158">
        <v>0</v>
      </c>
      <c r="AU56" s="158">
        <v>797845</v>
      </c>
      <c r="AV56" s="158">
        <v>701065</v>
      </c>
      <c r="AW56" s="158">
        <v>493</v>
      </c>
      <c r="AX56" s="158">
        <v>0</v>
      </c>
      <c r="AY56" s="158">
        <v>6601</v>
      </c>
      <c r="AZ56" s="158">
        <v>11266</v>
      </c>
      <c r="BA56" s="158">
        <v>617121</v>
      </c>
      <c r="BB56" s="158">
        <v>0</v>
      </c>
      <c r="BC56" s="158">
        <v>7650</v>
      </c>
      <c r="BD56" s="158">
        <v>0</v>
      </c>
      <c r="BE56" s="158">
        <v>0</v>
      </c>
      <c r="BF56" s="158">
        <v>7650</v>
      </c>
      <c r="BG56" s="158">
        <v>33880</v>
      </c>
      <c r="BH56" s="158">
        <v>1333</v>
      </c>
      <c r="BI56" s="158">
        <v>22721</v>
      </c>
      <c r="BJ56" s="158">
        <v>96780</v>
      </c>
      <c r="BK56" s="158">
        <v>52829</v>
      </c>
      <c r="BL56" s="158">
        <v>0</v>
      </c>
      <c r="BM56" s="158">
        <v>43951</v>
      </c>
      <c r="BN56" s="158">
        <v>40586</v>
      </c>
      <c r="BO56" s="158">
        <v>10773</v>
      </c>
      <c r="BP56" s="158">
        <v>29813</v>
      </c>
      <c r="BQ56" s="158">
        <v>29633</v>
      </c>
      <c r="BR56" s="158">
        <v>171</v>
      </c>
      <c r="BS56" s="158">
        <v>9</v>
      </c>
      <c r="BT56" s="158">
        <v>0</v>
      </c>
      <c r="BU56" s="158">
        <v>59623</v>
      </c>
      <c r="BV56" s="158">
        <v>90329</v>
      </c>
      <c r="BW56" s="158">
        <v>88929</v>
      </c>
      <c r="BX56" s="158">
        <v>1400</v>
      </c>
      <c r="BY56" s="158">
        <v>16095</v>
      </c>
      <c r="BZ56" s="158">
        <v>59</v>
      </c>
      <c r="CA56" s="158">
        <v>972</v>
      </c>
      <c r="CB56" s="158">
        <v>0</v>
      </c>
      <c r="CC56" s="158">
        <v>10676</v>
      </c>
      <c r="CD56" s="158">
        <v>0</v>
      </c>
      <c r="CE56" s="158">
        <v>0</v>
      </c>
      <c r="CF56" s="158">
        <v>0</v>
      </c>
      <c r="CG56" s="158">
        <v>0</v>
      </c>
      <c r="CH56" s="158">
        <v>4388</v>
      </c>
      <c r="CI56" s="158">
        <v>0</v>
      </c>
      <c r="CJ56" s="158">
        <v>4388</v>
      </c>
      <c r="CK56" s="158">
        <v>219000</v>
      </c>
      <c r="CL56" s="158">
        <v>100000</v>
      </c>
      <c r="CM56" s="158">
        <v>0</v>
      </c>
      <c r="CN56" s="158">
        <v>101100</v>
      </c>
      <c r="CO56" s="158">
        <v>3944629</v>
      </c>
      <c r="CP56" s="158">
        <f t="shared" si="13"/>
        <v>1181614</v>
      </c>
      <c r="CQ56" s="159">
        <f t="shared" si="14"/>
        <v>30</v>
      </c>
      <c r="CR56" s="158">
        <v>842636</v>
      </c>
      <c r="CS56" s="159">
        <f t="shared" si="15"/>
        <v>21.4</v>
      </c>
      <c r="CT56" s="158">
        <v>338978</v>
      </c>
      <c r="CU56" s="159">
        <f t="shared" si="16"/>
        <v>8.600000000000001</v>
      </c>
      <c r="CV56" s="158">
        <f t="shared" si="17"/>
        <v>2763015</v>
      </c>
      <c r="CW56" s="159">
        <f t="shared" si="18"/>
        <v>70</v>
      </c>
      <c r="CX56" s="158">
        <v>171949</v>
      </c>
      <c r="CY56" s="159">
        <f t="shared" si="19"/>
        <v>4.4</v>
      </c>
      <c r="CZ56" s="158">
        <v>2591066</v>
      </c>
      <c r="DA56" s="159">
        <f t="shared" si="20"/>
        <v>65.6</v>
      </c>
      <c r="DB56" s="155">
        <v>3944629</v>
      </c>
      <c r="DC56" s="155">
        <f t="shared" si="21"/>
        <v>0</v>
      </c>
      <c r="DD56" s="184">
        <f t="shared" si="7"/>
        <v>2601468</v>
      </c>
      <c r="DE56" s="185">
        <f t="shared" si="8"/>
        <v>65.95</v>
      </c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5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5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5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5"/>
      <c r="HB56" s="155"/>
      <c r="HC56" s="155"/>
      <c r="HD56" s="155"/>
      <c r="HE56" s="155"/>
      <c r="HF56" s="155"/>
      <c r="HG56" s="155"/>
      <c r="HH56" s="155"/>
      <c r="HI56" s="155"/>
      <c r="HJ56" s="155"/>
      <c r="HK56" s="155"/>
      <c r="HL56" s="155"/>
      <c r="HM56" s="155"/>
      <c r="HN56" s="155"/>
      <c r="HO56" s="155"/>
      <c r="HP56" s="155"/>
      <c r="HQ56" s="155"/>
      <c r="HR56" s="155"/>
      <c r="HS56" s="155"/>
      <c r="HT56" s="155"/>
      <c r="HU56" s="155"/>
      <c r="HV56" s="155"/>
      <c r="HW56" s="155"/>
      <c r="HX56" s="155"/>
      <c r="HY56" s="155"/>
      <c r="HZ56" s="155"/>
      <c r="IA56" s="155"/>
      <c r="IB56" s="155"/>
      <c r="IC56" s="155"/>
      <c r="ID56" s="155"/>
      <c r="IE56" s="155"/>
      <c r="IF56" s="155"/>
      <c r="IG56" s="155"/>
      <c r="IH56" s="155"/>
      <c r="II56" s="155"/>
      <c r="IJ56" s="155"/>
      <c r="IK56" s="155"/>
      <c r="IL56" s="155"/>
      <c r="IM56" s="155"/>
      <c r="IN56" s="155"/>
      <c r="IO56" s="155"/>
      <c r="IP56" s="155"/>
      <c r="IQ56" s="155"/>
      <c r="IR56" s="155"/>
      <c r="IS56" s="155"/>
      <c r="IT56" s="155"/>
      <c r="IU56" s="155"/>
      <c r="IV56" s="155"/>
    </row>
    <row r="57" spans="1:256" s="156" customFormat="1" ht="32.25" customHeight="1">
      <c r="A57" s="157" t="s">
        <v>62</v>
      </c>
      <c r="B57" s="158">
        <v>2797250</v>
      </c>
      <c r="C57" s="158">
        <v>69819</v>
      </c>
      <c r="D57" s="158">
        <v>17927</v>
      </c>
      <c r="E57" s="158">
        <v>0</v>
      </c>
      <c r="F57" s="158">
        <v>51892</v>
      </c>
      <c r="G57" s="158">
        <v>0</v>
      </c>
      <c r="H57" s="158">
        <v>3262</v>
      </c>
      <c r="I57" s="158">
        <v>2467</v>
      </c>
      <c r="J57" s="158">
        <v>1140</v>
      </c>
      <c r="K57" s="158">
        <v>86844</v>
      </c>
      <c r="L57" s="158">
        <v>7260</v>
      </c>
      <c r="M57" s="158">
        <v>0</v>
      </c>
      <c r="N57" s="158">
        <v>23698</v>
      </c>
      <c r="O57" s="158">
        <v>12502</v>
      </c>
      <c r="P57" s="158">
        <v>3693</v>
      </c>
      <c r="Q57" s="158">
        <v>8809</v>
      </c>
      <c r="R57" s="158">
        <v>15134</v>
      </c>
      <c r="S57" s="158">
        <v>0</v>
      </c>
      <c r="T57" s="158">
        <v>15134</v>
      </c>
      <c r="U57" s="158">
        <v>1920</v>
      </c>
      <c r="V57" s="158">
        <v>5278</v>
      </c>
      <c r="W57" s="158">
        <v>1549</v>
      </c>
      <c r="X57" s="158">
        <v>81198</v>
      </c>
      <c r="Y57" s="158">
        <v>4819</v>
      </c>
      <c r="Z57" s="158">
        <v>4819</v>
      </c>
      <c r="AA57" s="158">
        <v>0</v>
      </c>
      <c r="AB57" s="158">
        <v>17755</v>
      </c>
      <c r="AC57" s="158">
        <v>38617</v>
      </c>
      <c r="AD57" s="158">
        <v>20007</v>
      </c>
      <c r="AE57" s="158">
        <v>4875</v>
      </c>
      <c r="AF57" s="158">
        <v>2101</v>
      </c>
      <c r="AG57" s="158">
        <v>2774</v>
      </c>
      <c r="AH57" s="158">
        <v>977942</v>
      </c>
      <c r="AI57" s="158">
        <v>0</v>
      </c>
      <c r="AJ57" s="158">
        <v>222</v>
      </c>
      <c r="AK57" s="158">
        <v>0</v>
      </c>
      <c r="AL57" s="158">
        <v>138493</v>
      </c>
      <c r="AM57" s="158">
        <v>9378</v>
      </c>
      <c r="AN57" s="158">
        <v>2093</v>
      </c>
      <c r="AO57" s="158">
        <v>0</v>
      </c>
      <c r="AP57" s="158">
        <v>0</v>
      </c>
      <c r="AQ57" s="158">
        <v>0</v>
      </c>
      <c r="AR57" s="158">
        <v>754946</v>
      </c>
      <c r="AS57" s="158">
        <v>72810</v>
      </c>
      <c r="AT57" s="158">
        <v>0</v>
      </c>
      <c r="AU57" s="158">
        <v>452777</v>
      </c>
      <c r="AV57" s="158">
        <v>226678</v>
      </c>
      <c r="AW57" s="158">
        <v>111</v>
      </c>
      <c r="AX57" s="158">
        <v>0</v>
      </c>
      <c r="AY57" s="158">
        <v>15493</v>
      </c>
      <c r="AZ57" s="158">
        <v>16897</v>
      </c>
      <c r="BA57" s="158">
        <v>2750</v>
      </c>
      <c r="BB57" s="158">
        <v>0</v>
      </c>
      <c r="BC57" s="158">
        <v>11726</v>
      </c>
      <c r="BD57" s="158">
        <v>0</v>
      </c>
      <c r="BE57" s="158">
        <v>0</v>
      </c>
      <c r="BF57" s="158">
        <v>11726</v>
      </c>
      <c r="BG57" s="158">
        <v>153233</v>
      </c>
      <c r="BH57" s="158">
        <v>12993</v>
      </c>
      <c r="BI57" s="158">
        <v>13475</v>
      </c>
      <c r="BJ57" s="158">
        <v>226099</v>
      </c>
      <c r="BK57" s="158">
        <v>158870</v>
      </c>
      <c r="BL57" s="158">
        <v>0</v>
      </c>
      <c r="BM57" s="158">
        <v>67229</v>
      </c>
      <c r="BN57" s="158">
        <v>28827</v>
      </c>
      <c r="BO57" s="158">
        <v>18514</v>
      </c>
      <c r="BP57" s="158">
        <v>10313</v>
      </c>
      <c r="BQ57" s="158">
        <v>9744</v>
      </c>
      <c r="BR57" s="158">
        <v>327</v>
      </c>
      <c r="BS57" s="158">
        <v>242</v>
      </c>
      <c r="BT57" s="158">
        <v>801450</v>
      </c>
      <c r="BU57" s="158">
        <v>272351</v>
      </c>
      <c r="BV57" s="158">
        <v>161235</v>
      </c>
      <c r="BW57" s="158">
        <v>123745</v>
      </c>
      <c r="BX57" s="158">
        <v>37490</v>
      </c>
      <c r="BY57" s="158">
        <v>162759</v>
      </c>
      <c r="BZ57" s="158">
        <v>144</v>
      </c>
      <c r="CA57" s="158">
        <v>877</v>
      </c>
      <c r="CB57" s="158">
        <v>0</v>
      </c>
      <c r="CC57" s="158">
        <v>31003</v>
      </c>
      <c r="CD57" s="158">
        <v>0</v>
      </c>
      <c r="CE57" s="158">
        <v>0</v>
      </c>
      <c r="CF57" s="158">
        <v>0</v>
      </c>
      <c r="CG57" s="158">
        <v>0</v>
      </c>
      <c r="CH57" s="158">
        <v>130735</v>
      </c>
      <c r="CI57" s="158">
        <v>0</v>
      </c>
      <c r="CJ57" s="158">
        <v>130735</v>
      </c>
      <c r="CK57" s="158">
        <v>144600</v>
      </c>
      <c r="CL57" s="158">
        <v>0</v>
      </c>
      <c r="CM57" s="158">
        <v>0</v>
      </c>
      <c r="CN57" s="158">
        <v>100000</v>
      </c>
      <c r="CO57" s="158">
        <v>6114588</v>
      </c>
      <c r="CP57" s="158">
        <f t="shared" si="13"/>
        <v>2789632</v>
      </c>
      <c r="CQ57" s="159">
        <f t="shared" si="14"/>
        <v>45.6</v>
      </c>
      <c r="CR57" s="158">
        <v>1494345</v>
      </c>
      <c r="CS57" s="159">
        <f t="shared" si="15"/>
        <v>24.4</v>
      </c>
      <c r="CT57" s="158">
        <v>1295287</v>
      </c>
      <c r="CU57" s="159">
        <f t="shared" si="16"/>
        <v>21.200000000000003</v>
      </c>
      <c r="CV57" s="158">
        <f t="shared" si="17"/>
        <v>3324956</v>
      </c>
      <c r="CW57" s="159">
        <f t="shared" si="18"/>
        <v>54.4</v>
      </c>
      <c r="CX57" s="158">
        <v>292463</v>
      </c>
      <c r="CY57" s="159">
        <f t="shared" si="19"/>
        <v>4.8</v>
      </c>
      <c r="CZ57" s="158">
        <v>3032493</v>
      </c>
      <c r="DA57" s="159">
        <f t="shared" si="20"/>
        <v>49.6</v>
      </c>
      <c r="DB57" s="155">
        <v>6114588</v>
      </c>
      <c r="DC57" s="155">
        <f t="shared" si="21"/>
        <v>0</v>
      </c>
      <c r="DD57" s="184">
        <f t="shared" si="7"/>
        <v>3019376</v>
      </c>
      <c r="DE57" s="185">
        <f t="shared" si="8"/>
        <v>49.38</v>
      </c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55"/>
      <c r="FM57" s="155"/>
      <c r="FN57" s="155"/>
      <c r="FO57" s="155"/>
      <c r="FP57" s="155"/>
      <c r="FQ57" s="155"/>
      <c r="FR57" s="155"/>
      <c r="FS57" s="155"/>
      <c r="FT57" s="155"/>
      <c r="FU57" s="155"/>
      <c r="FV57" s="155"/>
      <c r="FW57" s="155"/>
      <c r="FX57" s="155"/>
      <c r="FY57" s="155"/>
      <c r="FZ57" s="155"/>
      <c r="GA57" s="155"/>
      <c r="GB57" s="155"/>
      <c r="GC57" s="155"/>
      <c r="GD57" s="155"/>
      <c r="GE57" s="155"/>
      <c r="GF57" s="155"/>
      <c r="GG57" s="155"/>
      <c r="GH57" s="155"/>
      <c r="GI57" s="155"/>
      <c r="GJ57" s="155"/>
      <c r="GK57" s="155"/>
      <c r="GL57" s="155"/>
      <c r="GM57" s="155"/>
      <c r="GN57" s="155"/>
      <c r="GO57" s="155"/>
      <c r="GP57" s="155"/>
      <c r="GQ57" s="155"/>
      <c r="GR57" s="155"/>
      <c r="GS57" s="155"/>
      <c r="GT57" s="155"/>
      <c r="GU57" s="155"/>
      <c r="GV57" s="155"/>
      <c r="GW57" s="155"/>
      <c r="GX57" s="155"/>
      <c r="GY57" s="155"/>
      <c r="GZ57" s="155"/>
      <c r="HA57" s="155"/>
      <c r="HB57" s="155"/>
      <c r="HC57" s="155"/>
      <c r="HD57" s="155"/>
      <c r="HE57" s="155"/>
      <c r="HF57" s="155"/>
      <c r="HG57" s="155"/>
      <c r="HH57" s="155"/>
      <c r="HI57" s="155"/>
      <c r="HJ57" s="155"/>
      <c r="HK57" s="155"/>
      <c r="HL57" s="155"/>
      <c r="HM57" s="155"/>
      <c r="HN57" s="155"/>
      <c r="HO57" s="155"/>
      <c r="HP57" s="155"/>
      <c r="HQ57" s="155"/>
      <c r="HR57" s="155"/>
      <c r="HS57" s="155"/>
      <c r="HT57" s="155"/>
      <c r="HU57" s="155"/>
      <c r="HV57" s="155"/>
      <c r="HW57" s="155"/>
      <c r="HX57" s="155"/>
      <c r="HY57" s="155"/>
      <c r="HZ57" s="155"/>
      <c r="IA57" s="155"/>
      <c r="IB57" s="155"/>
      <c r="IC57" s="155"/>
      <c r="ID57" s="155"/>
      <c r="IE57" s="155"/>
      <c r="IF57" s="155"/>
      <c r="IG57" s="155"/>
      <c r="IH57" s="155"/>
      <c r="II57" s="155"/>
      <c r="IJ57" s="155"/>
      <c r="IK57" s="155"/>
      <c r="IL57" s="155"/>
      <c r="IM57" s="155"/>
      <c r="IN57" s="155"/>
      <c r="IO57" s="155"/>
      <c r="IP57" s="155"/>
      <c r="IQ57" s="155"/>
      <c r="IR57" s="155"/>
      <c r="IS57" s="155"/>
      <c r="IT57" s="155"/>
      <c r="IU57" s="155"/>
      <c r="IV57" s="155"/>
    </row>
    <row r="58" spans="1:256" s="156" customFormat="1" ht="32.25" customHeight="1">
      <c r="A58" s="171" t="s">
        <v>63</v>
      </c>
      <c r="B58" s="172">
        <v>3346758</v>
      </c>
      <c r="C58" s="172">
        <v>81378</v>
      </c>
      <c r="D58" s="172">
        <v>20895</v>
      </c>
      <c r="E58" s="172">
        <v>0</v>
      </c>
      <c r="F58" s="172">
        <v>60483</v>
      </c>
      <c r="G58" s="172">
        <v>0</v>
      </c>
      <c r="H58" s="172">
        <v>8137</v>
      </c>
      <c r="I58" s="172">
        <v>6182</v>
      </c>
      <c r="J58" s="172">
        <v>2819</v>
      </c>
      <c r="K58" s="172">
        <v>158461</v>
      </c>
      <c r="L58" s="172">
        <v>13200</v>
      </c>
      <c r="M58" s="172">
        <v>0</v>
      </c>
      <c r="N58" s="172">
        <v>27618</v>
      </c>
      <c r="O58" s="172">
        <v>15674</v>
      </c>
      <c r="P58" s="172">
        <v>8389</v>
      </c>
      <c r="Q58" s="172">
        <v>7285</v>
      </c>
      <c r="R58" s="172">
        <v>288179</v>
      </c>
      <c r="S58" s="172">
        <v>229229</v>
      </c>
      <c r="T58" s="172">
        <v>58950</v>
      </c>
      <c r="U58" s="172">
        <v>2510</v>
      </c>
      <c r="V58" s="172">
        <v>13795</v>
      </c>
      <c r="W58" s="172">
        <v>1026</v>
      </c>
      <c r="X58" s="172">
        <v>190128</v>
      </c>
      <c r="Y58" s="172">
        <v>6577</v>
      </c>
      <c r="Z58" s="172">
        <v>6577</v>
      </c>
      <c r="AA58" s="172">
        <v>0</v>
      </c>
      <c r="AB58" s="172">
        <v>59523</v>
      </c>
      <c r="AC58" s="172">
        <v>47229</v>
      </c>
      <c r="AD58" s="172">
        <v>76799</v>
      </c>
      <c r="AE58" s="172">
        <v>9831</v>
      </c>
      <c r="AF58" s="172">
        <v>3207</v>
      </c>
      <c r="AG58" s="172">
        <v>6624</v>
      </c>
      <c r="AH58" s="172">
        <v>1021454</v>
      </c>
      <c r="AI58" s="172">
        <v>0</v>
      </c>
      <c r="AJ58" s="172">
        <v>0</v>
      </c>
      <c r="AK58" s="172">
        <v>0</v>
      </c>
      <c r="AL58" s="172">
        <v>2534</v>
      </c>
      <c r="AM58" s="172">
        <v>0</v>
      </c>
      <c r="AN58" s="172">
        <v>4130</v>
      </c>
      <c r="AO58" s="172">
        <v>0</v>
      </c>
      <c r="AP58" s="172">
        <v>92400</v>
      </c>
      <c r="AQ58" s="172">
        <v>0</v>
      </c>
      <c r="AR58" s="172">
        <v>792279</v>
      </c>
      <c r="AS58" s="172">
        <v>130111</v>
      </c>
      <c r="AT58" s="172">
        <v>0</v>
      </c>
      <c r="AU58" s="172">
        <v>871661</v>
      </c>
      <c r="AV58" s="172">
        <v>647672</v>
      </c>
      <c r="AW58" s="172">
        <v>0</v>
      </c>
      <c r="AX58" s="172">
        <v>0</v>
      </c>
      <c r="AY58" s="172">
        <v>0</v>
      </c>
      <c r="AZ58" s="172">
        <v>0</v>
      </c>
      <c r="BA58" s="172">
        <v>401789</v>
      </c>
      <c r="BB58" s="172">
        <v>1608</v>
      </c>
      <c r="BC58" s="172">
        <v>21932</v>
      </c>
      <c r="BD58" s="172">
        <v>0</v>
      </c>
      <c r="BE58" s="172">
        <v>0</v>
      </c>
      <c r="BF58" s="172">
        <v>21932</v>
      </c>
      <c r="BG58" s="172">
        <v>101102</v>
      </c>
      <c r="BH58" s="172">
        <v>0</v>
      </c>
      <c r="BI58" s="172">
        <v>121241</v>
      </c>
      <c r="BJ58" s="172">
        <v>223989</v>
      </c>
      <c r="BK58" s="172">
        <v>148105</v>
      </c>
      <c r="BL58" s="172">
        <v>0</v>
      </c>
      <c r="BM58" s="172">
        <v>75884</v>
      </c>
      <c r="BN58" s="172">
        <v>23344</v>
      </c>
      <c r="BO58" s="172">
        <v>20668</v>
      </c>
      <c r="BP58" s="172">
        <v>2676</v>
      </c>
      <c r="BQ58" s="172">
        <v>2200</v>
      </c>
      <c r="BR58" s="172">
        <v>426</v>
      </c>
      <c r="BS58" s="172">
        <v>50</v>
      </c>
      <c r="BT58" s="172">
        <v>369</v>
      </c>
      <c r="BU58" s="172">
        <v>841155</v>
      </c>
      <c r="BV58" s="172">
        <v>100922</v>
      </c>
      <c r="BW58" s="172">
        <v>100922</v>
      </c>
      <c r="BX58" s="172">
        <v>0</v>
      </c>
      <c r="BY58" s="172">
        <v>145913</v>
      </c>
      <c r="BZ58" s="172">
        <v>3612</v>
      </c>
      <c r="CA58" s="172">
        <v>958</v>
      </c>
      <c r="CB58" s="172">
        <v>0</v>
      </c>
      <c r="CC58" s="172">
        <v>94813</v>
      </c>
      <c r="CD58" s="172">
        <v>0</v>
      </c>
      <c r="CE58" s="172">
        <v>0</v>
      </c>
      <c r="CF58" s="172">
        <v>0</v>
      </c>
      <c r="CG58" s="172">
        <v>0</v>
      </c>
      <c r="CH58" s="172">
        <v>46530</v>
      </c>
      <c r="CI58" s="172">
        <v>0</v>
      </c>
      <c r="CJ58" s="172">
        <v>46530</v>
      </c>
      <c r="CK58" s="172">
        <v>297700</v>
      </c>
      <c r="CL58" s="172">
        <v>0</v>
      </c>
      <c r="CM58" s="172">
        <v>0</v>
      </c>
      <c r="CN58" s="172">
        <v>0</v>
      </c>
      <c r="CO58" s="172">
        <v>7467188</v>
      </c>
      <c r="CP58" s="172">
        <f t="shared" si="13"/>
        <v>2947987</v>
      </c>
      <c r="CQ58" s="173">
        <f t="shared" si="14"/>
        <v>39.5</v>
      </c>
      <c r="CR58" s="172">
        <v>1558683</v>
      </c>
      <c r="CS58" s="173">
        <f t="shared" si="15"/>
        <v>20.9</v>
      </c>
      <c r="CT58" s="172">
        <v>1389304</v>
      </c>
      <c r="CU58" s="173">
        <f t="shared" si="16"/>
        <v>18.6</v>
      </c>
      <c r="CV58" s="172">
        <f t="shared" si="17"/>
        <v>4519201</v>
      </c>
      <c r="CW58" s="173">
        <f t="shared" si="18"/>
        <v>60.5</v>
      </c>
      <c r="CX58" s="172">
        <v>606177</v>
      </c>
      <c r="CY58" s="173">
        <f t="shared" si="19"/>
        <v>8.1</v>
      </c>
      <c r="CZ58" s="172">
        <v>3913024</v>
      </c>
      <c r="DA58" s="173">
        <f t="shared" si="20"/>
        <v>52.4</v>
      </c>
      <c r="DB58" s="155">
        <v>7467188</v>
      </c>
      <c r="DC58" s="155">
        <f t="shared" si="21"/>
        <v>0</v>
      </c>
      <c r="DD58" s="184">
        <f t="shared" si="7"/>
        <v>3948406</v>
      </c>
      <c r="DE58" s="185">
        <f t="shared" si="8"/>
        <v>52.88</v>
      </c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  <c r="HF58" s="155"/>
      <c r="HG58" s="155"/>
      <c r="HH58" s="155"/>
      <c r="HI58" s="155"/>
      <c r="HJ58" s="155"/>
      <c r="HK58" s="155"/>
      <c r="HL58" s="155"/>
      <c r="HM58" s="155"/>
      <c r="HN58" s="155"/>
      <c r="HO58" s="155"/>
      <c r="HP58" s="155"/>
      <c r="HQ58" s="155"/>
      <c r="HR58" s="155"/>
      <c r="HS58" s="155"/>
      <c r="HT58" s="155"/>
      <c r="HU58" s="155"/>
      <c r="HV58" s="155"/>
      <c r="HW58" s="155"/>
      <c r="HX58" s="155"/>
      <c r="HY58" s="155"/>
      <c r="HZ58" s="155"/>
      <c r="IA58" s="155"/>
      <c r="IB58" s="155"/>
      <c r="IC58" s="155"/>
      <c r="ID58" s="155"/>
      <c r="IE58" s="155"/>
      <c r="IF58" s="155"/>
      <c r="IG58" s="155"/>
      <c r="IH58" s="155"/>
      <c r="II58" s="155"/>
      <c r="IJ58" s="155"/>
      <c r="IK58" s="155"/>
      <c r="IL58" s="155"/>
      <c r="IM58" s="155"/>
      <c r="IN58" s="155"/>
      <c r="IO58" s="155"/>
      <c r="IP58" s="155"/>
      <c r="IQ58" s="155"/>
      <c r="IR58" s="155"/>
      <c r="IS58" s="155"/>
      <c r="IT58" s="155"/>
      <c r="IU58" s="155"/>
      <c r="IV58" s="155"/>
    </row>
    <row r="59" spans="1:256" s="156" customFormat="1" ht="32.25" customHeight="1">
      <c r="A59" s="157" t="s">
        <v>64</v>
      </c>
      <c r="B59" s="158">
        <v>462622</v>
      </c>
      <c r="C59" s="158">
        <v>41825</v>
      </c>
      <c r="D59" s="158">
        <v>10736</v>
      </c>
      <c r="E59" s="158">
        <v>0</v>
      </c>
      <c r="F59" s="158">
        <v>31089</v>
      </c>
      <c r="G59" s="158">
        <v>0</v>
      </c>
      <c r="H59" s="158">
        <v>879</v>
      </c>
      <c r="I59" s="158">
        <v>670</v>
      </c>
      <c r="J59" s="158">
        <v>303</v>
      </c>
      <c r="K59" s="158">
        <v>26552</v>
      </c>
      <c r="L59" s="158">
        <v>0</v>
      </c>
      <c r="M59" s="158">
        <v>0</v>
      </c>
      <c r="N59" s="158">
        <v>14164</v>
      </c>
      <c r="O59" s="158">
        <v>1181</v>
      </c>
      <c r="P59" s="158">
        <v>1055</v>
      </c>
      <c r="Q59" s="158">
        <v>126</v>
      </c>
      <c r="R59" s="158">
        <v>1165202</v>
      </c>
      <c r="S59" s="158">
        <v>1048360</v>
      </c>
      <c r="T59" s="158">
        <v>116842</v>
      </c>
      <c r="U59" s="158">
        <v>584</v>
      </c>
      <c r="V59" s="158">
        <v>17434</v>
      </c>
      <c r="W59" s="158">
        <v>0</v>
      </c>
      <c r="X59" s="158">
        <v>24381</v>
      </c>
      <c r="Y59" s="158">
        <v>0</v>
      </c>
      <c r="Z59" s="158">
        <v>0</v>
      </c>
      <c r="AA59" s="158">
        <v>0</v>
      </c>
      <c r="AB59" s="158">
        <v>8978</v>
      </c>
      <c r="AC59" s="158">
        <v>8207</v>
      </c>
      <c r="AD59" s="158">
        <v>7196</v>
      </c>
      <c r="AE59" s="158">
        <v>1846</v>
      </c>
      <c r="AF59" s="158">
        <v>707</v>
      </c>
      <c r="AG59" s="158">
        <v>1139</v>
      </c>
      <c r="AH59" s="158">
        <v>59262</v>
      </c>
      <c r="AI59" s="158">
        <v>0</v>
      </c>
      <c r="AJ59" s="158">
        <v>0</v>
      </c>
      <c r="AK59" s="158">
        <v>0</v>
      </c>
      <c r="AL59" s="158">
        <v>3386</v>
      </c>
      <c r="AM59" s="158">
        <v>20538</v>
      </c>
      <c r="AN59" s="158">
        <v>1488</v>
      </c>
      <c r="AO59" s="158">
        <v>0</v>
      </c>
      <c r="AP59" s="158">
        <v>0</v>
      </c>
      <c r="AQ59" s="158">
        <v>0</v>
      </c>
      <c r="AR59" s="158">
        <v>0</v>
      </c>
      <c r="AS59" s="158">
        <v>33850</v>
      </c>
      <c r="AT59" s="158">
        <v>8778</v>
      </c>
      <c r="AU59" s="158">
        <v>307581</v>
      </c>
      <c r="AV59" s="158">
        <v>156271</v>
      </c>
      <c r="AW59" s="158">
        <v>0</v>
      </c>
      <c r="AX59" s="158">
        <v>0</v>
      </c>
      <c r="AY59" s="158">
        <v>0</v>
      </c>
      <c r="AZ59" s="158">
        <v>3950</v>
      </c>
      <c r="BA59" s="158">
        <v>17024</v>
      </c>
      <c r="BB59" s="158">
        <v>44692</v>
      </c>
      <c r="BC59" s="158">
        <v>7393</v>
      </c>
      <c r="BD59" s="158">
        <v>0</v>
      </c>
      <c r="BE59" s="158">
        <v>0</v>
      </c>
      <c r="BF59" s="158">
        <v>7393</v>
      </c>
      <c r="BG59" s="158">
        <v>40631</v>
      </c>
      <c r="BH59" s="158">
        <v>2994</v>
      </c>
      <c r="BI59" s="158">
        <v>39587</v>
      </c>
      <c r="BJ59" s="158">
        <v>151310</v>
      </c>
      <c r="BK59" s="158">
        <v>97909</v>
      </c>
      <c r="BL59" s="158">
        <v>0</v>
      </c>
      <c r="BM59" s="158">
        <v>53401</v>
      </c>
      <c r="BN59" s="158">
        <v>23940</v>
      </c>
      <c r="BO59" s="158">
        <v>17322</v>
      </c>
      <c r="BP59" s="158">
        <v>6618</v>
      </c>
      <c r="BQ59" s="158">
        <v>6059</v>
      </c>
      <c r="BR59" s="158">
        <v>0</v>
      </c>
      <c r="BS59" s="158">
        <v>559</v>
      </c>
      <c r="BT59" s="158">
        <v>0</v>
      </c>
      <c r="BU59" s="158">
        <v>47995</v>
      </c>
      <c r="BV59" s="158">
        <v>62033</v>
      </c>
      <c r="BW59" s="158">
        <v>43142</v>
      </c>
      <c r="BX59" s="158">
        <v>18891</v>
      </c>
      <c r="BY59" s="158">
        <v>77570</v>
      </c>
      <c r="BZ59" s="158">
        <v>190</v>
      </c>
      <c r="CA59" s="158">
        <v>0</v>
      </c>
      <c r="CB59" s="158">
        <v>0</v>
      </c>
      <c r="CC59" s="158">
        <v>596</v>
      </c>
      <c r="CD59" s="158">
        <v>22285</v>
      </c>
      <c r="CE59" s="158">
        <v>0</v>
      </c>
      <c r="CF59" s="158">
        <v>22285</v>
      </c>
      <c r="CG59" s="158">
        <v>0</v>
      </c>
      <c r="CH59" s="158">
        <v>54499</v>
      </c>
      <c r="CI59" s="158">
        <v>0</v>
      </c>
      <c r="CJ59" s="158">
        <v>54499</v>
      </c>
      <c r="CK59" s="158">
        <v>325300</v>
      </c>
      <c r="CL59" s="158">
        <v>0</v>
      </c>
      <c r="CM59" s="158">
        <v>0</v>
      </c>
      <c r="CN59" s="158">
        <v>96300</v>
      </c>
      <c r="CO59" s="158">
        <v>2670102</v>
      </c>
      <c r="CP59" s="158">
        <f t="shared" si="13"/>
        <v>879221</v>
      </c>
      <c r="CQ59" s="159">
        <f t="shared" si="14"/>
        <v>32.9</v>
      </c>
      <c r="CR59" s="158">
        <v>518344</v>
      </c>
      <c r="CS59" s="159">
        <f t="shared" si="15"/>
        <v>19.4</v>
      </c>
      <c r="CT59" s="158">
        <v>360877</v>
      </c>
      <c r="CU59" s="159">
        <f t="shared" si="16"/>
        <v>13.5</v>
      </c>
      <c r="CV59" s="158">
        <f t="shared" si="17"/>
        <v>1790881</v>
      </c>
      <c r="CW59" s="159">
        <f t="shared" si="18"/>
        <v>67.1</v>
      </c>
      <c r="CX59" s="158">
        <v>149767</v>
      </c>
      <c r="CY59" s="159">
        <f t="shared" si="19"/>
        <v>5.6</v>
      </c>
      <c r="CZ59" s="158">
        <v>1641114</v>
      </c>
      <c r="DA59" s="159">
        <f t="shared" si="20"/>
        <v>61.49999999999999</v>
      </c>
      <c r="DB59" s="155">
        <v>2670102</v>
      </c>
      <c r="DC59" s="155">
        <f t="shared" si="21"/>
        <v>0</v>
      </c>
      <c r="DD59" s="184">
        <f t="shared" si="7"/>
        <v>1713398</v>
      </c>
      <c r="DE59" s="185">
        <f t="shared" si="8"/>
        <v>64.17</v>
      </c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5"/>
      <c r="HO59" s="155"/>
      <c r="HP59" s="155"/>
      <c r="HQ59" s="155"/>
      <c r="HR59" s="155"/>
      <c r="HS59" s="155"/>
      <c r="HT59" s="155"/>
      <c r="HU59" s="155"/>
      <c r="HV59" s="155"/>
      <c r="HW59" s="155"/>
      <c r="HX59" s="155"/>
      <c r="HY59" s="155"/>
      <c r="HZ59" s="155"/>
      <c r="IA59" s="155"/>
      <c r="IB59" s="155"/>
      <c r="IC59" s="155"/>
      <c r="ID59" s="155"/>
      <c r="IE59" s="155"/>
      <c r="IF59" s="155"/>
      <c r="IG59" s="155"/>
      <c r="IH59" s="155"/>
      <c r="II59" s="155"/>
      <c r="IJ59" s="155"/>
      <c r="IK59" s="155"/>
      <c r="IL59" s="155"/>
      <c r="IM59" s="155"/>
      <c r="IN59" s="155"/>
      <c r="IO59" s="155"/>
      <c r="IP59" s="155"/>
      <c r="IQ59" s="155"/>
      <c r="IR59" s="155"/>
      <c r="IS59" s="155"/>
      <c r="IT59" s="155"/>
      <c r="IU59" s="155"/>
      <c r="IV59" s="155"/>
    </row>
    <row r="60" spans="1:256" s="156" customFormat="1" ht="32.25" customHeight="1">
      <c r="A60" s="157" t="s">
        <v>65</v>
      </c>
      <c r="B60" s="158">
        <v>3986069</v>
      </c>
      <c r="C60" s="158">
        <v>81139</v>
      </c>
      <c r="D60" s="158">
        <v>20834</v>
      </c>
      <c r="E60" s="158">
        <v>0</v>
      </c>
      <c r="F60" s="158">
        <v>60305</v>
      </c>
      <c r="G60" s="158">
        <v>0</v>
      </c>
      <c r="H60" s="158">
        <v>6101</v>
      </c>
      <c r="I60" s="158">
        <v>4614</v>
      </c>
      <c r="J60" s="158">
        <v>2138</v>
      </c>
      <c r="K60" s="158">
        <v>134501</v>
      </c>
      <c r="L60" s="158">
        <v>0</v>
      </c>
      <c r="M60" s="158">
        <v>0</v>
      </c>
      <c r="N60" s="158">
        <v>27542</v>
      </c>
      <c r="O60" s="158">
        <v>25866</v>
      </c>
      <c r="P60" s="158">
        <v>5334</v>
      </c>
      <c r="Q60" s="158">
        <v>20532</v>
      </c>
      <c r="R60" s="158">
        <v>15339</v>
      </c>
      <c r="S60" s="158">
        <v>0</v>
      </c>
      <c r="T60" s="158">
        <v>15339</v>
      </c>
      <c r="U60" s="158">
        <v>2280</v>
      </c>
      <c r="V60" s="158">
        <v>27436</v>
      </c>
      <c r="W60" s="158">
        <v>0</v>
      </c>
      <c r="X60" s="158">
        <v>108853</v>
      </c>
      <c r="Y60" s="158">
        <v>14862</v>
      </c>
      <c r="Z60" s="158">
        <v>14862</v>
      </c>
      <c r="AA60" s="158">
        <v>0</v>
      </c>
      <c r="AB60" s="158">
        <v>28072</v>
      </c>
      <c r="AC60" s="158">
        <v>37902</v>
      </c>
      <c r="AD60" s="158">
        <v>28017</v>
      </c>
      <c r="AE60" s="158">
        <v>6152</v>
      </c>
      <c r="AF60" s="158">
        <v>1683</v>
      </c>
      <c r="AG60" s="158">
        <v>4469</v>
      </c>
      <c r="AH60" s="158">
        <v>1354145</v>
      </c>
      <c r="AI60" s="158">
        <v>0</v>
      </c>
      <c r="AJ60" s="158">
        <v>0</v>
      </c>
      <c r="AK60" s="158">
        <v>0</v>
      </c>
      <c r="AL60" s="158">
        <v>6832</v>
      </c>
      <c r="AM60" s="158">
        <v>0</v>
      </c>
      <c r="AN60" s="158">
        <v>3383</v>
      </c>
      <c r="AO60" s="158">
        <v>0</v>
      </c>
      <c r="AP60" s="158">
        <v>0</v>
      </c>
      <c r="AQ60" s="158">
        <v>0</v>
      </c>
      <c r="AR60" s="158">
        <v>1253009</v>
      </c>
      <c r="AS60" s="158">
        <v>90921</v>
      </c>
      <c r="AT60" s="158">
        <v>0</v>
      </c>
      <c r="AU60" s="158">
        <v>414827</v>
      </c>
      <c r="AV60" s="158">
        <v>292886</v>
      </c>
      <c r="AW60" s="158">
        <v>0</v>
      </c>
      <c r="AX60" s="158">
        <v>0</v>
      </c>
      <c r="AY60" s="158">
        <v>16180</v>
      </c>
      <c r="AZ60" s="158">
        <v>25956</v>
      </c>
      <c r="BA60" s="158">
        <v>0</v>
      </c>
      <c r="BB60" s="158">
        <v>0</v>
      </c>
      <c r="BC60" s="158">
        <v>10151</v>
      </c>
      <c r="BD60" s="158">
        <v>0</v>
      </c>
      <c r="BE60" s="158">
        <v>0</v>
      </c>
      <c r="BF60" s="158">
        <v>10151</v>
      </c>
      <c r="BG60" s="158">
        <v>198522</v>
      </c>
      <c r="BH60" s="158">
        <v>0</v>
      </c>
      <c r="BI60" s="158">
        <v>42077</v>
      </c>
      <c r="BJ60" s="158">
        <v>121941</v>
      </c>
      <c r="BK60" s="158">
        <v>66744</v>
      </c>
      <c r="BL60" s="158">
        <v>0</v>
      </c>
      <c r="BM60" s="158">
        <v>55197</v>
      </c>
      <c r="BN60" s="158">
        <v>65343</v>
      </c>
      <c r="BO60" s="158">
        <v>63472</v>
      </c>
      <c r="BP60" s="158">
        <v>1871</v>
      </c>
      <c r="BQ60" s="158">
        <v>223</v>
      </c>
      <c r="BR60" s="158">
        <v>1635</v>
      </c>
      <c r="BS60" s="158">
        <v>13</v>
      </c>
      <c r="BT60" s="158">
        <v>100</v>
      </c>
      <c r="BU60" s="158">
        <v>1793980</v>
      </c>
      <c r="BV60" s="158">
        <v>78511</v>
      </c>
      <c r="BW60" s="158">
        <v>77445</v>
      </c>
      <c r="BX60" s="158">
        <v>1066</v>
      </c>
      <c r="BY60" s="158">
        <v>174737</v>
      </c>
      <c r="BZ60" s="158">
        <v>1284</v>
      </c>
      <c r="CA60" s="158">
        <v>246</v>
      </c>
      <c r="CB60" s="158">
        <v>0</v>
      </c>
      <c r="CC60" s="158">
        <v>134697</v>
      </c>
      <c r="CD60" s="158">
        <v>0</v>
      </c>
      <c r="CE60" s="158">
        <v>0</v>
      </c>
      <c r="CF60" s="158">
        <v>0</v>
      </c>
      <c r="CG60" s="158">
        <v>0</v>
      </c>
      <c r="CH60" s="158">
        <v>38510</v>
      </c>
      <c r="CI60" s="158">
        <v>0</v>
      </c>
      <c r="CJ60" s="158">
        <v>38510</v>
      </c>
      <c r="CK60" s="158">
        <v>0</v>
      </c>
      <c r="CL60" s="158">
        <v>0</v>
      </c>
      <c r="CM60" s="158">
        <v>0</v>
      </c>
      <c r="CN60" s="158">
        <v>0</v>
      </c>
      <c r="CO60" s="158">
        <v>8309673</v>
      </c>
      <c r="CP60" s="158">
        <f t="shared" si="13"/>
        <v>3659930</v>
      </c>
      <c r="CQ60" s="159">
        <f t="shared" si="14"/>
        <v>44</v>
      </c>
      <c r="CR60" s="158">
        <v>2032652</v>
      </c>
      <c r="CS60" s="159">
        <f t="shared" si="15"/>
        <v>24.5</v>
      </c>
      <c r="CT60" s="158">
        <v>1627278</v>
      </c>
      <c r="CU60" s="159">
        <f t="shared" si="16"/>
        <v>19.5</v>
      </c>
      <c r="CV60" s="158">
        <f t="shared" si="17"/>
        <v>4649743</v>
      </c>
      <c r="CW60" s="159">
        <f t="shared" si="18"/>
        <v>56</v>
      </c>
      <c r="CX60" s="158">
        <v>329186</v>
      </c>
      <c r="CY60" s="159">
        <f t="shared" si="19"/>
        <v>4</v>
      </c>
      <c r="CZ60" s="158">
        <v>4320557</v>
      </c>
      <c r="DA60" s="159">
        <f t="shared" si="20"/>
        <v>52</v>
      </c>
      <c r="DB60" s="155">
        <v>8309673</v>
      </c>
      <c r="DC60" s="155">
        <f t="shared" si="21"/>
        <v>0</v>
      </c>
      <c r="DD60" s="184">
        <f t="shared" si="7"/>
        <v>4283309</v>
      </c>
      <c r="DE60" s="185">
        <f t="shared" si="8"/>
        <v>51.55</v>
      </c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55"/>
      <c r="HO60" s="155"/>
      <c r="HP60" s="155"/>
      <c r="HQ60" s="155"/>
      <c r="HR60" s="155"/>
      <c r="HS60" s="155"/>
      <c r="HT60" s="155"/>
      <c r="HU60" s="155"/>
      <c r="HV60" s="155"/>
      <c r="HW60" s="155"/>
      <c r="HX60" s="155"/>
      <c r="HY60" s="155"/>
      <c r="HZ60" s="155"/>
      <c r="IA60" s="155"/>
      <c r="IB60" s="155"/>
      <c r="IC60" s="155"/>
      <c r="ID60" s="155"/>
      <c r="IE60" s="155"/>
      <c r="IF60" s="155"/>
      <c r="IG60" s="155"/>
      <c r="IH60" s="155"/>
      <c r="II60" s="155"/>
      <c r="IJ60" s="155"/>
      <c r="IK60" s="155"/>
      <c r="IL60" s="155"/>
      <c r="IM60" s="155"/>
      <c r="IN60" s="155"/>
      <c r="IO60" s="155"/>
      <c r="IP60" s="155"/>
      <c r="IQ60" s="155"/>
      <c r="IR60" s="155"/>
      <c r="IS60" s="155"/>
      <c r="IT60" s="155"/>
      <c r="IU60" s="155"/>
      <c r="IV60" s="155"/>
    </row>
    <row r="61" spans="1:256" s="156" customFormat="1" ht="32.25" customHeight="1">
      <c r="A61" s="157" t="s">
        <v>66</v>
      </c>
      <c r="B61" s="158">
        <v>1745154</v>
      </c>
      <c r="C61" s="158">
        <v>59910</v>
      </c>
      <c r="D61" s="158">
        <v>15382</v>
      </c>
      <c r="E61" s="158">
        <v>0</v>
      </c>
      <c r="F61" s="158">
        <v>44528</v>
      </c>
      <c r="G61" s="158">
        <v>0</v>
      </c>
      <c r="H61" s="158">
        <v>3719</v>
      </c>
      <c r="I61" s="158">
        <v>2824</v>
      </c>
      <c r="J61" s="158">
        <v>1289</v>
      </c>
      <c r="K61" s="158">
        <v>64279</v>
      </c>
      <c r="L61" s="158">
        <v>0</v>
      </c>
      <c r="M61" s="158">
        <v>0</v>
      </c>
      <c r="N61" s="158">
        <v>20318</v>
      </c>
      <c r="O61" s="158">
        <v>5638</v>
      </c>
      <c r="P61" s="158">
        <v>3412</v>
      </c>
      <c r="Q61" s="158">
        <v>2226</v>
      </c>
      <c r="R61" s="158">
        <v>494751</v>
      </c>
      <c r="S61" s="158">
        <v>400766</v>
      </c>
      <c r="T61" s="158">
        <v>93985</v>
      </c>
      <c r="U61" s="158">
        <v>1161</v>
      </c>
      <c r="V61" s="158">
        <v>28027</v>
      </c>
      <c r="W61" s="158">
        <v>1410</v>
      </c>
      <c r="X61" s="158">
        <v>61246</v>
      </c>
      <c r="Y61" s="158">
        <v>5136</v>
      </c>
      <c r="Z61" s="158">
        <v>5136</v>
      </c>
      <c r="AA61" s="158">
        <v>0</v>
      </c>
      <c r="AB61" s="158">
        <v>0</v>
      </c>
      <c r="AC61" s="158">
        <v>38102</v>
      </c>
      <c r="AD61" s="158">
        <v>18008</v>
      </c>
      <c r="AE61" s="158">
        <v>11263</v>
      </c>
      <c r="AF61" s="158">
        <v>1737</v>
      </c>
      <c r="AG61" s="158">
        <v>9526</v>
      </c>
      <c r="AH61" s="158">
        <v>1651616</v>
      </c>
      <c r="AI61" s="158">
        <v>0</v>
      </c>
      <c r="AJ61" s="158">
        <v>26957</v>
      </c>
      <c r="AK61" s="158">
        <v>0</v>
      </c>
      <c r="AL61" s="158">
        <v>1172</v>
      </c>
      <c r="AM61" s="158">
        <v>0</v>
      </c>
      <c r="AN61" s="158">
        <v>2428</v>
      </c>
      <c r="AO61" s="158">
        <v>0</v>
      </c>
      <c r="AP61" s="158">
        <v>11550</v>
      </c>
      <c r="AQ61" s="158">
        <v>0</v>
      </c>
      <c r="AR61" s="158">
        <v>1540000</v>
      </c>
      <c r="AS61" s="158">
        <v>69509</v>
      </c>
      <c r="AT61" s="158">
        <v>0</v>
      </c>
      <c r="AU61" s="158">
        <v>402461</v>
      </c>
      <c r="AV61" s="158">
        <v>188705</v>
      </c>
      <c r="AW61" s="158">
        <v>13478</v>
      </c>
      <c r="AX61" s="158">
        <v>0</v>
      </c>
      <c r="AY61" s="158">
        <v>13214</v>
      </c>
      <c r="AZ61" s="158">
        <v>13395</v>
      </c>
      <c r="BA61" s="158">
        <v>190</v>
      </c>
      <c r="BB61" s="158">
        <v>128</v>
      </c>
      <c r="BC61" s="158">
        <v>7357</v>
      </c>
      <c r="BD61" s="158">
        <v>0</v>
      </c>
      <c r="BE61" s="158">
        <v>0</v>
      </c>
      <c r="BF61" s="158">
        <v>7357</v>
      </c>
      <c r="BG61" s="158">
        <v>100187</v>
      </c>
      <c r="BH61" s="158">
        <v>0</v>
      </c>
      <c r="BI61" s="158">
        <v>40756</v>
      </c>
      <c r="BJ61" s="158">
        <v>213756</v>
      </c>
      <c r="BK61" s="158">
        <v>162612</v>
      </c>
      <c r="BL61" s="158">
        <v>0</v>
      </c>
      <c r="BM61" s="158">
        <v>51144</v>
      </c>
      <c r="BN61" s="158">
        <v>69178</v>
      </c>
      <c r="BO61" s="158">
        <v>770</v>
      </c>
      <c r="BP61" s="158">
        <v>68408</v>
      </c>
      <c r="BQ61" s="158">
        <v>68408</v>
      </c>
      <c r="BR61" s="158">
        <v>0</v>
      </c>
      <c r="BS61" s="158">
        <v>0</v>
      </c>
      <c r="BT61" s="158">
        <v>2145</v>
      </c>
      <c r="BU61" s="158">
        <v>285658</v>
      </c>
      <c r="BV61" s="158">
        <v>121882</v>
      </c>
      <c r="BW61" s="158">
        <v>121882</v>
      </c>
      <c r="BX61" s="158">
        <v>0</v>
      </c>
      <c r="BY61" s="158">
        <v>72459</v>
      </c>
      <c r="BZ61" s="158">
        <v>514</v>
      </c>
      <c r="CA61" s="158">
        <v>40</v>
      </c>
      <c r="CB61" s="158">
        <v>0</v>
      </c>
      <c r="CC61" s="158">
        <v>30000</v>
      </c>
      <c r="CD61" s="158">
        <v>0</v>
      </c>
      <c r="CE61" s="158">
        <v>0</v>
      </c>
      <c r="CF61" s="158">
        <v>0</v>
      </c>
      <c r="CG61" s="158">
        <v>0</v>
      </c>
      <c r="CH61" s="158">
        <v>41905</v>
      </c>
      <c r="CI61" s="158">
        <v>0</v>
      </c>
      <c r="CJ61" s="158">
        <v>41905</v>
      </c>
      <c r="CK61" s="158">
        <v>513200</v>
      </c>
      <c r="CL61" s="158">
        <v>366500</v>
      </c>
      <c r="CM61" s="158">
        <v>0</v>
      </c>
      <c r="CN61" s="158">
        <v>128200</v>
      </c>
      <c r="CO61" s="158">
        <v>5618178</v>
      </c>
      <c r="CP61" s="158">
        <f t="shared" si="13"/>
        <v>3013202</v>
      </c>
      <c r="CQ61" s="159">
        <f t="shared" si="14"/>
        <v>53.6</v>
      </c>
      <c r="CR61" s="158">
        <v>853371</v>
      </c>
      <c r="CS61" s="159">
        <f t="shared" si="15"/>
        <v>15.2</v>
      </c>
      <c r="CT61" s="158">
        <v>2159831</v>
      </c>
      <c r="CU61" s="159">
        <f t="shared" si="16"/>
        <v>38.400000000000006</v>
      </c>
      <c r="CV61" s="158">
        <f t="shared" si="17"/>
        <v>2604976</v>
      </c>
      <c r="CW61" s="159">
        <f t="shared" si="18"/>
        <v>46.4</v>
      </c>
      <c r="CX61" s="158">
        <v>289934</v>
      </c>
      <c r="CY61" s="159">
        <f t="shared" si="19"/>
        <v>5.2</v>
      </c>
      <c r="CZ61" s="158">
        <v>2315042</v>
      </c>
      <c r="DA61" s="159">
        <f t="shared" si="20"/>
        <v>41.199999999999996</v>
      </c>
      <c r="DB61" s="155">
        <v>5618178</v>
      </c>
      <c r="DC61" s="155">
        <f t="shared" si="21"/>
        <v>0</v>
      </c>
      <c r="DD61" s="184">
        <f t="shared" si="7"/>
        <v>2397882</v>
      </c>
      <c r="DE61" s="185">
        <f t="shared" si="8"/>
        <v>42.68</v>
      </c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5"/>
      <c r="FL61" s="155"/>
      <c r="FM61" s="155"/>
      <c r="FN61" s="155"/>
      <c r="FO61" s="155"/>
      <c r="FP61" s="155"/>
      <c r="FQ61" s="155"/>
      <c r="FR61" s="155"/>
      <c r="FS61" s="155"/>
      <c r="FT61" s="155"/>
      <c r="FU61" s="155"/>
      <c r="FV61" s="155"/>
      <c r="FW61" s="155"/>
      <c r="FX61" s="155"/>
      <c r="FY61" s="155"/>
      <c r="FZ61" s="155"/>
      <c r="GA61" s="155"/>
      <c r="GB61" s="155"/>
      <c r="GC61" s="155"/>
      <c r="GD61" s="155"/>
      <c r="GE61" s="155"/>
      <c r="GF61" s="155"/>
      <c r="GG61" s="155"/>
      <c r="GH61" s="155"/>
      <c r="GI61" s="155"/>
      <c r="GJ61" s="155"/>
      <c r="GK61" s="155"/>
      <c r="GL61" s="155"/>
      <c r="GM61" s="155"/>
      <c r="GN61" s="155"/>
      <c r="GO61" s="155"/>
      <c r="GP61" s="155"/>
      <c r="GQ61" s="155"/>
      <c r="GR61" s="155"/>
      <c r="GS61" s="155"/>
      <c r="GT61" s="155"/>
      <c r="GU61" s="155"/>
      <c r="GV61" s="155"/>
      <c r="GW61" s="155"/>
      <c r="GX61" s="155"/>
      <c r="GY61" s="155"/>
      <c r="GZ61" s="155"/>
      <c r="HA61" s="155"/>
      <c r="HB61" s="155"/>
      <c r="HC61" s="155"/>
      <c r="HD61" s="155"/>
      <c r="HE61" s="155"/>
      <c r="HF61" s="155"/>
      <c r="HG61" s="155"/>
      <c r="HH61" s="155"/>
      <c r="HI61" s="155"/>
      <c r="HJ61" s="155"/>
      <c r="HK61" s="155"/>
      <c r="HL61" s="155"/>
      <c r="HM61" s="155"/>
      <c r="HN61" s="155"/>
      <c r="HO61" s="155"/>
      <c r="HP61" s="155"/>
      <c r="HQ61" s="155"/>
      <c r="HR61" s="155"/>
      <c r="HS61" s="155"/>
      <c r="HT61" s="155"/>
      <c r="HU61" s="155"/>
      <c r="HV61" s="155"/>
      <c r="HW61" s="155"/>
      <c r="HX61" s="155"/>
      <c r="HY61" s="155"/>
      <c r="HZ61" s="155"/>
      <c r="IA61" s="155"/>
      <c r="IB61" s="155"/>
      <c r="IC61" s="155"/>
      <c r="ID61" s="155"/>
      <c r="IE61" s="155"/>
      <c r="IF61" s="155"/>
      <c r="IG61" s="155"/>
      <c r="IH61" s="155"/>
      <c r="II61" s="155"/>
      <c r="IJ61" s="155"/>
      <c r="IK61" s="155"/>
      <c r="IL61" s="155"/>
      <c r="IM61" s="155"/>
      <c r="IN61" s="155"/>
      <c r="IO61" s="155"/>
      <c r="IP61" s="155"/>
      <c r="IQ61" s="155"/>
      <c r="IR61" s="155"/>
      <c r="IS61" s="155"/>
      <c r="IT61" s="155"/>
      <c r="IU61" s="155"/>
      <c r="IV61" s="155"/>
    </row>
    <row r="62" spans="1:256" s="156" customFormat="1" ht="32.25" customHeight="1">
      <c r="A62" s="157" t="s">
        <v>67</v>
      </c>
      <c r="B62" s="158">
        <v>2056677</v>
      </c>
      <c r="C62" s="158">
        <v>170309</v>
      </c>
      <c r="D62" s="158">
        <v>43730</v>
      </c>
      <c r="E62" s="158">
        <v>0</v>
      </c>
      <c r="F62" s="158">
        <v>126579</v>
      </c>
      <c r="G62" s="158">
        <v>0</v>
      </c>
      <c r="H62" s="158">
        <v>8636</v>
      </c>
      <c r="I62" s="158">
        <v>6564</v>
      </c>
      <c r="J62" s="158">
        <v>2987</v>
      </c>
      <c r="K62" s="158">
        <v>186944</v>
      </c>
      <c r="L62" s="158">
        <v>0</v>
      </c>
      <c r="M62" s="158">
        <v>0</v>
      </c>
      <c r="N62" s="158">
        <v>57779</v>
      </c>
      <c r="O62" s="158">
        <v>11854</v>
      </c>
      <c r="P62" s="158">
        <v>8230</v>
      </c>
      <c r="Q62" s="158">
        <v>3624</v>
      </c>
      <c r="R62" s="158">
        <v>2364661</v>
      </c>
      <c r="S62" s="158">
        <v>2184611</v>
      </c>
      <c r="T62" s="158">
        <v>180050</v>
      </c>
      <c r="U62" s="158">
        <v>2519</v>
      </c>
      <c r="V62" s="158">
        <v>28005</v>
      </c>
      <c r="W62" s="158">
        <v>9825</v>
      </c>
      <c r="X62" s="158">
        <v>128863</v>
      </c>
      <c r="Y62" s="158">
        <v>3907</v>
      </c>
      <c r="Z62" s="158">
        <v>3907</v>
      </c>
      <c r="AA62" s="158">
        <v>0</v>
      </c>
      <c r="AB62" s="158">
        <v>54088</v>
      </c>
      <c r="AC62" s="158">
        <v>54514</v>
      </c>
      <c r="AD62" s="158">
        <v>16354</v>
      </c>
      <c r="AE62" s="158">
        <v>13816</v>
      </c>
      <c r="AF62" s="158">
        <v>5568</v>
      </c>
      <c r="AG62" s="158">
        <v>8248</v>
      </c>
      <c r="AH62" s="158">
        <v>179033</v>
      </c>
      <c r="AI62" s="158">
        <v>0</v>
      </c>
      <c r="AJ62" s="158">
        <v>0</v>
      </c>
      <c r="AK62" s="158">
        <v>0</v>
      </c>
      <c r="AL62" s="158">
        <v>1695</v>
      </c>
      <c r="AM62" s="158">
        <v>5030</v>
      </c>
      <c r="AN62" s="158">
        <v>9575</v>
      </c>
      <c r="AO62" s="158">
        <v>0</v>
      </c>
      <c r="AP62" s="158">
        <v>0</v>
      </c>
      <c r="AQ62" s="158">
        <v>0</v>
      </c>
      <c r="AR62" s="158">
        <v>0</v>
      </c>
      <c r="AS62" s="158">
        <v>162733</v>
      </c>
      <c r="AT62" s="158">
        <v>0</v>
      </c>
      <c r="AU62" s="158">
        <v>656274</v>
      </c>
      <c r="AV62" s="158">
        <v>410155</v>
      </c>
      <c r="AW62" s="158">
        <v>0</v>
      </c>
      <c r="AX62" s="158">
        <v>0</v>
      </c>
      <c r="AY62" s="158">
        <v>31747</v>
      </c>
      <c r="AZ62" s="158">
        <v>45873</v>
      </c>
      <c r="BA62" s="158">
        <v>47856</v>
      </c>
      <c r="BB62" s="158">
        <v>3242</v>
      </c>
      <c r="BC62" s="158">
        <v>17286</v>
      </c>
      <c r="BD62" s="158">
        <v>0</v>
      </c>
      <c r="BE62" s="158">
        <v>0</v>
      </c>
      <c r="BF62" s="158">
        <v>17286</v>
      </c>
      <c r="BG62" s="158">
        <v>154238</v>
      </c>
      <c r="BH62" s="158">
        <v>0</v>
      </c>
      <c r="BI62" s="158">
        <v>109913</v>
      </c>
      <c r="BJ62" s="158">
        <v>246119</v>
      </c>
      <c r="BK62" s="158">
        <v>121025</v>
      </c>
      <c r="BL62" s="158">
        <v>0</v>
      </c>
      <c r="BM62" s="158">
        <v>125094</v>
      </c>
      <c r="BN62" s="158">
        <v>52703</v>
      </c>
      <c r="BO62" s="158">
        <v>14597</v>
      </c>
      <c r="BP62" s="158">
        <v>38106</v>
      </c>
      <c r="BQ62" s="158">
        <v>37820</v>
      </c>
      <c r="BR62" s="158">
        <v>0</v>
      </c>
      <c r="BS62" s="158">
        <v>286</v>
      </c>
      <c r="BT62" s="158">
        <v>230</v>
      </c>
      <c r="BU62" s="158">
        <v>379611</v>
      </c>
      <c r="BV62" s="158">
        <v>214460</v>
      </c>
      <c r="BW62" s="158">
        <v>210308</v>
      </c>
      <c r="BX62" s="158">
        <v>4152</v>
      </c>
      <c r="BY62" s="158">
        <v>277961</v>
      </c>
      <c r="BZ62" s="158">
        <v>1376</v>
      </c>
      <c r="CA62" s="158">
        <v>1415</v>
      </c>
      <c r="CB62" s="158">
        <v>0</v>
      </c>
      <c r="CC62" s="158">
        <v>91001</v>
      </c>
      <c r="CD62" s="158">
        <v>93237</v>
      </c>
      <c r="CE62" s="158">
        <v>0</v>
      </c>
      <c r="CF62" s="158">
        <v>93237</v>
      </c>
      <c r="CG62" s="158">
        <v>0</v>
      </c>
      <c r="CH62" s="158">
        <v>90932</v>
      </c>
      <c r="CI62" s="158">
        <v>0</v>
      </c>
      <c r="CJ62" s="158">
        <v>90932</v>
      </c>
      <c r="CK62" s="158">
        <v>333437</v>
      </c>
      <c r="CL62" s="158">
        <v>7700</v>
      </c>
      <c r="CM62" s="158">
        <v>0</v>
      </c>
      <c r="CN62" s="158">
        <v>237937</v>
      </c>
      <c r="CO62" s="158">
        <v>7133323</v>
      </c>
      <c r="CP62" s="158">
        <f t="shared" si="13"/>
        <v>1759039</v>
      </c>
      <c r="CQ62" s="159">
        <f t="shared" si="14"/>
        <v>24.7</v>
      </c>
      <c r="CR62" s="158">
        <v>615560</v>
      </c>
      <c r="CS62" s="159">
        <f t="shared" si="15"/>
        <v>8.6</v>
      </c>
      <c r="CT62" s="158">
        <v>1143479</v>
      </c>
      <c r="CU62" s="159">
        <f t="shared" si="16"/>
        <v>16.1</v>
      </c>
      <c r="CV62" s="158">
        <f t="shared" si="17"/>
        <v>5374284</v>
      </c>
      <c r="CW62" s="159">
        <f t="shared" si="18"/>
        <v>75.3</v>
      </c>
      <c r="CX62" s="158">
        <v>662097</v>
      </c>
      <c r="CY62" s="159">
        <f t="shared" si="19"/>
        <v>9.3</v>
      </c>
      <c r="CZ62" s="158">
        <v>4712187</v>
      </c>
      <c r="DA62" s="159">
        <f t="shared" si="20"/>
        <v>66</v>
      </c>
      <c r="DB62" s="155">
        <v>7133323</v>
      </c>
      <c r="DC62" s="155">
        <f t="shared" si="21"/>
        <v>0</v>
      </c>
      <c r="DD62" s="184">
        <f t="shared" si="7"/>
        <v>4866411</v>
      </c>
      <c r="DE62" s="185">
        <f t="shared" si="8"/>
        <v>68.22</v>
      </c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55"/>
      <c r="FY62" s="155"/>
      <c r="FZ62" s="155"/>
      <c r="GA62" s="155"/>
      <c r="GB62" s="155"/>
      <c r="GC62" s="155"/>
      <c r="GD62" s="155"/>
      <c r="GE62" s="155"/>
      <c r="GF62" s="155"/>
      <c r="GG62" s="155"/>
      <c r="GH62" s="155"/>
      <c r="GI62" s="155"/>
      <c r="GJ62" s="155"/>
      <c r="GK62" s="155"/>
      <c r="GL62" s="155"/>
      <c r="GM62" s="155"/>
      <c r="GN62" s="155"/>
      <c r="GO62" s="155"/>
      <c r="GP62" s="155"/>
      <c r="GQ62" s="155"/>
      <c r="GR62" s="155"/>
      <c r="GS62" s="155"/>
      <c r="GT62" s="155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  <c r="HF62" s="155"/>
      <c r="HG62" s="155"/>
      <c r="HH62" s="155"/>
      <c r="HI62" s="155"/>
      <c r="HJ62" s="155"/>
      <c r="HK62" s="155"/>
      <c r="HL62" s="155"/>
      <c r="HM62" s="155"/>
      <c r="HN62" s="155"/>
      <c r="HO62" s="155"/>
      <c r="HP62" s="155"/>
      <c r="HQ62" s="155"/>
      <c r="HR62" s="155"/>
      <c r="HS62" s="155"/>
      <c r="HT62" s="155"/>
      <c r="HU62" s="155"/>
      <c r="HV62" s="155"/>
      <c r="HW62" s="155"/>
      <c r="HX62" s="155"/>
      <c r="HY62" s="155"/>
      <c r="HZ62" s="155"/>
      <c r="IA62" s="155"/>
      <c r="IB62" s="155"/>
      <c r="IC62" s="155"/>
      <c r="ID62" s="155"/>
      <c r="IE62" s="155"/>
      <c r="IF62" s="155"/>
      <c r="IG62" s="155"/>
      <c r="IH62" s="155"/>
      <c r="II62" s="155"/>
      <c r="IJ62" s="155"/>
      <c r="IK62" s="155"/>
      <c r="IL62" s="155"/>
      <c r="IM62" s="155"/>
      <c r="IN62" s="155"/>
      <c r="IO62" s="155"/>
      <c r="IP62" s="155"/>
      <c r="IQ62" s="155"/>
      <c r="IR62" s="155"/>
      <c r="IS62" s="155"/>
      <c r="IT62" s="155"/>
      <c r="IU62" s="155"/>
      <c r="IV62" s="155"/>
    </row>
    <row r="63" spans="1:256" s="156" customFormat="1" ht="32.25" customHeight="1">
      <c r="A63" s="171" t="s">
        <v>68</v>
      </c>
      <c r="B63" s="172">
        <v>149104</v>
      </c>
      <c r="C63" s="172">
        <v>24705</v>
      </c>
      <c r="D63" s="172">
        <v>6343</v>
      </c>
      <c r="E63" s="172">
        <v>0</v>
      </c>
      <c r="F63" s="172">
        <v>18362</v>
      </c>
      <c r="G63" s="172">
        <v>0</v>
      </c>
      <c r="H63" s="172">
        <v>372</v>
      </c>
      <c r="I63" s="172">
        <v>280</v>
      </c>
      <c r="J63" s="172">
        <v>130</v>
      </c>
      <c r="K63" s="172">
        <v>11651</v>
      </c>
      <c r="L63" s="172">
        <v>0</v>
      </c>
      <c r="M63" s="172">
        <v>0</v>
      </c>
      <c r="N63" s="172">
        <v>8378</v>
      </c>
      <c r="O63" s="172">
        <v>885</v>
      </c>
      <c r="P63" s="172">
        <v>885</v>
      </c>
      <c r="Q63" s="172">
        <v>0</v>
      </c>
      <c r="R63" s="172">
        <v>870266</v>
      </c>
      <c r="S63" s="172">
        <v>762692</v>
      </c>
      <c r="T63" s="172">
        <v>107574</v>
      </c>
      <c r="U63" s="172">
        <v>0</v>
      </c>
      <c r="V63" s="172">
        <v>1459</v>
      </c>
      <c r="W63" s="172">
        <v>0</v>
      </c>
      <c r="X63" s="172">
        <v>38012</v>
      </c>
      <c r="Y63" s="172">
        <v>671</v>
      </c>
      <c r="Z63" s="172">
        <v>671</v>
      </c>
      <c r="AA63" s="172">
        <v>0</v>
      </c>
      <c r="AB63" s="172">
        <v>1032</v>
      </c>
      <c r="AC63" s="172">
        <v>6474</v>
      </c>
      <c r="AD63" s="172">
        <v>29835</v>
      </c>
      <c r="AE63" s="172">
        <v>1054</v>
      </c>
      <c r="AF63" s="172">
        <v>0</v>
      </c>
      <c r="AG63" s="172">
        <v>1054</v>
      </c>
      <c r="AH63" s="172">
        <v>20043</v>
      </c>
      <c r="AI63" s="172">
        <v>0</v>
      </c>
      <c r="AJ63" s="172">
        <v>0</v>
      </c>
      <c r="AK63" s="172">
        <v>0</v>
      </c>
      <c r="AL63" s="172">
        <v>0</v>
      </c>
      <c r="AM63" s="172">
        <v>0</v>
      </c>
      <c r="AN63" s="172">
        <v>1428</v>
      </c>
      <c r="AO63" s="172">
        <v>0</v>
      </c>
      <c r="AP63" s="172">
        <v>0</v>
      </c>
      <c r="AQ63" s="172">
        <v>0</v>
      </c>
      <c r="AR63" s="172">
        <v>0</v>
      </c>
      <c r="AS63" s="172">
        <v>18615</v>
      </c>
      <c r="AT63" s="172">
        <v>0</v>
      </c>
      <c r="AU63" s="172">
        <v>212072</v>
      </c>
      <c r="AV63" s="172">
        <v>97729</v>
      </c>
      <c r="AW63" s="172">
        <v>0</v>
      </c>
      <c r="AX63" s="172">
        <v>0</v>
      </c>
      <c r="AY63" s="172">
        <v>0</v>
      </c>
      <c r="AZ63" s="172">
        <v>0</v>
      </c>
      <c r="BA63" s="172">
        <v>732</v>
      </c>
      <c r="BB63" s="172">
        <v>8079</v>
      </c>
      <c r="BC63" s="172">
        <v>6130</v>
      </c>
      <c r="BD63" s="172">
        <v>0</v>
      </c>
      <c r="BE63" s="172">
        <v>0</v>
      </c>
      <c r="BF63" s="172">
        <v>6130</v>
      </c>
      <c r="BG63" s="172">
        <v>42414</v>
      </c>
      <c r="BH63" s="172">
        <v>0</v>
      </c>
      <c r="BI63" s="172">
        <v>40374</v>
      </c>
      <c r="BJ63" s="172">
        <v>114343</v>
      </c>
      <c r="BK63" s="172">
        <v>92069</v>
      </c>
      <c r="BL63" s="172">
        <v>0</v>
      </c>
      <c r="BM63" s="172">
        <v>22274</v>
      </c>
      <c r="BN63" s="172">
        <v>4162</v>
      </c>
      <c r="BO63" s="172">
        <v>2668</v>
      </c>
      <c r="BP63" s="172">
        <v>1494</v>
      </c>
      <c r="BQ63" s="172">
        <v>269</v>
      </c>
      <c r="BR63" s="172">
        <v>0</v>
      </c>
      <c r="BS63" s="172">
        <v>1225</v>
      </c>
      <c r="BT63" s="172">
        <v>0</v>
      </c>
      <c r="BU63" s="172">
        <v>71486</v>
      </c>
      <c r="BV63" s="172">
        <v>40121</v>
      </c>
      <c r="BW63" s="172">
        <v>40121</v>
      </c>
      <c r="BX63" s="172">
        <v>0</v>
      </c>
      <c r="BY63" s="172">
        <v>37955</v>
      </c>
      <c r="BZ63" s="172">
        <v>3956</v>
      </c>
      <c r="CA63" s="172">
        <v>243</v>
      </c>
      <c r="CB63" s="172">
        <v>0</v>
      </c>
      <c r="CC63" s="172">
        <v>2720</v>
      </c>
      <c r="CD63" s="172">
        <v>0</v>
      </c>
      <c r="CE63" s="172">
        <v>0</v>
      </c>
      <c r="CF63" s="172">
        <v>0</v>
      </c>
      <c r="CG63" s="172">
        <v>0</v>
      </c>
      <c r="CH63" s="172">
        <v>31036</v>
      </c>
      <c r="CI63" s="172">
        <v>0</v>
      </c>
      <c r="CJ63" s="172">
        <v>31036</v>
      </c>
      <c r="CK63" s="172">
        <v>129900</v>
      </c>
      <c r="CL63" s="172">
        <v>0</v>
      </c>
      <c r="CM63" s="172">
        <v>0</v>
      </c>
      <c r="CN63" s="172">
        <v>56500</v>
      </c>
      <c r="CO63" s="172">
        <v>1622035</v>
      </c>
      <c r="CP63" s="172">
        <f t="shared" si="13"/>
        <v>567527</v>
      </c>
      <c r="CQ63" s="173">
        <f t="shared" si="14"/>
        <v>35</v>
      </c>
      <c r="CR63" s="172">
        <v>254252</v>
      </c>
      <c r="CS63" s="173">
        <f t="shared" si="15"/>
        <v>15.7</v>
      </c>
      <c r="CT63" s="172">
        <v>313275</v>
      </c>
      <c r="CU63" s="173">
        <f t="shared" si="16"/>
        <v>19.3</v>
      </c>
      <c r="CV63" s="172">
        <f t="shared" si="17"/>
        <v>1054508</v>
      </c>
      <c r="CW63" s="173">
        <f t="shared" si="18"/>
        <v>65</v>
      </c>
      <c r="CX63" s="172">
        <v>89467</v>
      </c>
      <c r="CY63" s="173">
        <f t="shared" si="19"/>
        <v>5.5</v>
      </c>
      <c r="CZ63" s="172">
        <v>965041</v>
      </c>
      <c r="DA63" s="173">
        <f t="shared" si="20"/>
        <v>59.5</v>
      </c>
      <c r="DB63" s="155">
        <v>1622035</v>
      </c>
      <c r="DC63" s="155">
        <f t="shared" si="21"/>
        <v>0</v>
      </c>
      <c r="DD63" s="184">
        <f t="shared" si="7"/>
        <v>1065771</v>
      </c>
      <c r="DE63" s="185">
        <f t="shared" si="8"/>
        <v>65.71</v>
      </c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  <c r="FS63" s="155"/>
      <c r="FT63" s="155"/>
      <c r="FU63" s="155"/>
      <c r="FV63" s="155"/>
      <c r="FW63" s="155"/>
      <c r="FX63" s="155"/>
      <c r="FY63" s="155"/>
      <c r="FZ63" s="155"/>
      <c r="GA63" s="155"/>
      <c r="GB63" s="155"/>
      <c r="GC63" s="155"/>
      <c r="GD63" s="155"/>
      <c r="GE63" s="155"/>
      <c r="GF63" s="155"/>
      <c r="GG63" s="155"/>
      <c r="GH63" s="155"/>
      <c r="GI63" s="155"/>
      <c r="GJ63" s="155"/>
      <c r="GK63" s="155"/>
      <c r="GL63" s="155"/>
      <c r="GM63" s="155"/>
      <c r="GN63" s="155"/>
      <c r="GO63" s="155"/>
      <c r="GP63" s="155"/>
      <c r="GQ63" s="155"/>
      <c r="GR63" s="155"/>
      <c r="GS63" s="155"/>
      <c r="GT63" s="155"/>
      <c r="GU63" s="155"/>
      <c r="GV63" s="155"/>
      <c r="GW63" s="155"/>
      <c r="GX63" s="155"/>
      <c r="GY63" s="155"/>
      <c r="GZ63" s="155"/>
      <c r="HA63" s="155"/>
      <c r="HB63" s="155"/>
      <c r="HC63" s="155"/>
      <c r="HD63" s="155"/>
      <c r="HE63" s="155"/>
      <c r="HF63" s="155"/>
      <c r="HG63" s="155"/>
      <c r="HH63" s="155"/>
      <c r="HI63" s="155"/>
      <c r="HJ63" s="155"/>
      <c r="HK63" s="155"/>
      <c r="HL63" s="155"/>
      <c r="HM63" s="155"/>
      <c r="HN63" s="155"/>
      <c r="HO63" s="155"/>
      <c r="HP63" s="155"/>
      <c r="HQ63" s="155"/>
      <c r="HR63" s="155"/>
      <c r="HS63" s="155"/>
      <c r="HT63" s="155"/>
      <c r="HU63" s="155"/>
      <c r="HV63" s="155"/>
      <c r="HW63" s="155"/>
      <c r="HX63" s="155"/>
      <c r="HY63" s="155"/>
      <c r="HZ63" s="155"/>
      <c r="IA63" s="155"/>
      <c r="IB63" s="155"/>
      <c r="IC63" s="155"/>
      <c r="ID63" s="155"/>
      <c r="IE63" s="155"/>
      <c r="IF63" s="155"/>
      <c r="IG63" s="155"/>
      <c r="IH63" s="155"/>
      <c r="II63" s="155"/>
      <c r="IJ63" s="155"/>
      <c r="IK63" s="155"/>
      <c r="IL63" s="155"/>
      <c r="IM63" s="155"/>
      <c r="IN63" s="155"/>
      <c r="IO63" s="155"/>
      <c r="IP63" s="155"/>
      <c r="IQ63" s="155"/>
      <c r="IR63" s="155"/>
      <c r="IS63" s="155"/>
      <c r="IT63" s="155"/>
      <c r="IU63" s="155"/>
      <c r="IV63" s="155"/>
    </row>
    <row r="64" spans="1:256" s="156" customFormat="1" ht="32.25" customHeight="1">
      <c r="A64" s="157" t="s">
        <v>69</v>
      </c>
      <c r="B64" s="158">
        <v>2382867</v>
      </c>
      <c r="C64" s="158">
        <v>101531</v>
      </c>
      <c r="D64" s="158">
        <v>18659</v>
      </c>
      <c r="E64" s="158">
        <v>28861</v>
      </c>
      <c r="F64" s="158">
        <v>54011</v>
      </c>
      <c r="G64" s="158">
        <v>0</v>
      </c>
      <c r="H64" s="158">
        <v>2878</v>
      </c>
      <c r="I64" s="158">
        <v>2182</v>
      </c>
      <c r="J64" s="158">
        <v>1000</v>
      </c>
      <c r="K64" s="158">
        <v>73899</v>
      </c>
      <c r="L64" s="158">
        <v>0</v>
      </c>
      <c r="M64" s="158">
        <v>0</v>
      </c>
      <c r="N64" s="158">
        <v>24646</v>
      </c>
      <c r="O64" s="158">
        <v>5632</v>
      </c>
      <c r="P64" s="158">
        <v>4021</v>
      </c>
      <c r="Q64" s="158">
        <v>1611</v>
      </c>
      <c r="R64" s="158">
        <v>268748</v>
      </c>
      <c r="S64" s="158">
        <v>206290</v>
      </c>
      <c r="T64" s="158">
        <v>62458</v>
      </c>
      <c r="U64" s="158">
        <v>1586</v>
      </c>
      <c r="V64" s="158">
        <v>1746</v>
      </c>
      <c r="W64" s="158">
        <v>0</v>
      </c>
      <c r="X64" s="158">
        <v>91497</v>
      </c>
      <c r="Y64" s="158">
        <v>0</v>
      </c>
      <c r="Z64" s="158">
        <v>0</v>
      </c>
      <c r="AA64" s="158">
        <v>0</v>
      </c>
      <c r="AB64" s="158">
        <v>66495</v>
      </c>
      <c r="AC64" s="158">
        <v>17001</v>
      </c>
      <c r="AD64" s="158">
        <v>8001</v>
      </c>
      <c r="AE64" s="158">
        <v>5002</v>
      </c>
      <c r="AF64" s="158">
        <v>1970</v>
      </c>
      <c r="AG64" s="158">
        <v>3032</v>
      </c>
      <c r="AH64" s="158">
        <v>135633</v>
      </c>
      <c r="AI64" s="158">
        <v>0</v>
      </c>
      <c r="AJ64" s="158">
        <v>0</v>
      </c>
      <c r="AK64" s="158">
        <v>0</v>
      </c>
      <c r="AL64" s="158">
        <v>32780</v>
      </c>
      <c r="AM64" s="158">
        <v>0</v>
      </c>
      <c r="AN64" s="158">
        <v>2112</v>
      </c>
      <c r="AO64" s="158">
        <v>0</v>
      </c>
      <c r="AP64" s="158">
        <v>18150</v>
      </c>
      <c r="AQ64" s="158">
        <v>0</v>
      </c>
      <c r="AR64" s="158">
        <v>0</v>
      </c>
      <c r="AS64" s="158">
        <v>82591</v>
      </c>
      <c r="AT64" s="158">
        <v>0</v>
      </c>
      <c r="AU64" s="158">
        <v>150823</v>
      </c>
      <c r="AV64" s="158">
        <v>90977</v>
      </c>
      <c r="AW64" s="158">
        <v>0</v>
      </c>
      <c r="AX64" s="158">
        <v>0</v>
      </c>
      <c r="AY64" s="158">
        <v>16998</v>
      </c>
      <c r="AZ64" s="158">
        <v>19020</v>
      </c>
      <c r="BA64" s="158">
        <v>834</v>
      </c>
      <c r="BB64" s="158">
        <v>5254</v>
      </c>
      <c r="BC64" s="158">
        <v>10483</v>
      </c>
      <c r="BD64" s="158">
        <v>0</v>
      </c>
      <c r="BE64" s="158">
        <v>0</v>
      </c>
      <c r="BF64" s="158">
        <v>10483</v>
      </c>
      <c r="BG64" s="158">
        <v>0</v>
      </c>
      <c r="BH64" s="158">
        <v>0</v>
      </c>
      <c r="BI64" s="158">
        <v>38388</v>
      </c>
      <c r="BJ64" s="158">
        <v>59846</v>
      </c>
      <c r="BK64" s="158">
        <v>2035</v>
      </c>
      <c r="BL64" s="158">
        <v>0</v>
      </c>
      <c r="BM64" s="158">
        <v>57811</v>
      </c>
      <c r="BN64" s="158">
        <v>28363</v>
      </c>
      <c r="BO64" s="158">
        <v>18682</v>
      </c>
      <c r="BP64" s="158">
        <v>9681</v>
      </c>
      <c r="BQ64" s="158">
        <v>9635</v>
      </c>
      <c r="BR64" s="158">
        <v>0</v>
      </c>
      <c r="BS64" s="158">
        <v>46</v>
      </c>
      <c r="BT64" s="158">
        <v>3180</v>
      </c>
      <c r="BU64" s="158">
        <v>203860</v>
      </c>
      <c r="BV64" s="158">
        <v>238516</v>
      </c>
      <c r="BW64" s="158">
        <v>234106</v>
      </c>
      <c r="BX64" s="158">
        <v>4410</v>
      </c>
      <c r="BY64" s="158">
        <v>100905</v>
      </c>
      <c r="BZ64" s="158">
        <v>804</v>
      </c>
      <c r="CA64" s="158">
        <v>1046</v>
      </c>
      <c r="CB64" s="158">
        <v>0</v>
      </c>
      <c r="CC64" s="158">
        <v>69424</v>
      </c>
      <c r="CD64" s="158">
        <v>0</v>
      </c>
      <c r="CE64" s="158">
        <v>0</v>
      </c>
      <c r="CF64" s="158">
        <v>0</v>
      </c>
      <c r="CG64" s="158">
        <v>0</v>
      </c>
      <c r="CH64" s="158">
        <v>29631</v>
      </c>
      <c r="CI64" s="158">
        <v>0</v>
      </c>
      <c r="CJ64" s="158">
        <v>29631</v>
      </c>
      <c r="CK64" s="158">
        <v>234000</v>
      </c>
      <c r="CL64" s="158">
        <v>0</v>
      </c>
      <c r="CM64" s="158">
        <v>0</v>
      </c>
      <c r="CN64" s="158">
        <v>142500</v>
      </c>
      <c r="CO64" s="158">
        <v>4058494</v>
      </c>
      <c r="CP64" s="158">
        <f t="shared" si="13"/>
        <v>963602</v>
      </c>
      <c r="CQ64" s="159">
        <f t="shared" si="14"/>
        <v>23.7</v>
      </c>
      <c r="CR64" s="158">
        <v>475411</v>
      </c>
      <c r="CS64" s="159">
        <f t="shared" si="15"/>
        <v>11.7</v>
      </c>
      <c r="CT64" s="158">
        <v>488191</v>
      </c>
      <c r="CU64" s="159">
        <f t="shared" si="16"/>
        <v>12</v>
      </c>
      <c r="CV64" s="158">
        <f t="shared" si="17"/>
        <v>3094892</v>
      </c>
      <c r="CW64" s="159">
        <f t="shared" si="18"/>
        <v>76.3</v>
      </c>
      <c r="CX64" s="158">
        <v>279483</v>
      </c>
      <c r="CY64" s="159">
        <f t="shared" si="19"/>
        <v>6.9</v>
      </c>
      <c r="CZ64" s="158">
        <v>2815409</v>
      </c>
      <c r="DA64" s="159">
        <f t="shared" si="20"/>
        <v>69.39999999999999</v>
      </c>
      <c r="DB64" s="155">
        <v>4058494</v>
      </c>
      <c r="DC64" s="155">
        <f t="shared" si="21"/>
        <v>0</v>
      </c>
      <c r="DD64" s="184">
        <f t="shared" si="7"/>
        <v>2863383</v>
      </c>
      <c r="DE64" s="185">
        <f t="shared" si="8"/>
        <v>70.55</v>
      </c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  <c r="GH64" s="155"/>
      <c r="GI64" s="155"/>
      <c r="GJ64" s="155"/>
      <c r="GK64" s="155"/>
      <c r="GL64" s="155"/>
      <c r="GM64" s="155"/>
      <c r="GN64" s="155"/>
      <c r="GO64" s="155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  <c r="HF64" s="155"/>
      <c r="HG64" s="155"/>
      <c r="HH64" s="155"/>
      <c r="HI64" s="155"/>
      <c r="HJ64" s="155"/>
      <c r="HK64" s="155"/>
      <c r="HL64" s="155"/>
      <c r="HM64" s="155"/>
      <c r="HN64" s="155"/>
      <c r="HO64" s="155"/>
      <c r="HP64" s="155"/>
      <c r="HQ64" s="155"/>
      <c r="HR64" s="155"/>
      <c r="HS64" s="155"/>
      <c r="HT64" s="155"/>
      <c r="HU64" s="155"/>
      <c r="HV64" s="155"/>
      <c r="HW64" s="155"/>
      <c r="HX64" s="155"/>
      <c r="HY64" s="155"/>
      <c r="HZ64" s="155"/>
      <c r="IA64" s="155"/>
      <c r="IB64" s="155"/>
      <c r="IC64" s="155"/>
      <c r="ID64" s="155"/>
      <c r="IE64" s="155"/>
      <c r="IF64" s="155"/>
      <c r="IG64" s="155"/>
      <c r="IH64" s="155"/>
      <c r="II64" s="155"/>
      <c r="IJ64" s="155"/>
      <c r="IK64" s="155"/>
      <c r="IL64" s="155"/>
      <c r="IM64" s="155"/>
      <c r="IN64" s="155"/>
      <c r="IO64" s="155"/>
      <c r="IP64" s="155"/>
      <c r="IQ64" s="155"/>
      <c r="IR64" s="155"/>
      <c r="IS64" s="155"/>
      <c r="IT64" s="155"/>
      <c r="IU64" s="155"/>
      <c r="IV64" s="155"/>
    </row>
    <row r="65" spans="1:256" s="156" customFormat="1" ht="32.25" customHeight="1" thickBot="1">
      <c r="A65" s="157" t="s">
        <v>70</v>
      </c>
      <c r="B65" s="158">
        <v>540942</v>
      </c>
      <c r="C65" s="158">
        <v>91791</v>
      </c>
      <c r="D65" s="158">
        <v>23568</v>
      </c>
      <c r="E65" s="158">
        <v>0</v>
      </c>
      <c r="F65" s="158">
        <v>68223</v>
      </c>
      <c r="G65" s="158">
        <v>0</v>
      </c>
      <c r="H65" s="158">
        <v>1402</v>
      </c>
      <c r="I65" s="158">
        <v>1055</v>
      </c>
      <c r="J65" s="158">
        <v>495</v>
      </c>
      <c r="K65" s="158">
        <v>51806</v>
      </c>
      <c r="L65" s="158">
        <v>0</v>
      </c>
      <c r="M65" s="158">
        <v>0</v>
      </c>
      <c r="N65" s="158">
        <v>31149</v>
      </c>
      <c r="O65" s="158">
        <v>3867</v>
      </c>
      <c r="P65" s="158">
        <v>3752</v>
      </c>
      <c r="Q65" s="158">
        <v>115</v>
      </c>
      <c r="R65" s="158">
        <v>2022104</v>
      </c>
      <c r="S65" s="158">
        <v>1842071</v>
      </c>
      <c r="T65" s="158">
        <v>180033</v>
      </c>
      <c r="U65" s="158">
        <v>1593</v>
      </c>
      <c r="V65" s="158">
        <v>9894</v>
      </c>
      <c r="W65" s="158">
        <v>0</v>
      </c>
      <c r="X65" s="158">
        <v>141061</v>
      </c>
      <c r="Y65" s="158">
        <v>9170</v>
      </c>
      <c r="Z65" s="158">
        <v>9170</v>
      </c>
      <c r="AA65" s="158">
        <v>0</v>
      </c>
      <c r="AB65" s="158">
        <v>11839</v>
      </c>
      <c r="AC65" s="158">
        <v>28129</v>
      </c>
      <c r="AD65" s="158">
        <v>91923</v>
      </c>
      <c r="AE65" s="158">
        <v>8249</v>
      </c>
      <c r="AF65" s="158">
        <v>1201</v>
      </c>
      <c r="AG65" s="158">
        <v>7048</v>
      </c>
      <c r="AH65" s="158">
        <v>77055</v>
      </c>
      <c r="AI65" s="158">
        <v>0</v>
      </c>
      <c r="AJ65" s="158">
        <v>0</v>
      </c>
      <c r="AK65" s="158">
        <v>0</v>
      </c>
      <c r="AL65" s="158">
        <v>28</v>
      </c>
      <c r="AM65" s="158">
        <v>14232</v>
      </c>
      <c r="AN65" s="158">
        <v>3328</v>
      </c>
      <c r="AO65" s="158">
        <v>0</v>
      </c>
      <c r="AP65" s="158">
        <v>0</v>
      </c>
      <c r="AQ65" s="158">
        <v>0</v>
      </c>
      <c r="AR65" s="158">
        <v>0</v>
      </c>
      <c r="AS65" s="158">
        <v>59467</v>
      </c>
      <c r="AT65" s="158">
        <v>0</v>
      </c>
      <c r="AU65" s="158">
        <v>406715</v>
      </c>
      <c r="AV65" s="158">
        <v>306366</v>
      </c>
      <c r="AW65" s="158">
        <v>0</v>
      </c>
      <c r="AX65" s="158">
        <v>0</v>
      </c>
      <c r="AY65" s="158">
        <v>12183</v>
      </c>
      <c r="AZ65" s="158">
        <v>16450</v>
      </c>
      <c r="BA65" s="158">
        <v>87186</v>
      </c>
      <c r="BB65" s="158">
        <v>81796</v>
      </c>
      <c r="BC65" s="158">
        <v>12324</v>
      </c>
      <c r="BD65" s="158">
        <v>0</v>
      </c>
      <c r="BE65" s="158">
        <v>0</v>
      </c>
      <c r="BF65" s="158">
        <v>12324</v>
      </c>
      <c r="BG65" s="158">
        <v>6115</v>
      </c>
      <c r="BH65" s="158">
        <v>0</v>
      </c>
      <c r="BI65" s="158">
        <v>90312</v>
      </c>
      <c r="BJ65" s="158">
        <v>100349</v>
      </c>
      <c r="BK65" s="158">
        <v>48801</v>
      </c>
      <c r="BL65" s="158">
        <v>0</v>
      </c>
      <c r="BM65" s="158">
        <v>51548</v>
      </c>
      <c r="BN65" s="158">
        <v>16973</v>
      </c>
      <c r="BO65" s="158">
        <v>12859</v>
      </c>
      <c r="BP65" s="158">
        <v>4114</v>
      </c>
      <c r="BQ65" s="158">
        <v>2652</v>
      </c>
      <c r="BR65" s="158">
        <v>1213</v>
      </c>
      <c r="BS65" s="158">
        <v>249</v>
      </c>
      <c r="BT65" s="158">
        <v>1485</v>
      </c>
      <c r="BU65" s="158">
        <v>284789</v>
      </c>
      <c r="BV65" s="158">
        <v>116284</v>
      </c>
      <c r="BW65" s="158">
        <v>112031</v>
      </c>
      <c r="BX65" s="158">
        <v>4253</v>
      </c>
      <c r="BY65" s="158">
        <v>82806</v>
      </c>
      <c r="BZ65" s="158">
        <v>885</v>
      </c>
      <c r="CA65" s="158">
        <v>1108</v>
      </c>
      <c r="CB65" s="158">
        <v>0</v>
      </c>
      <c r="CC65" s="158">
        <v>40548</v>
      </c>
      <c r="CD65" s="158">
        <v>0</v>
      </c>
      <c r="CE65" s="158">
        <v>0</v>
      </c>
      <c r="CF65" s="158">
        <v>0</v>
      </c>
      <c r="CG65" s="158">
        <v>0</v>
      </c>
      <c r="CH65" s="158">
        <v>40265</v>
      </c>
      <c r="CI65" s="158">
        <v>1223</v>
      </c>
      <c r="CJ65" s="158">
        <v>39042</v>
      </c>
      <c r="CK65" s="158">
        <v>275600</v>
      </c>
      <c r="CL65" s="158">
        <v>0</v>
      </c>
      <c r="CM65" s="158">
        <v>0</v>
      </c>
      <c r="CN65" s="158">
        <v>146000</v>
      </c>
      <c r="CO65" s="158">
        <v>4167115</v>
      </c>
      <c r="CP65" s="158">
        <f t="shared" si="13"/>
        <v>1223131</v>
      </c>
      <c r="CQ65" s="159">
        <f t="shared" si="14"/>
        <v>29.4</v>
      </c>
      <c r="CR65" s="158">
        <v>573736</v>
      </c>
      <c r="CS65" s="159">
        <f t="shared" si="15"/>
        <v>13.8</v>
      </c>
      <c r="CT65" s="158">
        <v>649395</v>
      </c>
      <c r="CU65" s="159">
        <f t="shared" si="16"/>
        <v>15.599999999999998</v>
      </c>
      <c r="CV65" s="158">
        <f t="shared" si="17"/>
        <v>2943984</v>
      </c>
      <c r="CW65" s="159">
        <f t="shared" si="18"/>
        <v>70.6</v>
      </c>
      <c r="CX65" s="158">
        <v>365283</v>
      </c>
      <c r="CY65" s="159">
        <f t="shared" si="19"/>
        <v>8.8</v>
      </c>
      <c r="CZ65" s="158">
        <v>2578701</v>
      </c>
      <c r="DA65" s="159">
        <f t="shared" si="20"/>
        <v>61.8</v>
      </c>
      <c r="DB65" s="155">
        <v>4167115</v>
      </c>
      <c r="DC65" s="155">
        <f t="shared" si="21"/>
        <v>0</v>
      </c>
      <c r="DD65" s="184">
        <f t="shared" si="7"/>
        <v>2744611</v>
      </c>
      <c r="DE65" s="185">
        <f t="shared" si="8"/>
        <v>65.86</v>
      </c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  <c r="IM65" s="155"/>
      <c r="IN65" s="155"/>
      <c r="IO65" s="155"/>
      <c r="IP65" s="155"/>
      <c r="IQ65" s="155"/>
      <c r="IR65" s="155"/>
      <c r="IS65" s="155"/>
      <c r="IT65" s="155"/>
      <c r="IU65" s="155"/>
      <c r="IV65" s="155"/>
    </row>
    <row r="66" spans="1:256" s="156" customFormat="1" ht="32.25" customHeight="1" thickBot="1" thickTop="1">
      <c r="A66" s="174" t="s">
        <v>71</v>
      </c>
      <c r="B66" s="175">
        <f>SUM(B19:B65)</f>
        <v>63270411</v>
      </c>
      <c r="C66" s="175">
        <f aca="true" t="shared" si="22" ref="C66:J66">SUM(C19:C65)</f>
        <v>3908033</v>
      </c>
      <c r="D66" s="175">
        <f t="shared" si="22"/>
        <v>993720</v>
      </c>
      <c r="E66" s="175">
        <f t="shared" si="22"/>
        <v>28861</v>
      </c>
      <c r="F66" s="175">
        <f t="shared" si="22"/>
        <v>2876691</v>
      </c>
      <c r="G66" s="175">
        <f t="shared" si="22"/>
        <v>8761</v>
      </c>
      <c r="H66" s="175">
        <f t="shared" si="22"/>
        <v>160390</v>
      </c>
      <c r="I66" s="175">
        <f t="shared" si="22"/>
        <v>121685</v>
      </c>
      <c r="J66" s="175">
        <f t="shared" si="22"/>
        <v>55716</v>
      </c>
      <c r="K66" s="175">
        <f aca="true" t="shared" si="23" ref="K66:AR66">SUM(K19:K65)</f>
        <v>4127872</v>
      </c>
      <c r="L66" s="175">
        <f t="shared" si="23"/>
        <v>232402</v>
      </c>
      <c r="M66" s="175">
        <f t="shared" si="23"/>
        <v>0</v>
      </c>
      <c r="N66" s="175">
        <f t="shared" si="23"/>
        <v>1310857</v>
      </c>
      <c r="O66" s="175">
        <f t="shared" si="23"/>
        <v>349337</v>
      </c>
      <c r="P66" s="175">
        <f>SUM(P19:P65)</f>
        <v>217013</v>
      </c>
      <c r="Q66" s="175">
        <f>SUM(Q19:Q65)</f>
        <v>132324</v>
      </c>
      <c r="R66" s="175">
        <f t="shared" si="23"/>
        <v>73236003</v>
      </c>
      <c r="S66" s="175">
        <f t="shared" si="23"/>
        <v>66282578</v>
      </c>
      <c r="T66" s="175">
        <f t="shared" si="23"/>
        <v>6953425</v>
      </c>
      <c r="U66" s="175">
        <f t="shared" si="23"/>
        <v>79474</v>
      </c>
      <c r="V66" s="175">
        <f t="shared" si="23"/>
        <v>1305137</v>
      </c>
      <c r="W66" s="175">
        <f t="shared" si="23"/>
        <v>718831</v>
      </c>
      <c r="X66" s="175">
        <f t="shared" si="23"/>
        <v>3806354</v>
      </c>
      <c r="Y66" s="175">
        <f t="shared" si="23"/>
        <v>279227</v>
      </c>
      <c r="Z66" s="175">
        <f t="shared" si="23"/>
        <v>273985</v>
      </c>
      <c r="AA66" s="175">
        <f t="shared" si="23"/>
        <v>5242</v>
      </c>
      <c r="AB66" s="175">
        <f t="shared" si="23"/>
        <v>1197003</v>
      </c>
      <c r="AC66" s="175">
        <f t="shared" si="23"/>
        <v>1256973</v>
      </c>
      <c r="AD66" s="175">
        <f t="shared" si="23"/>
        <v>1073151</v>
      </c>
      <c r="AE66" s="175">
        <f t="shared" si="23"/>
        <v>346341</v>
      </c>
      <c r="AF66" s="175">
        <f t="shared" si="23"/>
        <v>104610</v>
      </c>
      <c r="AG66" s="175">
        <f t="shared" si="23"/>
        <v>241731</v>
      </c>
      <c r="AH66" s="175">
        <f t="shared" si="23"/>
        <v>14487850</v>
      </c>
      <c r="AI66" s="175">
        <f t="shared" si="23"/>
        <v>0</v>
      </c>
      <c r="AJ66" s="175">
        <f t="shared" si="23"/>
        <v>180999</v>
      </c>
      <c r="AK66" s="175">
        <f t="shared" si="23"/>
        <v>183</v>
      </c>
      <c r="AL66" s="175">
        <f t="shared" si="23"/>
        <v>2833456</v>
      </c>
      <c r="AM66" s="175">
        <f t="shared" si="23"/>
        <v>1122591</v>
      </c>
      <c r="AN66" s="175">
        <f t="shared" si="23"/>
        <v>154010</v>
      </c>
      <c r="AO66" s="175">
        <f t="shared" si="23"/>
        <v>0</v>
      </c>
      <c r="AP66" s="175">
        <f t="shared" si="23"/>
        <v>1959580</v>
      </c>
      <c r="AQ66" s="175">
        <f t="shared" si="23"/>
        <v>68737</v>
      </c>
      <c r="AR66" s="175">
        <f t="shared" si="23"/>
        <v>4368074</v>
      </c>
      <c r="AS66" s="175">
        <f aca="true" t="shared" si="24" ref="AS66:CC66">SUM(AS19:AS65)</f>
        <v>3800220</v>
      </c>
      <c r="AT66" s="175">
        <f t="shared" si="24"/>
        <v>30862</v>
      </c>
      <c r="AU66" s="175">
        <f t="shared" si="24"/>
        <v>14079098</v>
      </c>
      <c r="AV66" s="175">
        <f t="shared" si="24"/>
        <v>8719372</v>
      </c>
      <c r="AW66" s="175">
        <f t="shared" si="24"/>
        <v>90499</v>
      </c>
      <c r="AX66" s="175">
        <f t="shared" si="24"/>
        <v>0</v>
      </c>
      <c r="AY66" s="175">
        <f>SUM(AY19:AY65)</f>
        <v>457345</v>
      </c>
      <c r="AZ66" s="175">
        <f>SUM(AZ19:AZ65)</f>
        <v>757912</v>
      </c>
      <c r="BA66" s="175">
        <f t="shared" si="24"/>
        <v>2271841</v>
      </c>
      <c r="BB66" s="175">
        <f t="shared" si="24"/>
        <v>438230</v>
      </c>
      <c r="BC66" s="175">
        <f t="shared" si="24"/>
        <v>633976</v>
      </c>
      <c r="BD66" s="175">
        <f>SUM(BD19:BD65)</f>
        <v>0</v>
      </c>
      <c r="BE66" s="175">
        <f>SUM(BE19:BE65)</f>
        <v>0</v>
      </c>
      <c r="BF66" s="175">
        <f>SUM(BF19:BF65)</f>
        <v>633976</v>
      </c>
      <c r="BG66" s="175">
        <f t="shared" si="24"/>
        <v>1232524</v>
      </c>
      <c r="BH66" s="175">
        <f t="shared" si="24"/>
        <v>29296</v>
      </c>
      <c r="BI66" s="175">
        <f t="shared" si="24"/>
        <v>2807749</v>
      </c>
      <c r="BJ66" s="175">
        <f t="shared" si="24"/>
        <v>5359726</v>
      </c>
      <c r="BK66" s="175">
        <f t="shared" si="24"/>
        <v>1748605</v>
      </c>
      <c r="BL66" s="175">
        <f t="shared" si="24"/>
        <v>0</v>
      </c>
      <c r="BM66" s="175">
        <f t="shared" si="24"/>
        <v>3611121</v>
      </c>
      <c r="BN66" s="175">
        <f t="shared" si="24"/>
        <v>1217569</v>
      </c>
      <c r="BO66" s="175">
        <f t="shared" si="24"/>
        <v>603100</v>
      </c>
      <c r="BP66" s="175">
        <f t="shared" si="24"/>
        <v>614469</v>
      </c>
      <c r="BQ66" s="175">
        <f t="shared" si="24"/>
        <v>566375</v>
      </c>
      <c r="BR66" s="175">
        <f t="shared" si="24"/>
        <v>19681</v>
      </c>
      <c r="BS66" s="175">
        <f t="shared" si="24"/>
        <v>28413</v>
      </c>
      <c r="BT66" s="175">
        <f t="shared" si="24"/>
        <v>1009608</v>
      </c>
      <c r="BU66" s="175">
        <f t="shared" si="24"/>
        <v>11076405</v>
      </c>
      <c r="BV66" s="175">
        <f t="shared" si="24"/>
        <v>5033968</v>
      </c>
      <c r="BW66" s="175">
        <f t="shared" si="24"/>
        <v>4758433</v>
      </c>
      <c r="BX66" s="175">
        <f t="shared" si="24"/>
        <v>275535</v>
      </c>
      <c r="BY66" s="175">
        <f t="shared" si="24"/>
        <v>4674463</v>
      </c>
      <c r="BZ66" s="175">
        <f t="shared" si="24"/>
        <v>61861</v>
      </c>
      <c r="CA66" s="175">
        <f t="shared" si="24"/>
        <v>39181</v>
      </c>
      <c r="CB66" s="175">
        <f t="shared" si="24"/>
        <v>800</v>
      </c>
      <c r="CC66" s="175">
        <f t="shared" si="24"/>
        <v>1723721</v>
      </c>
      <c r="CD66" s="175">
        <f aca="true" t="shared" si="25" ref="CD66:CN66">SUM(CD19:CD65)</f>
        <v>230587</v>
      </c>
      <c r="CE66" s="175">
        <f>SUM(CE19:CE65)</f>
        <v>85684</v>
      </c>
      <c r="CF66" s="175">
        <f>SUM(CF19:CF65)</f>
        <v>144903</v>
      </c>
      <c r="CG66" s="175">
        <f t="shared" si="25"/>
        <v>0</v>
      </c>
      <c r="CH66" s="175">
        <f t="shared" si="25"/>
        <v>2618313</v>
      </c>
      <c r="CI66" s="175">
        <f>SUM(CI19:CI65)</f>
        <v>49550</v>
      </c>
      <c r="CJ66" s="175">
        <f>SUM(CJ19:CJ65)</f>
        <v>2568763</v>
      </c>
      <c r="CK66" s="175">
        <f t="shared" si="25"/>
        <v>16089660</v>
      </c>
      <c r="CL66" s="175">
        <f t="shared" si="25"/>
        <v>591600</v>
      </c>
      <c r="CM66" s="175">
        <f t="shared" si="25"/>
        <v>6400</v>
      </c>
      <c r="CN66" s="175">
        <f t="shared" si="25"/>
        <v>7041781</v>
      </c>
      <c r="CO66" s="175">
        <f aca="true" t="shared" si="26" ref="CO66:DB66">SUM(CO19:CO65)</f>
        <v>220009495</v>
      </c>
      <c r="CP66" s="175">
        <f t="shared" si="26"/>
        <v>62984652</v>
      </c>
      <c r="CQ66" s="176">
        <f>ROUND(CP66/CO66*100,1)</f>
        <v>28.6</v>
      </c>
      <c r="CR66" s="175">
        <f t="shared" si="26"/>
        <v>28970911</v>
      </c>
      <c r="CS66" s="176">
        <f>ROUND(CR66/CO66*100,1)</f>
        <v>13.2</v>
      </c>
      <c r="CT66" s="175">
        <f t="shared" si="26"/>
        <v>34013741</v>
      </c>
      <c r="CU66" s="176">
        <f>CQ66-CS66</f>
        <v>15.400000000000002</v>
      </c>
      <c r="CV66" s="175">
        <f t="shared" si="26"/>
        <v>157024843</v>
      </c>
      <c r="CW66" s="176">
        <f>100-CQ66</f>
        <v>71.4</v>
      </c>
      <c r="CX66" s="175">
        <f t="shared" si="26"/>
        <v>16249027</v>
      </c>
      <c r="CY66" s="176">
        <f>ROUND(CX66/CO66*100,1)</f>
        <v>7.4</v>
      </c>
      <c r="CZ66" s="175">
        <f t="shared" si="26"/>
        <v>140775816</v>
      </c>
      <c r="DA66" s="176">
        <f>CW66-CY66</f>
        <v>64</v>
      </c>
      <c r="DB66" s="155">
        <f t="shared" si="26"/>
        <v>220009495</v>
      </c>
      <c r="DC66" s="155">
        <f>CO66-DB66</f>
        <v>0</v>
      </c>
      <c r="DD66" s="184">
        <f>SUM(DD19:DD65)</f>
        <v>146772706</v>
      </c>
      <c r="DE66" s="185">
        <f t="shared" si="8"/>
        <v>66.71</v>
      </c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  <c r="IM66" s="155"/>
      <c r="IN66" s="155"/>
      <c r="IO66" s="155"/>
      <c r="IP66" s="155"/>
      <c r="IQ66" s="155"/>
      <c r="IR66" s="155"/>
      <c r="IS66" s="155"/>
      <c r="IT66" s="155"/>
      <c r="IU66" s="155"/>
      <c r="IV66" s="155"/>
    </row>
    <row r="67" spans="1:256" s="156" customFormat="1" ht="32.25" customHeight="1" thickTop="1">
      <c r="A67" s="177" t="s">
        <v>72</v>
      </c>
      <c r="B67" s="172">
        <f aca="true" t="shared" si="27" ref="B67:AH67">SUM(B66,B18)</f>
        <v>279403371</v>
      </c>
      <c r="C67" s="172">
        <f t="shared" si="27"/>
        <v>12851755</v>
      </c>
      <c r="D67" s="172">
        <f t="shared" si="27"/>
        <v>3266408</v>
      </c>
      <c r="E67" s="172">
        <f t="shared" si="27"/>
        <v>113023</v>
      </c>
      <c r="F67" s="172">
        <f t="shared" si="27"/>
        <v>9455401</v>
      </c>
      <c r="G67" s="172">
        <f t="shared" si="27"/>
        <v>16923</v>
      </c>
      <c r="H67" s="172">
        <f t="shared" si="27"/>
        <v>910292</v>
      </c>
      <c r="I67" s="172">
        <f t="shared" si="27"/>
        <v>690165</v>
      </c>
      <c r="J67" s="172">
        <f t="shared" si="27"/>
        <v>316768</v>
      </c>
      <c r="K67" s="172">
        <f t="shared" si="27"/>
        <v>19854881</v>
      </c>
      <c r="L67" s="172">
        <f t="shared" si="27"/>
        <v>652482</v>
      </c>
      <c r="M67" s="172">
        <f t="shared" si="27"/>
        <v>0</v>
      </c>
      <c r="N67" s="172">
        <f t="shared" si="27"/>
        <v>4313747</v>
      </c>
      <c r="O67" s="172">
        <f t="shared" si="27"/>
        <v>1734476</v>
      </c>
      <c r="P67" s="172">
        <f>SUM(P66,P18)</f>
        <v>1034542</v>
      </c>
      <c r="Q67" s="172">
        <f>SUM(Q66,Q18)</f>
        <v>699934</v>
      </c>
      <c r="R67" s="172">
        <f t="shared" si="27"/>
        <v>183351938</v>
      </c>
      <c r="S67" s="172">
        <f t="shared" si="27"/>
        <v>164805283</v>
      </c>
      <c r="T67" s="172">
        <f t="shared" si="27"/>
        <v>18546655</v>
      </c>
      <c r="U67" s="172">
        <f t="shared" si="27"/>
        <v>490794</v>
      </c>
      <c r="V67" s="172">
        <f t="shared" si="27"/>
        <v>4771801</v>
      </c>
      <c r="W67" s="172">
        <f t="shared" si="27"/>
        <v>917905</v>
      </c>
      <c r="X67" s="172">
        <f t="shared" si="27"/>
        <v>14352128</v>
      </c>
      <c r="Y67" s="172">
        <f t="shared" si="27"/>
        <v>701480</v>
      </c>
      <c r="Z67" s="172">
        <f t="shared" si="27"/>
        <v>696238</v>
      </c>
      <c r="AA67" s="172">
        <f t="shared" si="27"/>
        <v>5242</v>
      </c>
      <c r="AB67" s="172">
        <f t="shared" si="27"/>
        <v>3573515</v>
      </c>
      <c r="AC67" s="172">
        <f t="shared" si="27"/>
        <v>5739790</v>
      </c>
      <c r="AD67" s="172">
        <f t="shared" si="27"/>
        <v>4337343</v>
      </c>
      <c r="AE67" s="172">
        <f t="shared" si="27"/>
        <v>4242558</v>
      </c>
      <c r="AF67" s="172">
        <f t="shared" si="27"/>
        <v>537992</v>
      </c>
      <c r="AG67" s="172">
        <f t="shared" si="27"/>
        <v>3704566</v>
      </c>
      <c r="AH67" s="172">
        <f t="shared" si="27"/>
        <v>66146671</v>
      </c>
      <c r="AI67" s="172">
        <f aca="true" t="shared" si="28" ref="AI67:BS67">SUM(AI66,AI18)</f>
        <v>15143264</v>
      </c>
      <c r="AJ67" s="172">
        <f t="shared" si="28"/>
        <v>3213421</v>
      </c>
      <c r="AK67" s="172">
        <f t="shared" si="28"/>
        <v>183</v>
      </c>
      <c r="AL67" s="172">
        <f t="shared" si="28"/>
        <v>13490432</v>
      </c>
      <c r="AM67" s="172">
        <f t="shared" si="28"/>
        <v>1695197</v>
      </c>
      <c r="AN67" s="172">
        <f t="shared" si="28"/>
        <v>613086</v>
      </c>
      <c r="AO67" s="172">
        <f t="shared" si="28"/>
        <v>46203</v>
      </c>
      <c r="AP67" s="172">
        <f t="shared" si="28"/>
        <v>6459669</v>
      </c>
      <c r="AQ67" s="172">
        <f t="shared" si="28"/>
        <v>68737</v>
      </c>
      <c r="AR67" s="172">
        <f t="shared" si="28"/>
        <v>4368074</v>
      </c>
      <c r="AS67" s="172">
        <f t="shared" si="28"/>
        <v>21048405</v>
      </c>
      <c r="AT67" s="172">
        <f t="shared" si="28"/>
        <v>38411</v>
      </c>
      <c r="AU67" s="172">
        <f t="shared" si="28"/>
        <v>39625140</v>
      </c>
      <c r="AV67" s="172">
        <f t="shared" si="28"/>
        <v>23229418</v>
      </c>
      <c r="AW67" s="172">
        <f t="shared" si="28"/>
        <v>1191813</v>
      </c>
      <c r="AX67" s="172">
        <f t="shared" si="28"/>
        <v>0</v>
      </c>
      <c r="AY67" s="172">
        <f>SUM(AY66,AY18)</f>
        <v>2318681</v>
      </c>
      <c r="AZ67" s="172">
        <f>SUM(AZ66,AZ18)</f>
        <v>3161485</v>
      </c>
      <c r="BA67" s="172">
        <f t="shared" si="28"/>
        <v>3198995</v>
      </c>
      <c r="BB67" s="172">
        <f t="shared" si="28"/>
        <v>660568</v>
      </c>
      <c r="BC67" s="172">
        <f t="shared" si="28"/>
        <v>1896564</v>
      </c>
      <c r="BD67" s="172">
        <f>SUM(BD66,BD18)</f>
        <v>3246</v>
      </c>
      <c r="BE67" s="172">
        <f>SUM(BE66,BE18)</f>
        <v>0</v>
      </c>
      <c r="BF67" s="172">
        <f>SUM(BF66,BF18)</f>
        <v>1893318</v>
      </c>
      <c r="BG67" s="172">
        <f t="shared" si="28"/>
        <v>1674593</v>
      </c>
      <c r="BH67" s="172">
        <f t="shared" si="28"/>
        <v>91660</v>
      </c>
      <c r="BI67" s="172">
        <f t="shared" si="28"/>
        <v>9035059</v>
      </c>
      <c r="BJ67" s="172">
        <f t="shared" si="28"/>
        <v>16395722</v>
      </c>
      <c r="BK67" s="172">
        <f t="shared" si="28"/>
        <v>2802798</v>
      </c>
      <c r="BL67" s="172">
        <f t="shared" si="28"/>
        <v>16631</v>
      </c>
      <c r="BM67" s="172">
        <f t="shared" si="28"/>
        <v>13576293</v>
      </c>
      <c r="BN67" s="172">
        <f t="shared" si="28"/>
        <v>3933040</v>
      </c>
      <c r="BO67" s="172">
        <f t="shared" si="28"/>
        <v>1360945</v>
      </c>
      <c r="BP67" s="172">
        <f t="shared" si="28"/>
        <v>2572095</v>
      </c>
      <c r="BQ67" s="172">
        <f t="shared" si="28"/>
        <v>2296740</v>
      </c>
      <c r="BR67" s="172">
        <f t="shared" si="28"/>
        <v>37358</v>
      </c>
      <c r="BS67" s="172">
        <f t="shared" si="28"/>
        <v>237997</v>
      </c>
      <c r="BT67" s="172">
        <f aca="true" t="shared" si="29" ref="BT67:CP67">SUM(BT66,BT18)</f>
        <v>1708823</v>
      </c>
      <c r="BU67" s="172">
        <f t="shared" si="29"/>
        <v>33005772</v>
      </c>
      <c r="BV67" s="172">
        <f t="shared" si="29"/>
        <v>20756225</v>
      </c>
      <c r="BW67" s="172">
        <f t="shared" si="29"/>
        <v>18923383</v>
      </c>
      <c r="BX67" s="172">
        <f t="shared" si="29"/>
        <v>1832842</v>
      </c>
      <c r="BY67" s="172">
        <f t="shared" si="29"/>
        <v>22726830</v>
      </c>
      <c r="BZ67" s="172">
        <f t="shared" si="29"/>
        <v>413929</v>
      </c>
      <c r="CA67" s="172">
        <f t="shared" si="29"/>
        <v>146175</v>
      </c>
      <c r="CB67" s="172">
        <f t="shared" si="29"/>
        <v>52370</v>
      </c>
      <c r="CC67" s="172">
        <f t="shared" si="29"/>
        <v>12225181</v>
      </c>
      <c r="CD67" s="172">
        <f t="shared" si="29"/>
        <v>409771</v>
      </c>
      <c r="CE67" s="172">
        <f>SUM(CE66,CE18)</f>
        <v>176389</v>
      </c>
      <c r="CF67" s="172">
        <f>SUM(CF66,CF18)</f>
        <v>233382</v>
      </c>
      <c r="CG67" s="172">
        <f t="shared" si="29"/>
        <v>300000</v>
      </c>
      <c r="CH67" s="172">
        <f t="shared" si="29"/>
        <v>9179404</v>
      </c>
      <c r="CI67" s="172">
        <f>SUM(CI66,CI18)</f>
        <v>56075</v>
      </c>
      <c r="CJ67" s="172">
        <f>SUM(CJ66,CJ18)</f>
        <v>9123329</v>
      </c>
      <c r="CK67" s="172">
        <f t="shared" si="29"/>
        <v>71958426</v>
      </c>
      <c r="CL67" s="172">
        <f t="shared" si="29"/>
        <v>5121700</v>
      </c>
      <c r="CM67" s="172">
        <f t="shared" si="29"/>
        <v>6400</v>
      </c>
      <c r="CN67" s="172">
        <f t="shared" si="29"/>
        <v>21439247</v>
      </c>
      <c r="CO67" s="172">
        <f t="shared" si="29"/>
        <v>787836494</v>
      </c>
      <c r="CP67" s="172">
        <f t="shared" si="29"/>
        <v>219193368</v>
      </c>
      <c r="CQ67" s="173">
        <f>ROUND(CP67/CO67*100,1)</f>
        <v>27.8</v>
      </c>
      <c r="CR67" s="172">
        <f>SUM(CR66,CR18)</f>
        <v>108407008</v>
      </c>
      <c r="CS67" s="173">
        <f>ROUND(CR67/CO67*100,1)</f>
        <v>13.8</v>
      </c>
      <c r="CT67" s="172">
        <f>SUM(CT66,CT18)</f>
        <v>110786360</v>
      </c>
      <c r="CU67" s="173">
        <f>CQ67-CS67</f>
        <v>14</v>
      </c>
      <c r="CV67" s="172">
        <f>SUM(CV66,CV18)</f>
        <v>568643126</v>
      </c>
      <c r="CW67" s="173">
        <f>100-CQ67</f>
        <v>72.2</v>
      </c>
      <c r="CX67" s="172">
        <f>SUM(CX66,CX18)</f>
        <v>89680517</v>
      </c>
      <c r="CY67" s="173">
        <f>ROUND(CX67/CO67*100,1)</f>
        <v>11.4</v>
      </c>
      <c r="CZ67" s="172">
        <f>SUM(CZ66,CZ18)</f>
        <v>478962609</v>
      </c>
      <c r="DA67" s="173">
        <f>CW67-CY67</f>
        <v>60.800000000000004</v>
      </c>
      <c r="DB67" s="155">
        <f>SUM(DB66,DB18)</f>
        <v>787836494</v>
      </c>
      <c r="DC67" s="155">
        <f>CO67-DB67</f>
        <v>0</v>
      </c>
      <c r="DD67" s="184">
        <f>SUM(DD18,DD66)</f>
        <v>504079875</v>
      </c>
      <c r="DE67" s="185">
        <f t="shared" si="8"/>
        <v>63.98</v>
      </c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  <c r="IM67" s="155"/>
      <c r="IN67" s="155"/>
      <c r="IO67" s="155"/>
      <c r="IP67" s="155"/>
      <c r="IQ67" s="155"/>
      <c r="IR67" s="155"/>
      <c r="IS67" s="155"/>
      <c r="IT67" s="155"/>
      <c r="IU67" s="155"/>
      <c r="IV67" s="155"/>
    </row>
    <row r="68" spans="1:106" s="181" customFormat="1" ht="30" customHeight="1" hidden="1">
      <c r="A68" s="178" t="s">
        <v>180</v>
      </c>
      <c r="B68" s="179">
        <v>4</v>
      </c>
      <c r="C68" s="179">
        <v>4</v>
      </c>
      <c r="D68" s="179">
        <v>4</v>
      </c>
      <c r="E68" s="179">
        <v>4</v>
      </c>
      <c r="F68" s="179">
        <v>4</v>
      </c>
      <c r="G68" s="179">
        <v>4</v>
      </c>
      <c r="H68" s="179">
        <v>4</v>
      </c>
      <c r="I68" s="179">
        <v>4</v>
      </c>
      <c r="J68" s="179">
        <v>4</v>
      </c>
      <c r="K68" s="179">
        <v>4</v>
      </c>
      <c r="L68" s="179">
        <v>4</v>
      </c>
      <c r="M68" s="179">
        <v>4</v>
      </c>
      <c r="N68" s="179">
        <v>4</v>
      </c>
      <c r="O68" s="179">
        <v>4</v>
      </c>
      <c r="P68" s="179" t="s">
        <v>226</v>
      </c>
      <c r="Q68" s="179" t="s">
        <v>226</v>
      </c>
      <c r="R68" s="179">
        <v>4</v>
      </c>
      <c r="S68" s="179">
        <v>4</v>
      </c>
      <c r="T68" s="179">
        <v>4</v>
      </c>
      <c r="U68" s="179">
        <v>4</v>
      </c>
      <c r="V68" s="179">
        <v>4</v>
      </c>
      <c r="W68" s="179">
        <v>4</v>
      </c>
      <c r="X68" s="179">
        <v>4</v>
      </c>
      <c r="Y68" s="179">
        <v>4</v>
      </c>
      <c r="Z68" s="179">
        <v>4</v>
      </c>
      <c r="AA68" s="179">
        <v>4</v>
      </c>
      <c r="AB68" s="179">
        <v>4</v>
      </c>
      <c r="AC68" s="179">
        <v>4</v>
      </c>
      <c r="AD68" s="179">
        <v>4</v>
      </c>
      <c r="AE68" s="179">
        <v>4</v>
      </c>
      <c r="AF68" s="179">
        <v>4</v>
      </c>
      <c r="AG68" s="179">
        <v>4</v>
      </c>
      <c r="AH68" s="179">
        <v>4</v>
      </c>
      <c r="AI68" s="179">
        <v>4</v>
      </c>
      <c r="AJ68" s="179">
        <v>4</v>
      </c>
      <c r="AK68" s="179">
        <v>4</v>
      </c>
      <c r="AL68" s="179">
        <v>4</v>
      </c>
      <c r="AM68" s="179">
        <v>4</v>
      </c>
      <c r="AN68" s="179">
        <v>4</v>
      </c>
      <c r="AO68" s="179">
        <v>4</v>
      </c>
      <c r="AP68" s="179" t="s">
        <v>226</v>
      </c>
      <c r="AQ68" s="179">
        <v>4</v>
      </c>
      <c r="AR68" s="179">
        <v>4</v>
      </c>
      <c r="AS68" s="179">
        <v>4</v>
      </c>
      <c r="AT68" s="179">
        <v>4</v>
      </c>
      <c r="AU68" s="179">
        <v>4</v>
      </c>
      <c r="AV68" s="179">
        <v>4</v>
      </c>
      <c r="AW68" s="179">
        <v>4</v>
      </c>
      <c r="AX68" s="179">
        <v>4</v>
      </c>
      <c r="AY68" s="179">
        <v>4</v>
      </c>
      <c r="AZ68" s="179">
        <v>4</v>
      </c>
      <c r="BA68" s="179">
        <v>4</v>
      </c>
      <c r="BB68" s="179">
        <v>4</v>
      </c>
      <c r="BC68" s="179">
        <v>4</v>
      </c>
      <c r="BD68" s="179">
        <v>4</v>
      </c>
      <c r="BE68" s="179">
        <v>4</v>
      </c>
      <c r="BF68" s="179">
        <v>4</v>
      </c>
      <c r="BG68" s="179">
        <v>4</v>
      </c>
      <c r="BH68" s="179">
        <v>4</v>
      </c>
      <c r="BI68" s="179">
        <v>4</v>
      </c>
      <c r="BJ68" s="179">
        <v>4</v>
      </c>
      <c r="BK68" s="179">
        <v>4</v>
      </c>
      <c r="BL68" s="179">
        <v>4</v>
      </c>
      <c r="BM68" s="179">
        <v>4</v>
      </c>
      <c r="BN68" s="179">
        <v>4</v>
      </c>
      <c r="BO68" s="179">
        <v>4</v>
      </c>
      <c r="BP68" s="179">
        <v>4</v>
      </c>
      <c r="BQ68" s="179">
        <v>4</v>
      </c>
      <c r="BR68" s="179">
        <v>4</v>
      </c>
      <c r="BS68" s="179">
        <v>4</v>
      </c>
      <c r="BT68" s="179">
        <v>4</v>
      </c>
      <c r="BU68" s="179">
        <v>4</v>
      </c>
      <c r="BV68" s="179">
        <v>4</v>
      </c>
      <c r="BW68" s="179">
        <v>4</v>
      </c>
      <c r="BX68" s="179">
        <v>4</v>
      </c>
      <c r="BY68" s="179">
        <v>4</v>
      </c>
      <c r="BZ68" s="179">
        <v>4</v>
      </c>
      <c r="CA68" s="179">
        <v>4</v>
      </c>
      <c r="CB68" s="179">
        <v>4</v>
      </c>
      <c r="CC68" s="179">
        <v>4</v>
      </c>
      <c r="CD68" s="179">
        <v>4</v>
      </c>
      <c r="CE68" s="179">
        <v>4</v>
      </c>
      <c r="CF68" s="179">
        <v>4</v>
      </c>
      <c r="CG68" s="179">
        <v>4</v>
      </c>
      <c r="CH68" s="179">
        <v>4</v>
      </c>
      <c r="CI68" s="179">
        <v>4</v>
      </c>
      <c r="CJ68" s="179">
        <v>4</v>
      </c>
      <c r="CK68" s="179">
        <v>4</v>
      </c>
      <c r="CL68" s="179">
        <v>5</v>
      </c>
      <c r="CM68" s="179">
        <v>5</v>
      </c>
      <c r="CN68" s="179">
        <v>5</v>
      </c>
      <c r="CO68" s="179">
        <v>5</v>
      </c>
      <c r="CP68" s="179" t="s">
        <v>227</v>
      </c>
      <c r="CQ68" s="180"/>
      <c r="CR68" s="179">
        <v>5</v>
      </c>
      <c r="CS68" s="179"/>
      <c r="CT68" s="179">
        <v>5</v>
      </c>
      <c r="CU68" s="180"/>
      <c r="CV68" s="179" t="s">
        <v>181</v>
      </c>
      <c r="CW68" s="180"/>
      <c r="CX68" s="179">
        <v>5</v>
      </c>
      <c r="CY68" s="179"/>
      <c r="CZ68" s="179">
        <v>5</v>
      </c>
      <c r="DA68" s="180"/>
      <c r="DB68" s="178">
        <v>4</v>
      </c>
    </row>
    <row r="69" spans="1:106" s="181" customFormat="1" ht="28.5" customHeight="1" hidden="1">
      <c r="A69" s="178" t="s">
        <v>182</v>
      </c>
      <c r="B69" s="178">
        <v>1</v>
      </c>
      <c r="C69" s="178">
        <v>1</v>
      </c>
      <c r="D69" s="178">
        <v>1</v>
      </c>
      <c r="E69" s="178">
        <v>1</v>
      </c>
      <c r="F69" s="178">
        <v>1</v>
      </c>
      <c r="G69" s="178">
        <v>1</v>
      </c>
      <c r="H69" s="178">
        <v>1</v>
      </c>
      <c r="I69" s="178">
        <v>1</v>
      </c>
      <c r="J69" s="178">
        <v>1</v>
      </c>
      <c r="K69" s="178">
        <v>1</v>
      </c>
      <c r="L69" s="178">
        <v>1</v>
      </c>
      <c r="M69" s="178">
        <v>1</v>
      </c>
      <c r="N69" s="178">
        <v>1</v>
      </c>
      <c r="O69" s="178">
        <v>1</v>
      </c>
      <c r="P69" s="178">
        <v>1</v>
      </c>
      <c r="Q69" s="178">
        <v>1</v>
      </c>
      <c r="R69" s="178">
        <v>1</v>
      </c>
      <c r="S69" s="178">
        <v>1</v>
      </c>
      <c r="T69" s="178">
        <v>1</v>
      </c>
      <c r="U69" s="178">
        <v>1</v>
      </c>
      <c r="V69" s="178">
        <v>1</v>
      </c>
      <c r="W69" s="178">
        <v>1</v>
      </c>
      <c r="X69" s="178">
        <v>1</v>
      </c>
      <c r="Y69" s="178">
        <v>1</v>
      </c>
      <c r="Z69" s="178">
        <v>1</v>
      </c>
      <c r="AA69" s="178">
        <v>1</v>
      </c>
      <c r="AB69" s="178">
        <v>1</v>
      </c>
      <c r="AC69" s="178">
        <v>1</v>
      </c>
      <c r="AD69" s="178">
        <v>1</v>
      </c>
      <c r="AE69" s="178">
        <v>1</v>
      </c>
      <c r="AF69" s="178">
        <v>1</v>
      </c>
      <c r="AG69" s="178">
        <v>1</v>
      </c>
      <c r="AH69" s="178">
        <v>1</v>
      </c>
      <c r="AI69" s="178">
        <v>1</v>
      </c>
      <c r="AJ69" s="178">
        <v>1</v>
      </c>
      <c r="AK69" s="178">
        <v>1</v>
      </c>
      <c r="AL69" s="178">
        <v>1</v>
      </c>
      <c r="AM69" s="178">
        <v>1</v>
      </c>
      <c r="AN69" s="178">
        <v>1</v>
      </c>
      <c r="AO69" s="178">
        <v>1</v>
      </c>
      <c r="AP69" s="178">
        <v>1</v>
      </c>
      <c r="AQ69" s="178">
        <v>1</v>
      </c>
      <c r="AR69" s="178">
        <v>1</v>
      </c>
      <c r="AS69" s="178">
        <v>1</v>
      </c>
      <c r="AT69" s="178">
        <v>1</v>
      </c>
      <c r="AU69" s="178">
        <v>2</v>
      </c>
      <c r="AV69" s="178">
        <v>2</v>
      </c>
      <c r="AW69" s="178">
        <v>2</v>
      </c>
      <c r="AX69" s="178">
        <v>2</v>
      </c>
      <c r="AY69" s="178">
        <v>2</v>
      </c>
      <c r="AZ69" s="178">
        <v>2</v>
      </c>
      <c r="BA69" s="178">
        <v>2</v>
      </c>
      <c r="BB69" s="178">
        <v>2</v>
      </c>
      <c r="BC69" s="178">
        <v>2</v>
      </c>
      <c r="BD69" s="178">
        <v>2</v>
      </c>
      <c r="BE69" s="178">
        <v>2</v>
      </c>
      <c r="BF69" s="178">
        <v>2</v>
      </c>
      <c r="BG69" s="178">
        <v>2</v>
      </c>
      <c r="BH69" s="178">
        <v>2</v>
      </c>
      <c r="BI69" s="178">
        <v>2</v>
      </c>
      <c r="BJ69" s="178">
        <v>2</v>
      </c>
      <c r="BK69" s="178">
        <v>2</v>
      </c>
      <c r="BL69" s="178">
        <v>2</v>
      </c>
      <c r="BM69" s="178">
        <v>2</v>
      </c>
      <c r="BN69" s="178">
        <v>2</v>
      </c>
      <c r="BO69" s="178">
        <v>2</v>
      </c>
      <c r="BP69" s="178">
        <v>2</v>
      </c>
      <c r="BQ69" s="178">
        <v>2</v>
      </c>
      <c r="BR69" s="178">
        <v>2</v>
      </c>
      <c r="BS69" s="178">
        <v>2</v>
      </c>
      <c r="BT69" s="178">
        <v>2</v>
      </c>
      <c r="BU69" s="178">
        <v>2</v>
      </c>
      <c r="BV69" s="178">
        <v>2</v>
      </c>
      <c r="BW69" s="178">
        <v>2</v>
      </c>
      <c r="BX69" s="178">
        <v>2</v>
      </c>
      <c r="BY69" s="178">
        <v>2</v>
      </c>
      <c r="BZ69" s="178">
        <v>2</v>
      </c>
      <c r="CA69" s="178">
        <v>2</v>
      </c>
      <c r="CB69" s="178">
        <v>2</v>
      </c>
      <c r="CC69" s="178">
        <v>2</v>
      </c>
      <c r="CD69" s="178">
        <v>2</v>
      </c>
      <c r="CE69" s="178">
        <v>2</v>
      </c>
      <c r="CF69" s="178">
        <v>2</v>
      </c>
      <c r="CG69" s="178">
        <v>2</v>
      </c>
      <c r="CH69" s="178">
        <v>2</v>
      </c>
      <c r="CI69" s="178">
        <v>2</v>
      </c>
      <c r="CJ69" s="178">
        <v>2</v>
      </c>
      <c r="CK69" s="178">
        <v>2</v>
      </c>
      <c r="CL69" s="178">
        <v>28</v>
      </c>
      <c r="CM69" s="178">
        <v>29</v>
      </c>
      <c r="CN69" s="178">
        <v>30</v>
      </c>
      <c r="CO69" s="178">
        <v>31</v>
      </c>
      <c r="CP69" s="178" t="s">
        <v>228</v>
      </c>
      <c r="CR69" s="178">
        <v>31</v>
      </c>
      <c r="CS69" s="178"/>
      <c r="CT69" s="178">
        <v>31</v>
      </c>
      <c r="CV69" s="178" t="s">
        <v>183</v>
      </c>
      <c r="CX69" s="178">
        <v>31</v>
      </c>
      <c r="CY69" s="178"/>
      <c r="CZ69" s="178">
        <v>31</v>
      </c>
      <c r="DB69" s="178">
        <v>2</v>
      </c>
    </row>
    <row r="70" spans="1:106" s="181" customFormat="1" ht="28.5" customHeight="1" hidden="1">
      <c r="A70" s="178" t="s">
        <v>184</v>
      </c>
      <c r="B70" s="178">
        <v>1</v>
      </c>
      <c r="C70" s="178">
        <v>2</v>
      </c>
      <c r="D70" s="178">
        <v>4</v>
      </c>
      <c r="E70" s="178">
        <v>5</v>
      </c>
      <c r="F70" s="178">
        <v>7</v>
      </c>
      <c r="G70" s="178">
        <v>8</v>
      </c>
      <c r="H70" s="178">
        <v>9</v>
      </c>
      <c r="I70" s="178">
        <v>10</v>
      </c>
      <c r="J70" s="178">
        <v>11</v>
      </c>
      <c r="K70" s="178">
        <v>12</v>
      </c>
      <c r="L70" s="178">
        <v>13</v>
      </c>
      <c r="M70" s="178">
        <v>14</v>
      </c>
      <c r="N70" s="178">
        <v>15</v>
      </c>
      <c r="O70" s="178">
        <v>17</v>
      </c>
      <c r="P70" s="178">
        <v>18</v>
      </c>
      <c r="Q70" s="178">
        <v>19</v>
      </c>
      <c r="R70" s="178">
        <v>20</v>
      </c>
      <c r="S70" s="178">
        <v>21</v>
      </c>
      <c r="T70" s="178">
        <v>22</v>
      </c>
      <c r="U70" s="178">
        <v>23</v>
      </c>
      <c r="V70" s="178">
        <v>24</v>
      </c>
      <c r="W70" s="178">
        <v>25</v>
      </c>
      <c r="X70" s="178">
        <v>28</v>
      </c>
      <c r="Y70" s="178">
        <v>29</v>
      </c>
      <c r="Z70" s="178">
        <v>31</v>
      </c>
      <c r="AA70" s="178">
        <v>32</v>
      </c>
      <c r="AB70" s="178">
        <v>33</v>
      </c>
      <c r="AC70" s="178">
        <v>34</v>
      </c>
      <c r="AD70" s="178">
        <v>35</v>
      </c>
      <c r="AE70" s="178">
        <v>36</v>
      </c>
      <c r="AF70" s="178">
        <v>37</v>
      </c>
      <c r="AG70" s="178">
        <v>38</v>
      </c>
      <c r="AH70" s="178">
        <v>39</v>
      </c>
      <c r="AI70" s="178">
        <v>40</v>
      </c>
      <c r="AJ70" s="178">
        <v>41</v>
      </c>
      <c r="AK70" s="178">
        <v>43</v>
      </c>
      <c r="AL70" s="178">
        <v>44</v>
      </c>
      <c r="AM70" s="178">
        <v>45</v>
      </c>
      <c r="AN70" s="178">
        <v>47</v>
      </c>
      <c r="AO70" s="178">
        <v>51</v>
      </c>
      <c r="AP70" s="178">
        <v>52</v>
      </c>
      <c r="AQ70" s="178">
        <v>53</v>
      </c>
      <c r="AR70" s="178">
        <v>54</v>
      </c>
      <c r="AS70" s="178">
        <v>55</v>
      </c>
      <c r="AT70" s="178">
        <v>56</v>
      </c>
      <c r="AU70" s="178">
        <v>1</v>
      </c>
      <c r="AV70" s="178">
        <v>2</v>
      </c>
      <c r="AW70" s="178">
        <v>3</v>
      </c>
      <c r="AX70" s="178">
        <v>4</v>
      </c>
      <c r="AY70" s="178">
        <v>5</v>
      </c>
      <c r="AZ70" s="178">
        <v>6</v>
      </c>
      <c r="BA70" s="178">
        <v>7</v>
      </c>
      <c r="BB70" s="178">
        <v>8</v>
      </c>
      <c r="BC70" s="178">
        <v>9</v>
      </c>
      <c r="BD70" s="178">
        <v>10</v>
      </c>
      <c r="BE70" s="178">
        <v>11</v>
      </c>
      <c r="BF70" s="178">
        <v>12</v>
      </c>
      <c r="BG70" s="178">
        <v>13</v>
      </c>
      <c r="BH70" s="178">
        <v>14</v>
      </c>
      <c r="BI70" s="178">
        <v>15</v>
      </c>
      <c r="BJ70" s="178">
        <v>16</v>
      </c>
      <c r="BK70" s="178">
        <v>17</v>
      </c>
      <c r="BL70" s="178">
        <v>18</v>
      </c>
      <c r="BM70" s="178">
        <v>19</v>
      </c>
      <c r="BN70" s="178">
        <v>20</v>
      </c>
      <c r="BO70" s="178">
        <v>21</v>
      </c>
      <c r="BP70" s="178">
        <v>22</v>
      </c>
      <c r="BQ70" s="178">
        <v>23</v>
      </c>
      <c r="BR70" s="178">
        <v>24</v>
      </c>
      <c r="BS70" s="178">
        <v>25</v>
      </c>
      <c r="BT70" s="178">
        <v>26</v>
      </c>
      <c r="BU70" s="178">
        <v>27</v>
      </c>
      <c r="BV70" s="178">
        <v>28</v>
      </c>
      <c r="BW70" s="178">
        <v>29</v>
      </c>
      <c r="BX70" s="178">
        <v>30</v>
      </c>
      <c r="BY70" s="178">
        <v>31</v>
      </c>
      <c r="BZ70" s="178">
        <v>32</v>
      </c>
      <c r="CA70" s="178">
        <v>33</v>
      </c>
      <c r="CB70" s="178">
        <v>34</v>
      </c>
      <c r="CC70" s="178">
        <v>35</v>
      </c>
      <c r="CD70" s="178">
        <v>36</v>
      </c>
      <c r="CE70" s="178">
        <v>37</v>
      </c>
      <c r="CF70" s="178">
        <v>38</v>
      </c>
      <c r="CG70" s="178">
        <v>39</v>
      </c>
      <c r="CH70" s="178">
        <v>40</v>
      </c>
      <c r="CI70" s="178">
        <v>41</v>
      </c>
      <c r="CJ70" s="178">
        <v>43</v>
      </c>
      <c r="CK70" s="178">
        <v>44</v>
      </c>
      <c r="CL70" s="178">
        <v>1</v>
      </c>
      <c r="CM70" s="178">
        <v>1</v>
      </c>
      <c r="CN70" s="178">
        <v>1</v>
      </c>
      <c r="CO70" s="178">
        <v>1</v>
      </c>
      <c r="CP70" s="178" t="s">
        <v>229</v>
      </c>
      <c r="CR70" s="178">
        <v>2</v>
      </c>
      <c r="CS70" s="178"/>
      <c r="CT70" s="178">
        <v>3</v>
      </c>
      <c r="CV70" s="178" t="s">
        <v>185</v>
      </c>
      <c r="CX70" s="178">
        <v>4</v>
      </c>
      <c r="CY70" s="178"/>
      <c r="CZ70" s="178">
        <v>5</v>
      </c>
      <c r="DB70" s="178">
        <v>46</v>
      </c>
    </row>
    <row r="71" spans="6:104" s="181" customFormat="1" ht="28.5" customHeight="1" hidden="1">
      <c r="F71" s="181">
        <v>9523022</v>
      </c>
      <c r="G71" s="181">
        <v>20458</v>
      </c>
      <c r="H71" s="181">
        <v>695775</v>
      </c>
      <c r="I71" s="181">
        <v>543252</v>
      </c>
      <c r="J71" s="181">
        <v>379312</v>
      </c>
      <c r="K71" s="181">
        <v>20088000</v>
      </c>
      <c r="L71" s="181">
        <v>652366</v>
      </c>
      <c r="M71" s="181">
        <v>0</v>
      </c>
      <c r="N71" s="181">
        <v>4693936</v>
      </c>
      <c r="O71" s="181">
        <v>5789541</v>
      </c>
      <c r="R71" s="181">
        <v>188563562</v>
      </c>
      <c r="U71" s="181">
        <v>499339</v>
      </c>
      <c r="V71" s="181">
        <v>4905593</v>
      </c>
      <c r="X71" s="181">
        <v>14618299</v>
      </c>
      <c r="AE71" s="181">
        <v>3992370</v>
      </c>
      <c r="AH71" s="181">
        <v>61078941</v>
      </c>
      <c r="AT71" s="182">
        <v>44903</v>
      </c>
      <c r="AU71" s="181">
        <v>35454135</v>
      </c>
      <c r="BN71" s="182">
        <v>3401569</v>
      </c>
      <c r="BT71" s="182">
        <v>1117837</v>
      </c>
      <c r="BU71" s="182">
        <v>27145248</v>
      </c>
      <c r="BV71" s="182">
        <v>22317685</v>
      </c>
      <c r="BW71" s="182">
        <v>18124418</v>
      </c>
      <c r="CR71" s="178" t="s">
        <v>227</v>
      </c>
      <c r="CS71" s="178"/>
      <c r="CT71" s="178" t="s">
        <v>229</v>
      </c>
      <c r="CX71" s="178" t="s">
        <v>181</v>
      </c>
      <c r="CY71" s="178"/>
      <c r="CZ71" s="178" t="s">
        <v>185</v>
      </c>
    </row>
    <row r="75" spans="14:18" ht="13.5">
      <c r="N75" s="183"/>
      <c r="O75" s="183"/>
      <c r="P75" s="183"/>
      <c r="Q75" s="183"/>
      <c r="R75" s="183"/>
    </row>
  </sheetData>
  <printOptions/>
  <pageMargins left="0.7086614173228347" right="0.5905511811023623" top="0.7874015748031497" bottom="0.3937007874015748" header="0.5905511811023623" footer="0.1968503937007874"/>
  <pageSetup firstPageNumber="38" useFirstPageNumber="1" horizontalDpi="300" verticalDpi="300" orientation="portrait" paperSize="9" scale="35" r:id="rId1"/>
  <headerFooter alignWithMargins="0">
    <oddHeader>&amp;L&amp;24　　第３表　歳入の状況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2009-05-11T11:46:36Z</cp:lastPrinted>
  <dcterms:created xsi:type="dcterms:W3CDTF">2002-01-15T08:54:38Z</dcterms:created>
  <dcterms:modified xsi:type="dcterms:W3CDTF">2009-05-11T11:46:49Z</dcterms:modified>
  <cp:category/>
  <cp:version/>
  <cp:contentType/>
  <cp:contentStatus/>
</cp:coreProperties>
</file>