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5315" windowHeight="5190" activeTab="0"/>
  </bookViews>
  <sheets>
    <sheet name="第８表の３　性質別歳出決算構成比の推移 " sheetId="1" r:id="rId1"/>
    <sheet name="第７表性質別歳出の状況" sheetId="2" r:id="rId2"/>
  </sheets>
  <definedNames>
    <definedName name="_xlnm.Print_Area" localSheetId="1">'第７表性質別歳出の状況'!$A$1:$BL$67</definedName>
    <definedName name="_xlnm.Print_Area" localSheetId="0">'第８表の３　性質別歳出決算構成比の推移 '!$A$1:$CC$65</definedName>
    <definedName name="_xlnm.Print_Titles" localSheetId="1">'第７表性質別歳出の状況'!$A:$A</definedName>
    <definedName name="_xlnm.Print_Titles" localSheetId="0">'第８表の３　性質別歳出決算構成比の推移 '!$A:$A,'第８表の３　性質別歳出決算構成比の推移 '!$1:$2</definedName>
  </definedNames>
  <calcPr fullCalcOnLoad="1"/>
</workbook>
</file>

<file path=xl/comments2.xml><?xml version="1.0" encoding="utf-8"?>
<comments xmlns="http://schemas.openxmlformats.org/spreadsheetml/2006/main">
  <authors>
    <author>F-Admin</author>
  </authors>
  <commentList>
    <comment ref="AW69" authorId="0">
      <text>
        <r>
          <rPr>
            <b/>
            <sz val="12"/>
            <rFont val="ＭＳ Ｐゴシック"/>
            <family val="3"/>
          </rPr>
          <t xml:space="preserve">合計の数字を入れる。
</t>
        </r>
      </text>
    </comment>
  </commentList>
</comments>
</file>

<file path=xl/sharedStrings.xml><?xml version="1.0" encoding="utf-8"?>
<sst xmlns="http://schemas.openxmlformats.org/spreadsheetml/2006/main" count="203" uniqueCount="144">
  <si>
    <t>区　分</t>
  </si>
  <si>
    <t>１３　前年度繰上充用金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</si>
  <si>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</si>
  <si>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</si>
  <si>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</si>
  <si>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</si>
  <si>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</si>
  <si>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</si>
  <si>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</si>
  <si>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</si>
  <si>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</si>
  <si>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</si>
  <si>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</si>
  <si>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</si>
  <si>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</si>
  <si>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</si>
  <si>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</si>
  <si>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</si>
  <si>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</si>
  <si>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</si>
  <si>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</si>
  <si>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</si>
  <si>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</si>
  <si>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</si>
  <si>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</si>
  <si>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</si>
  <si>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</si>
  <si>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</si>
  <si>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</si>
  <si>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</si>
  <si>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</si>
  <si>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</si>
  <si>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</si>
  <si>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</si>
  <si>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</si>
  <si>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</si>
  <si>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</si>
  <si>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</si>
  <si>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</si>
  <si>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</si>
  <si>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</si>
  <si>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</si>
  <si>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</si>
  <si>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</si>
  <si>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</si>
  <si>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</si>
  <si>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</si>
  <si>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</si>
  <si>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</si>
  <si>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</si>
  <si>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</si>
  <si>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</si>
  <si>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</si>
  <si>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</si>
  <si>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</si>
  <si>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</si>
  <si>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</si>
  <si>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</si>
  <si>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市町村名</t>
  </si>
  <si>
    <t>1人件費</t>
  </si>
  <si>
    <t>２物件費</t>
  </si>
  <si>
    <t>３維持補修費</t>
  </si>
  <si>
    <t>４扶助費</t>
  </si>
  <si>
    <t>５補助費等</t>
  </si>
  <si>
    <t>９公債費</t>
  </si>
  <si>
    <t>１０積立金</t>
  </si>
  <si>
    <t>１２貸付金</t>
  </si>
  <si>
    <t>１３繰出金</t>
  </si>
  <si>
    <t>（４）職員給</t>
  </si>
  <si>
    <t>（１）補助事業費</t>
  </si>
  <si>
    <t>（２）単独事業費</t>
  </si>
  <si>
    <t>飯舘村</t>
  </si>
  <si>
    <t>田村市</t>
  </si>
  <si>
    <t>田村市</t>
  </si>
  <si>
    <t>（２）委員等報酬</t>
  </si>
  <si>
    <t>（３）市町村長等
   特別職の給与</t>
  </si>
  <si>
    <t>（５）地方公務員共済組合負担金</t>
  </si>
  <si>
    <t>（６）退職金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</si>
  <si>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</si>
  <si>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</si>
  <si>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</si>
  <si>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</si>
  <si>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</si>
  <si>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</si>
  <si>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</si>
  <si>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</si>
  <si>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</si>
  <si>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</si>
  <si>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 xml:space="preserve">  （２）県に対する
       もの</t>
  </si>
  <si>
    <t>（３）同級他団体
　  に対するもの</t>
  </si>
  <si>
    <t>（４）一部事務組
合に対するもの</t>
  </si>
  <si>
    <t>（６）受託事業費</t>
  </si>
  <si>
    <t>（３）その他</t>
  </si>
  <si>
    <t>（１）地方債元利償還金</t>
  </si>
  <si>
    <t>（２）一時借入金利子</t>
  </si>
  <si>
    <t>①基本給</t>
  </si>
  <si>
    <t>②その他の手当</t>
  </si>
  <si>
    <t>③臨時職員給与</t>
  </si>
  <si>
    <t>市計</t>
  </si>
  <si>
    <t>飯舘村</t>
  </si>
  <si>
    <t>南相馬市</t>
  </si>
  <si>
    <t>南相馬市</t>
  </si>
  <si>
    <t>伊達市</t>
  </si>
  <si>
    <t>伊達市</t>
  </si>
  <si>
    <t>南会津町</t>
  </si>
  <si>
    <t>南会津町</t>
  </si>
  <si>
    <t>会津美里町</t>
  </si>
  <si>
    <t>会津美里町</t>
  </si>
  <si>
    <t>（７）恩給及び
    退職年金</t>
  </si>
  <si>
    <t>（９）職員互助会
     補助金</t>
  </si>
  <si>
    <t xml:space="preserve">  （１）国に対する
       もの</t>
  </si>
  <si>
    <t>本宮市</t>
  </si>
  <si>
    <t>表</t>
  </si>
  <si>
    <t>行</t>
  </si>
  <si>
    <t>列</t>
  </si>
  <si>
    <t>本宮市</t>
  </si>
  <si>
    <t>１　人件費</t>
  </si>
  <si>
    <t>うち　職員給</t>
  </si>
  <si>
    <t>２　物件費</t>
  </si>
  <si>
    <t>３　維持補修費</t>
  </si>
  <si>
    <t>４　扶助費</t>
  </si>
  <si>
    <t>５　補助費等</t>
  </si>
  <si>
    <t>６　普通建設事業費</t>
  </si>
  <si>
    <t>うち　補助事業費</t>
  </si>
  <si>
    <t>うち　単独事業費</t>
  </si>
  <si>
    <t>７　災害復旧事業費</t>
  </si>
  <si>
    <t>８　失業対策事業費</t>
  </si>
  <si>
    <t>９　公債費</t>
  </si>
  <si>
    <t>１０　積立金</t>
  </si>
  <si>
    <t xml:space="preserve">   １１　投資及び出資金
          ・貸付金</t>
  </si>
  <si>
    <t>１２　繰出金</t>
  </si>
  <si>
    <t xml:space="preserve">    ６普通建設
      事業費</t>
  </si>
  <si>
    <t xml:space="preserve">   ７災害復旧
     事業費</t>
  </si>
  <si>
    <t xml:space="preserve">   ８失業対策
     事業費</t>
  </si>
  <si>
    <t>１１投資及び
出資金</t>
  </si>
  <si>
    <t>１４前年度
繰上充用金</t>
  </si>
  <si>
    <t>歳出合計
（１～１４）</t>
  </si>
  <si>
    <t>（１）議員報酬
手当</t>
  </si>
  <si>
    <t xml:space="preserve"> （５）その他に対
  　　するもの</t>
  </si>
  <si>
    <t xml:space="preserve"> （３）国直轄事業
      負担金</t>
  </si>
  <si>
    <t xml:space="preserve"> （４）県営事業負
      担金</t>
  </si>
  <si>
    <t xml:space="preserve"> （５）同級他団体
      施行事業負
      担金</t>
  </si>
  <si>
    <t>24,25,26</t>
  </si>
  <si>
    <t>ＢＨ＋ＢＩ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</si>
</sst>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0.0"/>
    <numFmt numFmtId="179" formatCode="#,##0_);[Red]\(#,##0\)"/>
    <numFmt numFmtId="180" formatCode="#,##0.0_);[Red]\(#,##0.0\)"/>
    <numFmt numFmtId="181" formatCode="#,##0;&quot;▲ &quot;#,##0"/>
    <numFmt numFmtId="182" formatCode="#,##0.0;&quot;▲ &quot;#,##0.0"/>
    <numFmt numFmtId="183" formatCode="0.0;&quot;▲ &quot;0.0"/>
    <numFmt numFmtId="184" formatCode="0.00;&quot;▲ &quot;0.00"/>
    <numFmt numFmtId="185" formatCode="0;&quot;▲ &quot;0"/>
    <numFmt numFmtId="186" formatCode="0.000;&quot;▲ &quot;0.000"/>
    <numFmt numFmtId="187" formatCode="0.0000;&quot;▲ &quot;0.0000"/>
    <numFmt numFmtId="188" formatCode="0.00000;&quot;▲ &quot;0.00000"/>
  </numFmts>
  <fonts count="12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8"/>
      <name val="ＭＳ Ｐ明朝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5" fillId="0" borderId="0">
      <alignment/>
      <protection/>
    </xf>
  </cellStyleXfs>
  <cellXfs count="117">
    <xf numFmtId="3" fontId="0" fillId="0" borderId="0" xfId="0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shrinkToFit="1"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Font="1" applyBorder="1" applyAlignment="1">
      <alignment shrinkToFit="1"/>
    </xf>
    <xf numFmtId="3" fontId="5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9" fillId="0" borderId="0" xfId="0" applyFont="1" applyAlignment="1">
      <alignment/>
    </xf>
    <xf numFmtId="176" fontId="9" fillId="0" borderId="0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3" fontId="9" fillId="0" borderId="6" xfId="0" applyNumberFormat="1" applyFont="1" applyBorder="1" applyAlignment="1">
      <alignment vertical="center"/>
    </xf>
    <xf numFmtId="183" fontId="9" fillId="0" borderId="7" xfId="0" applyNumberFormat="1" applyFont="1" applyBorder="1" applyAlignment="1">
      <alignment vertical="center"/>
    </xf>
    <xf numFmtId="183" fontId="9" fillId="0" borderId="8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183" fontId="9" fillId="0" borderId="11" xfId="0" applyNumberFormat="1" applyFont="1" applyBorder="1" applyAlignment="1">
      <alignment vertical="center"/>
    </xf>
    <xf numFmtId="183" fontId="9" fillId="0" borderId="12" xfId="0" applyNumberFormat="1" applyFont="1" applyBorder="1" applyAlignment="1">
      <alignment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183" fontId="9" fillId="0" borderId="20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183" fontId="9" fillId="0" borderId="23" xfId="0" applyNumberFormat="1" applyFont="1" applyBorder="1" applyAlignment="1">
      <alignment vertical="center"/>
    </xf>
    <xf numFmtId="183" fontId="9" fillId="0" borderId="24" xfId="0" applyNumberFormat="1" applyFont="1" applyBorder="1" applyAlignment="1">
      <alignment vertical="center"/>
    </xf>
    <xf numFmtId="183" fontId="9" fillId="0" borderId="25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28" xfId="0" applyNumberFormat="1" applyFont="1" applyBorder="1" applyAlignment="1">
      <alignment vertical="center"/>
    </xf>
    <xf numFmtId="183" fontId="9" fillId="0" borderId="29" xfId="0" applyNumberFormat="1" applyFont="1" applyBorder="1" applyAlignment="1">
      <alignment vertical="center"/>
    </xf>
    <xf numFmtId="179" fontId="8" fillId="0" borderId="30" xfId="15" applyNumberFormat="1" applyFont="1" applyFill="1" applyBorder="1" applyAlignment="1">
      <alignment horizontal="center" vertical="center" wrapText="1"/>
      <protection/>
    </xf>
    <xf numFmtId="179" fontId="8" fillId="0" borderId="30" xfId="15" applyNumberFormat="1" applyFont="1" applyFill="1" applyBorder="1" applyAlignment="1">
      <alignment horizontal="center" wrapText="1"/>
      <protection/>
    </xf>
    <xf numFmtId="3" fontId="7" fillId="0" borderId="31" xfId="15" applyNumberFormat="1" applyFont="1" applyFill="1" applyBorder="1" applyAlignment="1">
      <alignment horizontal="center" wrapText="1"/>
      <protection/>
    </xf>
    <xf numFmtId="179" fontId="8" fillId="0" borderId="32" xfId="15" applyNumberFormat="1" applyFont="1" applyFill="1" applyBorder="1" applyAlignment="1">
      <alignment horizontal="center" wrapText="1"/>
      <protection/>
    </xf>
    <xf numFmtId="179" fontId="8" fillId="0" borderId="32" xfId="15" applyNumberFormat="1" applyFont="1" applyFill="1" applyBorder="1" applyAlignment="1">
      <alignment horizontal="center" vertical="center" wrapText="1"/>
      <protection/>
    </xf>
    <xf numFmtId="179" fontId="8" fillId="0" borderId="33" xfId="15" applyNumberFormat="1" applyFont="1" applyFill="1" applyBorder="1" applyAlignment="1">
      <alignment horizontal="center" vertical="center" wrapText="1"/>
      <protection/>
    </xf>
    <xf numFmtId="179" fontId="8" fillId="0" borderId="34" xfId="15" applyNumberFormat="1" applyFont="1" applyFill="1" applyBorder="1" applyAlignment="1">
      <alignment horizontal="center" wrapText="1"/>
      <protection/>
    </xf>
    <xf numFmtId="179" fontId="8" fillId="0" borderId="33" xfId="15" applyNumberFormat="1" applyFont="1" applyFill="1" applyBorder="1" applyAlignment="1">
      <alignment horizontal="center" wrapText="1"/>
      <protection/>
    </xf>
    <xf numFmtId="179" fontId="8" fillId="0" borderId="35" xfId="15" applyNumberFormat="1" applyFont="1" applyFill="1" applyBorder="1" applyAlignment="1">
      <alignment horizontal="center" wrapText="1"/>
      <protection/>
    </xf>
    <xf numFmtId="179" fontId="8" fillId="0" borderId="31" xfId="15" applyNumberFormat="1" applyFont="1" applyFill="1" applyBorder="1" applyAlignment="1">
      <alignment horizontal="center" wrapText="1"/>
      <protection/>
    </xf>
    <xf numFmtId="179" fontId="8" fillId="0" borderId="36" xfId="15" applyNumberFormat="1" applyFont="1" applyFill="1" applyBorder="1" applyAlignment="1">
      <alignment horizontal="center" vertical="center" wrapText="1"/>
      <protection/>
    </xf>
    <xf numFmtId="3" fontId="5" fillId="0" borderId="0" xfId="15" applyFill="1" applyAlignment="1">
      <alignment/>
      <protection/>
    </xf>
    <xf numFmtId="3" fontId="7" fillId="0" borderId="37" xfId="15" applyNumberFormat="1" applyFont="1" applyFill="1" applyBorder="1" applyAlignment="1">
      <alignment horizontal="center" vertical="center" wrapText="1"/>
      <protection/>
    </xf>
    <xf numFmtId="179" fontId="8" fillId="0" borderId="0" xfId="15" applyNumberFormat="1" applyFont="1" applyFill="1" applyBorder="1" applyAlignment="1">
      <alignment horizontal="center" vertical="center" wrapText="1"/>
      <protection/>
    </xf>
    <xf numFmtId="179" fontId="8" fillId="0" borderId="34" xfId="15" applyNumberFormat="1" applyFont="1" applyFill="1" applyBorder="1" applyAlignment="1">
      <alignment horizontal="center" vertical="center" wrapText="1"/>
      <protection/>
    </xf>
    <xf numFmtId="179" fontId="8" fillId="0" borderId="38" xfId="15" applyNumberFormat="1" applyFont="1" applyFill="1" applyBorder="1" applyAlignment="1">
      <alignment horizontal="center" vertical="center" wrapText="1"/>
      <protection/>
    </xf>
    <xf numFmtId="179" fontId="8" fillId="0" borderId="37" xfId="15" applyNumberFormat="1" applyFont="1" applyFill="1" applyBorder="1" applyAlignment="1">
      <alignment horizontal="center" vertical="center" wrapText="1"/>
      <protection/>
    </xf>
    <xf numFmtId="179" fontId="8" fillId="0" borderId="39" xfId="15" applyNumberFormat="1" applyFont="1" applyFill="1" applyBorder="1" applyAlignment="1">
      <alignment horizontal="center" vertical="center" wrapText="1"/>
      <protection/>
    </xf>
    <xf numFmtId="179" fontId="8" fillId="0" borderId="40" xfId="15" applyNumberFormat="1" applyFont="1" applyFill="1" applyBorder="1" applyAlignment="1">
      <alignment horizontal="center" vertical="center" wrapText="1"/>
      <protection/>
    </xf>
    <xf numFmtId="3" fontId="7" fillId="0" borderId="41" xfId="15" applyFont="1" applyFill="1" applyBorder="1" applyAlignment="1">
      <alignment horizontal="center" vertical="center" wrapText="1"/>
      <protection/>
    </xf>
    <xf numFmtId="179" fontId="8" fillId="0" borderId="42" xfId="15" applyNumberFormat="1" applyFont="1" applyFill="1" applyBorder="1" applyAlignment="1">
      <alignment horizontal="center" vertical="center" wrapText="1"/>
      <protection/>
    </xf>
    <xf numFmtId="179" fontId="8" fillId="0" borderId="43" xfId="15" applyNumberFormat="1" applyFont="1" applyFill="1" applyBorder="1" applyAlignment="1">
      <alignment horizontal="center" vertical="center" wrapText="1"/>
      <protection/>
    </xf>
    <xf numFmtId="179" fontId="8" fillId="0" borderId="44" xfId="15" applyNumberFormat="1" applyFont="1" applyFill="1" applyBorder="1" applyAlignment="1">
      <alignment horizontal="center" vertical="center" wrapText="1"/>
      <protection/>
    </xf>
    <xf numFmtId="179" fontId="8" fillId="0" borderId="41" xfId="15" applyNumberFormat="1" applyFont="1" applyFill="1" applyBorder="1" applyAlignment="1">
      <alignment horizontal="center" vertical="center" wrapText="1"/>
      <protection/>
    </xf>
    <xf numFmtId="179" fontId="8" fillId="0" borderId="45" xfId="15" applyNumberFormat="1" applyFont="1" applyFill="1" applyBorder="1" applyAlignment="1">
      <alignment horizontal="center" vertical="center" wrapText="1"/>
      <protection/>
    </xf>
    <xf numFmtId="179" fontId="8" fillId="0" borderId="46" xfId="15" applyNumberFormat="1" applyFont="1" applyFill="1" applyBorder="1" applyAlignment="1">
      <alignment horizontal="center" vertical="center" wrapText="1"/>
      <protection/>
    </xf>
    <xf numFmtId="3" fontId="9" fillId="0" borderId="47" xfId="15" applyNumberFormat="1" applyFont="1" applyBorder="1" applyAlignment="1">
      <alignment vertical="center"/>
      <protection/>
    </xf>
    <xf numFmtId="181" fontId="9" fillId="0" borderId="40" xfId="15" applyNumberFormat="1" applyFont="1" applyFill="1" applyBorder="1">
      <alignment/>
      <protection/>
    </xf>
    <xf numFmtId="181" fontId="9" fillId="0" borderId="40" xfId="15" applyNumberFormat="1" applyFont="1" applyFill="1" applyBorder="1" applyAlignment="1">
      <alignment vertical="center"/>
      <protection/>
    </xf>
    <xf numFmtId="181" fontId="7" fillId="0" borderId="0" xfId="15" applyNumberFormat="1" applyFont="1" applyFill="1" applyAlignment="1">
      <alignment/>
      <protection/>
    </xf>
    <xf numFmtId="3" fontId="9" fillId="0" borderId="40" xfId="15" applyNumberFormat="1" applyFont="1" applyBorder="1" applyAlignment="1">
      <alignment vertical="center"/>
      <protection/>
    </xf>
    <xf numFmtId="3" fontId="9" fillId="0" borderId="44" xfId="15" applyNumberFormat="1" applyFont="1" applyBorder="1" applyAlignment="1">
      <alignment vertical="center"/>
      <protection/>
    </xf>
    <xf numFmtId="181" fontId="9" fillId="0" borderId="36" xfId="15" applyNumberFormat="1" applyFont="1" applyFill="1" applyBorder="1">
      <alignment/>
      <protection/>
    </xf>
    <xf numFmtId="181" fontId="9" fillId="0" borderId="36" xfId="15" applyNumberFormat="1" applyFont="1" applyFill="1" applyBorder="1" applyAlignment="1">
      <alignment vertical="center"/>
      <protection/>
    </xf>
    <xf numFmtId="181" fontId="9" fillId="0" borderId="48" xfId="15" applyNumberFormat="1" applyFont="1" applyFill="1" applyBorder="1">
      <alignment/>
      <protection/>
    </xf>
    <xf numFmtId="181" fontId="9" fillId="0" borderId="48" xfId="15" applyNumberFormat="1" applyFont="1" applyFill="1" applyBorder="1" applyAlignment="1">
      <alignment vertical="center"/>
      <protection/>
    </xf>
    <xf numFmtId="3" fontId="9" fillId="0" borderId="36" xfId="15" applyNumberFormat="1" applyFont="1" applyBorder="1" applyAlignment="1">
      <alignment vertical="center"/>
      <protection/>
    </xf>
    <xf numFmtId="3" fontId="9" fillId="0" borderId="49" xfId="15" applyNumberFormat="1" applyFont="1" applyBorder="1" applyAlignment="1">
      <alignment vertical="center"/>
      <protection/>
    </xf>
    <xf numFmtId="3" fontId="9" fillId="0" borderId="50" xfId="15" applyNumberFormat="1" applyFont="1" applyFill="1" applyBorder="1" applyAlignment="1">
      <alignment horizontal="center" vertical="center"/>
      <protection/>
    </xf>
    <xf numFmtId="181" fontId="9" fillId="0" borderId="50" xfId="15" applyNumberFormat="1" applyFont="1" applyFill="1" applyBorder="1">
      <alignment/>
      <protection/>
    </xf>
    <xf numFmtId="3" fontId="9" fillId="0" borderId="48" xfId="15" applyNumberFormat="1" applyFont="1" applyBorder="1" applyAlignment="1">
      <alignment vertical="center"/>
      <protection/>
    </xf>
    <xf numFmtId="3" fontId="9" fillId="0" borderId="51" xfId="15" applyNumberFormat="1" applyFont="1" applyFill="1" applyBorder="1" applyAlignment="1">
      <alignment horizontal="center" vertical="center"/>
      <protection/>
    </xf>
    <xf numFmtId="181" fontId="9" fillId="0" borderId="51" xfId="15" applyNumberFormat="1" applyFont="1" applyFill="1" applyBorder="1" applyAlignment="1">
      <alignment vertical="center"/>
      <protection/>
    </xf>
    <xf numFmtId="181" fontId="5" fillId="0" borderId="0" xfId="15" applyNumberFormat="1" applyFill="1" applyAlignment="1">
      <alignment/>
      <protection/>
    </xf>
    <xf numFmtId="3" fontId="9" fillId="0" borderId="48" xfId="15" applyNumberFormat="1" applyFont="1" applyFill="1" applyBorder="1" applyAlignment="1">
      <alignment horizontal="center" vertical="center"/>
      <protection/>
    </xf>
    <xf numFmtId="3" fontId="9" fillId="0" borderId="32" xfId="15" applyFont="1" applyFill="1" applyAlignment="1">
      <alignment horizontal="center"/>
      <protection/>
    </xf>
    <xf numFmtId="179" fontId="9" fillId="0" borderId="32" xfId="15" applyNumberFormat="1" applyFont="1" applyFill="1" applyAlignment="1">
      <alignment horizontal="right"/>
      <protection/>
    </xf>
    <xf numFmtId="179" fontId="5" fillId="0" borderId="32" xfId="15" applyNumberFormat="1" applyFill="1">
      <alignment/>
      <protection/>
    </xf>
    <xf numFmtId="179" fontId="9" fillId="0" borderId="32" xfId="15" applyNumberFormat="1" applyFont="1" applyFill="1">
      <alignment/>
      <protection/>
    </xf>
    <xf numFmtId="3" fontId="9" fillId="0" borderId="0" xfId="15" applyFont="1" applyFill="1" applyAlignment="1">
      <alignment/>
      <protection/>
    </xf>
    <xf numFmtId="3" fontId="9" fillId="0" borderId="0" xfId="15" applyFont="1" applyFill="1" applyAlignment="1">
      <alignment horizontal="center"/>
      <protection/>
    </xf>
    <xf numFmtId="179" fontId="9" fillId="0" borderId="0" xfId="15" applyNumberFormat="1" applyFont="1" applyFill="1" applyAlignment="1">
      <alignment horizontal="right"/>
      <protection/>
    </xf>
    <xf numFmtId="179" fontId="5" fillId="0" borderId="0" xfId="15" applyNumberFormat="1" applyFill="1" applyAlignment="1">
      <alignment/>
      <protection/>
    </xf>
    <xf numFmtId="179" fontId="9" fillId="0" borderId="0" xfId="15" applyNumberFormat="1" applyFont="1" applyFill="1" applyAlignment="1">
      <alignment/>
      <protection/>
    </xf>
    <xf numFmtId="3" fontId="8" fillId="0" borderId="0" xfId="15" applyFont="1" applyFill="1" applyAlignment="1">
      <alignment/>
      <protection/>
    </xf>
    <xf numFmtId="3" fontId="8" fillId="0" borderId="0" xfId="15" applyFont="1" applyFill="1" applyAlignment="1">
      <alignment horizontal="center"/>
      <protection/>
    </xf>
    <xf numFmtId="3" fontId="7" fillId="0" borderId="52" xfId="0" applyFont="1" applyBorder="1" applyAlignment="1">
      <alignment horizontal="center" vertical="center"/>
    </xf>
    <xf numFmtId="3" fontId="7" fillId="0" borderId="53" xfId="0" applyFont="1" applyBorder="1" applyAlignment="1">
      <alignment horizontal="center" vertical="center"/>
    </xf>
    <xf numFmtId="3" fontId="7" fillId="0" borderId="54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179" fontId="8" fillId="0" borderId="36" xfId="15" applyNumberFormat="1" applyFont="1" applyFill="1" applyBorder="1" applyAlignment="1">
      <alignment horizontal="center" vertical="center" wrapText="1"/>
      <protection/>
    </xf>
    <xf numFmtId="179" fontId="8" fillId="0" borderId="40" xfId="15" applyNumberFormat="1" applyFont="1" applyFill="1" applyBorder="1" applyAlignment="1">
      <alignment horizontal="center" vertical="center" wrapText="1"/>
      <protection/>
    </xf>
    <xf numFmtId="179" fontId="8" fillId="0" borderId="36" xfId="15" applyNumberFormat="1" applyFont="1" applyFill="1" applyBorder="1" applyAlignment="1">
      <alignment vertical="center" wrapText="1"/>
      <protection/>
    </xf>
    <xf numFmtId="179" fontId="8" fillId="0" borderId="40" xfId="15" applyNumberFormat="1" applyFont="1" applyFill="1" applyBorder="1" applyAlignment="1">
      <alignment vertical="center" wrapText="1"/>
      <protection/>
    </xf>
    <xf numFmtId="179" fontId="8" fillId="0" borderId="44" xfId="15" applyNumberFormat="1" applyFont="1" applyFill="1" applyBorder="1" applyAlignment="1">
      <alignment horizontal="center" vertical="center" wrapText="1"/>
      <protection/>
    </xf>
    <xf numFmtId="179" fontId="8" fillId="0" borderId="34" xfId="15" applyNumberFormat="1" applyFont="1" applyFill="1" applyBorder="1" applyAlignment="1">
      <alignment vertical="center" wrapText="1"/>
      <protection/>
    </xf>
    <xf numFmtId="179" fontId="8" fillId="0" borderId="38" xfId="15" applyNumberFormat="1" applyFont="1" applyFill="1" applyBorder="1" applyAlignment="1">
      <alignment vertical="center" wrapText="1"/>
      <protection/>
    </xf>
    <xf numFmtId="179" fontId="8" fillId="0" borderId="55" xfId="15" applyNumberFormat="1" applyFont="1" applyFill="1" applyBorder="1" applyAlignment="1">
      <alignment horizontal="center" vertical="center" wrapText="1"/>
      <protection/>
    </xf>
    <xf numFmtId="179" fontId="8" fillId="0" borderId="39" xfId="15" applyNumberFormat="1" applyFont="1" applyFill="1" applyBorder="1" applyAlignment="1">
      <alignment horizontal="center" vertical="center" wrapText="1"/>
      <protection/>
    </xf>
    <xf numFmtId="179" fontId="8" fillId="0" borderId="56" xfId="15" applyNumberFormat="1" applyFont="1" applyFill="1" applyBorder="1" applyAlignment="1">
      <alignment horizontal="center" vertical="center" wrapText="1"/>
      <protection/>
    </xf>
    <xf numFmtId="179" fontId="8" fillId="0" borderId="57" xfId="15" applyNumberFormat="1" applyFont="1" applyFill="1" applyBorder="1" applyAlignment="1">
      <alignment horizontal="center" vertical="center" wrapText="1"/>
      <protection/>
    </xf>
    <xf numFmtId="179" fontId="8" fillId="0" borderId="44" xfId="15" applyNumberFormat="1" applyFont="1" applyFill="1" applyBorder="1" applyAlignment="1">
      <alignment vertical="center" wrapText="1"/>
      <protection/>
    </xf>
  </cellXfs>
  <cellStyles count="2">
    <cellStyle name="Normal" xfId="0"/>
    <cellStyle name="標準_☆　07_第７表性質別歳出の状況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6"/>
  <sheetViews>
    <sheetView showZeros="0" tabSelected="1" showOutlineSymbols="0" view="pageBreakPreview" zoomScale="60" workbookViewId="0" topLeftCell="A1">
      <selection activeCell="J7" sqref="J7"/>
    </sheetView>
  </sheetViews>
  <sheetFormatPr defaultColWidth="9.00390625" defaultRowHeight="14.25"/>
  <cols>
    <col min="1" max="1" width="18.125" style="1" customWidth="1"/>
    <col min="2" max="16" width="6.875" style="1" customWidth="1"/>
    <col min="17" max="21" width="6.625" style="1" customWidth="1"/>
    <col min="22" max="31" width="6.875" style="1" customWidth="1"/>
    <col min="32" max="32" width="6.875" style="6" customWidth="1"/>
    <col min="33" max="51" width="6.875" style="1" customWidth="1"/>
    <col min="52" max="56" width="6.625" style="1" customWidth="1"/>
    <col min="57" max="61" width="6.875" style="1" customWidth="1"/>
    <col min="62" max="62" width="6.875" style="6" customWidth="1"/>
    <col min="63" max="76" width="6.875" style="1" customWidth="1"/>
    <col min="77" max="80" width="6.625" style="1" customWidth="1"/>
    <col min="81" max="81" width="6.625" style="2" customWidth="1"/>
    <col min="82" max="82" width="10.75390625" style="1" customWidth="1"/>
    <col min="83" max="83" width="10.625" style="1" hidden="1" customWidth="1"/>
    <col min="84" max="84" width="6.25390625" style="1" hidden="1" customWidth="1"/>
    <col min="85" max="86" width="8.875" style="1" hidden="1" customWidth="1"/>
    <col min="87" max="87" width="7.125" style="1" hidden="1" customWidth="1"/>
    <col min="88" max="91" width="8.875" style="1" hidden="1" customWidth="1"/>
    <col min="92" max="92" width="4.625" style="1" hidden="1" customWidth="1"/>
    <col min="93" max="94" width="8.875" style="1" hidden="1" customWidth="1"/>
    <col min="95" max="95" width="7.125" style="1" hidden="1" customWidth="1"/>
    <col min="96" max="96" width="8.875" style="1" hidden="1" customWidth="1"/>
    <col min="97" max="97" width="7.125" style="1" hidden="1" customWidth="1"/>
    <col min="98" max="98" width="10.625" style="1" hidden="1" customWidth="1"/>
    <col min="99" max="16384" width="10.75390625" style="1" customWidth="1"/>
  </cols>
  <sheetData>
    <row r="1" spans="1:82" ht="77.25" customHeight="1">
      <c r="A1" s="7" t="s">
        <v>0</v>
      </c>
      <c r="B1" s="96" t="s">
        <v>116</v>
      </c>
      <c r="C1" s="97"/>
      <c r="D1" s="97"/>
      <c r="E1" s="97"/>
      <c r="F1" s="98"/>
      <c r="G1" s="96" t="s">
        <v>117</v>
      </c>
      <c r="H1" s="97"/>
      <c r="I1" s="97"/>
      <c r="J1" s="97"/>
      <c r="K1" s="98"/>
      <c r="L1" s="96" t="s">
        <v>118</v>
      </c>
      <c r="M1" s="97"/>
      <c r="N1" s="97"/>
      <c r="O1" s="97"/>
      <c r="P1" s="98"/>
      <c r="Q1" s="96" t="s">
        <v>119</v>
      </c>
      <c r="R1" s="97"/>
      <c r="S1" s="97"/>
      <c r="T1" s="97"/>
      <c r="U1" s="98"/>
      <c r="V1" s="96" t="s">
        <v>120</v>
      </c>
      <c r="W1" s="97"/>
      <c r="X1" s="97"/>
      <c r="Y1" s="97"/>
      <c r="Z1" s="98"/>
      <c r="AA1" s="96" t="s">
        <v>121</v>
      </c>
      <c r="AB1" s="97"/>
      <c r="AC1" s="97"/>
      <c r="AD1" s="97"/>
      <c r="AE1" s="98"/>
      <c r="AF1" s="96" t="s">
        <v>122</v>
      </c>
      <c r="AG1" s="97"/>
      <c r="AH1" s="97"/>
      <c r="AI1" s="97"/>
      <c r="AJ1" s="98"/>
      <c r="AK1" s="96" t="s">
        <v>123</v>
      </c>
      <c r="AL1" s="97"/>
      <c r="AM1" s="97"/>
      <c r="AN1" s="97"/>
      <c r="AO1" s="98"/>
      <c r="AP1" s="96" t="s">
        <v>124</v>
      </c>
      <c r="AQ1" s="97"/>
      <c r="AR1" s="97"/>
      <c r="AS1" s="97"/>
      <c r="AT1" s="98"/>
      <c r="AU1" s="96" t="s">
        <v>125</v>
      </c>
      <c r="AV1" s="97"/>
      <c r="AW1" s="97"/>
      <c r="AX1" s="97"/>
      <c r="AY1" s="98"/>
      <c r="AZ1" s="96" t="s">
        <v>126</v>
      </c>
      <c r="BA1" s="97"/>
      <c r="BB1" s="97"/>
      <c r="BC1" s="97"/>
      <c r="BD1" s="98"/>
      <c r="BE1" s="96" t="s">
        <v>127</v>
      </c>
      <c r="BF1" s="97"/>
      <c r="BG1" s="97"/>
      <c r="BH1" s="97"/>
      <c r="BI1" s="98"/>
      <c r="BJ1" s="96" t="s">
        <v>128</v>
      </c>
      <c r="BK1" s="97"/>
      <c r="BL1" s="97"/>
      <c r="BM1" s="97"/>
      <c r="BN1" s="98"/>
      <c r="BO1" s="99" t="s">
        <v>129</v>
      </c>
      <c r="BP1" s="100"/>
      <c r="BQ1" s="100"/>
      <c r="BR1" s="100"/>
      <c r="BS1" s="101"/>
      <c r="BT1" s="96" t="s">
        <v>130</v>
      </c>
      <c r="BU1" s="97"/>
      <c r="BV1" s="97"/>
      <c r="BW1" s="97"/>
      <c r="BX1" s="98"/>
      <c r="BY1" s="102" t="s">
        <v>1</v>
      </c>
      <c r="BZ1" s="103"/>
      <c r="CA1" s="103"/>
      <c r="CB1" s="103"/>
      <c r="CC1" s="104"/>
      <c r="CD1" s="3"/>
    </row>
    <row r="2" spans="1:98" ht="35.25" customHeight="1" thickBot="1">
      <c r="A2" s="8"/>
      <c r="B2" s="9">
        <v>15</v>
      </c>
      <c r="C2" s="10">
        <v>16</v>
      </c>
      <c r="D2" s="10">
        <v>17</v>
      </c>
      <c r="E2" s="10">
        <v>18</v>
      </c>
      <c r="F2" s="11">
        <v>19</v>
      </c>
      <c r="G2" s="9">
        <v>15</v>
      </c>
      <c r="H2" s="10">
        <v>16</v>
      </c>
      <c r="I2" s="10">
        <v>17</v>
      </c>
      <c r="J2" s="10">
        <v>18</v>
      </c>
      <c r="K2" s="11">
        <v>19</v>
      </c>
      <c r="L2" s="9">
        <v>15</v>
      </c>
      <c r="M2" s="10">
        <v>16</v>
      </c>
      <c r="N2" s="10">
        <v>17</v>
      </c>
      <c r="O2" s="10">
        <v>18</v>
      </c>
      <c r="P2" s="11">
        <v>19</v>
      </c>
      <c r="Q2" s="9">
        <v>15</v>
      </c>
      <c r="R2" s="10">
        <v>16</v>
      </c>
      <c r="S2" s="10">
        <v>17</v>
      </c>
      <c r="T2" s="10">
        <v>18</v>
      </c>
      <c r="U2" s="11">
        <v>19</v>
      </c>
      <c r="V2" s="9">
        <v>15</v>
      </c>
      <c r="W2" s="10">
        <v>16</v>
      </c>
      <c r="X2" s="10">
        <v>17</v>
      </c>
      <c r="Y2" s="10">
        <v>18</v>
      </c>
      <c r="Z2" s="11">
        <v>19</v>
      </c>
      <c r="AA2" s="9">
        <v>15</v>
      </c>
      <c r="AB2" s="10">
        <v>16</v>
      </c>
      <c r="AC2" s="10">
        <v>17</v>
      </c>
      <c r="AD2" s="10">
        <v>18</v>
      </c>
      <c r="AE2" s="11">
        <v>19</v>
      </c>
      <c r="AF2" s="9">
        <v>15</v>
      </c>
      <c r="AG2" s="10">
        <v>16</v>
      </c>
      <c r="AH2" s="10">
        <v>17</v>
      </c>
      <c r="AI2" s="10">
        <v>18</v>
      </c>
      <c r="AJ2" s="11">
        <v>19</v>
      </c>
      <c r="AK2" s="9">
        <v>15</v>
      </c>
      <c r="AL2" s="10">
        <v>16</v>
      </c>
      <c r="AM2" s="10">
        <v>17</v>
      </c>
      <c r="AN2" s="10">
        <v>18</v>
      </c>
      <c r="AO2" s="11">
        <v>19</v>
      </c>
      <c r="AP2" s="9">
        <v>15</v>
      </c>
      <c r="AQ2" s="10">
        <v>16</v>
      </c>
      <c r="AR2" s="10">
        <v>17</v>
      </c>
      <c r="AS2" s="10">
        <v>18</v>
      </c>
      <c r="AT2" s="11">
        <v>19</v>
      </c>
      <c r="AU2" s="9">
        <v>15</v>
      </c>
      <c r="AV2" s="10">
        <v>16</v>
      </c>
      <c r="AW2" s="10">
        <v>17</v>
      </c>
      <c r="AX2" s="10">
        <v>18</v>
      </c>
      <c r="AY2" s="11">
        <v>19</v>
      </c>
      <c r="AZ2" s="9">
        <v>15</v>
      </c>
      <c r="BA2" s="10">
        <v>16</v>
      </c>
      <c r="BB2" s="10">
        <v>17</v>
      </c>
      <c r="BC2" s="10">
        <v>18</v>
      </c>
      <c r="BD2" s="11">
        <v>19</v>
      </c>
      <c r="BE2" s="9">
        <v>15</v>
      </c>
      <c r="BF2" s="10">
        <v>16</v>
      </c>
      <c r="BG2" s="10">
        <v>17</v>
      </c>
      <c r="BH2" s="10">
        <v>18</v>
      </c>
      <c r="BI2" s="11">
        <v>19</v>
      </c>
      <c r="BJ2" s="9">
        <v>15</v>
      </c>
      <c r="BK2" s="10">
        <v>16</v>
      </c>
      <c r="BL2" s="10">
        <v>17</v>
      </c>
      <c r="BM2" s="10">
        <v>18</v>
      </c>
      <c r="BN2" s="11">
        <v>19</v>
      </c>
      <c r="BO2" s="9">
        <v>15</v>
      </c>
      <c r="BP2" s="10">
        <v>16</v>
      </c>
      <c r="BQ2" s="10">
        <v>17</v>
      </c>
      <c r="BR2" s="10">
        <v>18</v>
      </c>
      <c r="BS2" s="11">
        <v>19</v>
      </c>
      <c r="BT2" s="9">
        <v>15</v>
      </c>
      <c r="BU2" s="10">
        <v>16</v>
      </c>
      <c r="BV2" s="10">
        <v>17</v>
      </c>
      <c r="BW2" s="10">
        <v>18</v>
      </c>
      <c r="BX2" s="11">
        <v>19</v>
      </c>
      <c r="BY2" s="9">
        <v>15</v>
      </c>
      <c r="BZ2" s="10">
        <v>16</v>
      </c>
      <c r="CA2" s="10">
        <v>17</v>
      </c>
      <c r="CB2" s="10">
        <v>18</v>
      </c>
      <c r="CC2" s="11">
        <v>19</v>
      </c>
      <c r="CD2" s="3"/>
      <c r="CE2" s="12"/>
      <c r="CF2" s="12"/>
      <c r="CG2" s="12">
        <v>1</v>
      </c>
      <c r="CH2" s="12">
        <v>2</v>
      </c>
      <c r="CI2" s="12">
        <v>3</v>
      </c>
      <c r="CJ2" s="12">
        <v>4</v>
      </c>
      <c r="CK2" s="12">
        <v>5</v>
      </c>
      <c r="CL2" s="12">
        <v>6</v>
      </c>
      <c r="CM2" s="12">
        <v>7</v>
      </c>
      <c r="CN2" s="12">
        <v>8</v>
      </c>
      <c r="CO2" s="12">
        <v>9</v>
      </c>
      <c r="CP2" s="12">
        <v>10</v>
      </c>
      <c r="CQ2" s="12">
        <v>11</v>
      </c>
      <c r="CR2" s="12">
        <v>12</v>
      </c>
      <c r="CS2" s="12">
        <v>13</v>
      </c>
      <c r="CT2" s="12"/>
    </row>
    <row r="3" spans="1:98" ht="32.25" customHeight="1">
      <c r="A3" s="24" t="s">
        <v>2</v>
      </c>
      <c r="B3" s="15">
        <v>18.5296073559968</v>
      </c>
      <c r="C3" s="16">
        <v>19.6653602488538</v>
      </c>
      <c r="D3" s="16">
        <v>20.736565590478804</v>
      </c>
      <c r="E3" s="16">
        <v>20.69</v>
      </c>
      <c r="F3" s="17">
        <f>ROUND('第７表性質別歳出の状況'!B5/'第７表性質別歳出の状況'!BL5*100,2)</f>
        <v>19.62</v>
      </c>
      <c r="G3" s="15">
        <v>13.80546169908369</v>
      </c>
      <c r="H3" s="16">
        <v>14.908449730998349</v>
      </c>
      <c r="I3" s="16">
        <v>15.884841554890983</v>
      </c>
      <c r="J3" s="16">
        <v>15.571115870760277</v>
      </c>
      <c r="K3" s="17">
        <f>'第７表性質別歳出の状況'!H5/'第７表性質別歳出の状況'!BL5*100</f>
        <v>14.204315373251951</v>
      </c>
      <c r="L3" s="15">
        <v>13.059013200456224</v>
      </c>
      <c r="M3" s="16">
        <v>14.59882992161493</v>
      </c>
      <c r="N3" s="16">
        <v>15.136564643152518</v>
      </c>
      <c r="O3" s="16">
        <v>14.77</v>
      </c>
      <c r="P3" s="17">
        <f>ROUND('第７表性質別歳出の状況'!T5/'第７表性質別歳出の状況'!BL5*100,2)</f>
        <v>13.87</v>
      </c>
      <c r="Q3" s="15">
        <v>2.123861309182298</v>
      </c>
      <c r="R3" s="16">
        <v>2.273450664442564</v>
      </c>
      <c r="S3" s="16">
        <v>2.3693764280124987</v>
      </c>
      <c r="T3" s="16">
        <v>2.28</v>
      </c>
      <c r="U3" s="17">
        <f>ROUND('第７表性質別歳出の状況'!AE5/'第７表性質別歳出の状況'!BL5*100,2)</f>
        <v>1.76</v>
      </c>
      <c r="V3" s="15">
        <v>11.620494191982251</v>
      </c>
      <c r="W3" s="16">
        <v>13.672405934280679</v>
      </c>
      <c r="X3" s="16">
        <v>14.64084718785435</v>
      </c>
      <c r="Y3" s="16">
        <v>15.22</v>
      </c>
      <c r="Z3" s="17">
        <f>ROUND('第７表性質別歳出の状況'!AF5/'第７表性質別歳出の状況'!BL5*100,2)</f>
        <v>15.02</v>
      </c>
      <c r="AA3" s="15">
        <v>4.585779980196972</v>
      </c>
      <c r="AB3" s="16">
        <v>5.011926265180591</v>
      </c>
      <c r="AC3" s="16">
        <v>5.059343441405627</v>
      </c>
      <c r="AD3" s="16">
        <v>4.69</v>
      </c>
      <c r="AE3" s="17">
        <f>ROUND('第７表性質別歳出の状況'!AG5/'第７表性質別歳出の状況'!BL5*100,2)</f>
        <v>4.5</v>
      </c>
      <c r="AF3" s="15">
        <v>16.16081133945366</v>
      </c>
      <c r="AG3" s="16">
        <v>15.060871473217425</v>
      </c>
      <c r="AH3" s="16">
        <v>13.488218158360404</v>
      </c>
      <c r="AI3" s="16">
        <v>13.96</v>
      </c>
      <c r="AJ3" s="17">
        <f>ROUND('第７表性質別歳出の状況'!AM5/'第７表性質別歳出の状況'!BL5*100,2)</f>
        <v>19.22</v>
      </c>
      <c r="AK3" s="15">
        <v>3.9722889278224947</v>
      </c>
      <c r="AL3" s="16">
        <v>2.0071717610091864</v>
      </c>
      <c r="AM3" s="16">
        <v>2.831626306787487</v>
      </c>
      <c r="AN3" s="16">
        <v>5.32</v>
      </c>
      <c r="AO3" s="17">
        <f>ROUND('第７表性質別歳出の状況'!AN5/'第７表性質別歳出の状況'!BL5*100,2)</f>
        <v>7.43</v>
      </c>
      <c r="AP3" s="15">
        <v>11.973554455982448</v>
      </c>
      <c r="AQ3" s="16">
        <v>12.853176498541643</v>
      </c>
      <c r="AR3" s="16">
        <v>10.51726560111607</v>
      </c>
      <c r="AS3" s="16">
        <v>8.5</v>
      </c>
      <c r="AT3" s="17">
        <f>ROUND('第７表性質別歳出の状況'!AO5/'第７表性質別歳出の状況'!BL5*100,2)</f>
        <v>11.66</v>
      </c>
      <c r="AU3" s="15">
        <v>0.2338962043750989</v>
      </c>
      <c r="AV3" s="16">
        <v>0.021495886784127085</v>
      </c>
      <c r="AW3" s="16">
        <v>0</v>
      </c>
      <c r="AX3" s="31">
        <v>0.07</v>
      </c>
      <c r="AY3" s="17">
        <f>ROUND('第７表性質別歳出の状況'!AT5/'第７表性質別歳出の状況'!BL5*100,2)</f>
        <v>0.12</v>
      </c>
      <c r="AZ3" s="15">
        <v>0</v>
      </c>
      <c r="BA3" s="16">
        <v>0</v>
      </c>
      <c r="BB3" s="16">
        <v>0</v>
      </c>
      <c r="BC3" s="16">
        <v>0</v>
      </c>
      <c r="BD3" s="17">
        <f>'第７表性質別歳出の状況'!BA5/'第７表性質別歳出の状況'!BL5*100</f>
        <v>0</v>
      </c>
      <c r="BE3" s="15">
        <v>11.338873450085057</v>
      </c>
      <c r="BF3" s="16">
        <v>14.745797682633816</v>
      </c>
      <c r="BG3" s="16">
        <v>12.710037481367781</v>
      </c>
      <c r="BH3" s="16">
        <v>12.82</v>
      </c>
      <c r="BI3" s="17">
        <f>ROUND('第７表性質別歳出の状況'!BD5/'第７表性質別歳出の状況'!BL5*100,2)</f>
        <v>11.79</v>
      </c>
      <c r="BJ3" s="15">
        <v>3.5411022167831216</v>
      </c>
      <c r="BK3" s="16">
        <v>1.2849017216590577</v>
      </c>
      <c r="BL3" s="16">
        <v>1.9130485982921823</v>
      </c>
      <c r="BM3" s="16">
        <v>1.44</v>
      </c>
      <c r="BN3" s="17">
        <f>ROUND('第７表性質別歳出の状況'!BG5/'第７表性質別歳出の状況'!BL5*100,2)</f>
        <v>0.29</v>
      </c>
      <c r="BO3" s="15">
        <v>8.932204199250503</v>
      </c>
      <c r="BP3" s="16">
        <v>2.5488688353283178</v>
      </c>
      <c r="BQ3" s="16">
        <v>2.4530661550701582</v>
      </c>
      <c r="BR3" s="16">
        <v>2.15</v>
      </c>
      <c r="BS3" s="17">
        <f>ROUND('第７表性質別歳出の状況'!BO5/'第７表性質別歳出の状況'!BL5*100,2)</f>
        <v>1.76</v>
      </c>
      <c r="BT3" s="15">
        <v>9.874356552238018</v>
      </c>
      <c r="BU3" s="16">
        <v>11.116091366004689</v>
      </c>
      <c r="BV3" s="16">
        <v>11.492932316005678</v>
      </c>
      <c r="BW3" s="16">
        <v>11.92</v>
      </c>
      <c r="BX3" s="17">
        <f>ROUND('第７表性質別歳出の状況'!BJ5/'第７表性質別歳出の状況'!BL5*100,2)</f>
        <v>12.07</v>
      </c>
      <c r="BY3" s="15">
        <v>0</v>
      </c>
      <c r="BZ3" s="16">
        <v>0</v>
      </c>
      <c r="CA3" s="16">
        <v>0</v>
      </c>
      <c r="CB3" s="16">
        <v>0</v>
      </c>
      <c r="CC3" s="17">
        <f>'第７表性質別歳出の状況'!BK5/'第７表性質別歳出の状況'!BL5*100</f>
        <v>0</v>
      </c>
      <c r="CE3" s="13">
        <f>SUM(F3,P3,U3,Z3,AE3,AJ3,AY3,BD3,BI3,BN3,BS3,BX3,CC3)</f>
        <v>100.02000000000001</v>
      </c>
      <c r="CF3" s="12"/>
      <c r="CG3" s="14">
        <f>ROUND(F3,1)</f>
        <v>19.6</v>
      </c>
      <c r="CH3" s="14">
        <f>ROUND(P3,1)</f>
        <v>13.9</v>
      </c>
      <c r="CI3" s="14">
        <f>ROUND(U3,1)</f>
        <v>1.8</v>
      </c>
      <c r="CJ3" s="14">
        <f>ROUND(Z3,1)</f>
        <v>15</v>
      </c>
      <c r="CK3" s="14">
        <f>ROUND(AE3,1)</f>
        <v>4.5</v>
      </c>
      <c r="CL3" s="14">
        <f>ROUND(AJ3,1)</f>
        <v>19.2</v>
      </c>
      <c r="CM3" s="14">
        <f>ROUND(AY3,1)</f>
        <v>0.1</v>
      </c>
      <c r="CN3" s="14">
        <f>ROUND(BD3,1)</f>
        <v>0</v>
      </c>
      <c r="CO3" s="14">
        <f>ROUND(BI3,1)</f>
        <v>11.8</v>
      </c>
      <c r="CP3" s="14">
        <f>ROUND(BN3,1)</f>
        <v>0.3</v>
      </c>
      <c r="CQ3" s="14">
        <f>ROUND(BS3,1)</f>
        <v>1.8</v>
      </c>
      <c r="CR3" s="14">
        <f>ROUND(BX3,1)</f>
        <v>12.1</v>
      </c>
      <c r="CS3" s="14">
        <f>ROUND(CC3,1)</f>
        <v>0</v>
      </c>
      <c r="CT3" s="14">
        <f>SUM(CG3:CS3)</f>
        <v>100.09999999999998</v>
      </c>
    </row>
    <row r="4" spans="1:98" ht="32.25" customHeight="1">
      <c r="A4" s="25" t="s">
        <v>3</v>
      </c>
      <c r="B4" s="18">
        <v>19.59884316352895</v>
      </c>
      <c r="C4" s="19">
        <v>18.91228403973398</v>
      </c>
      <c r="D4" s="19">
        <v>19.14782907677374</v>
      </c>
      <c r="E4" s="19">
        <v>19.54</v>
      </c>
      <c r="F4" s="20">
        <f>ROUND('第７表性質別歳出の状況'!B6/'第７表性質別歳出の状況'!BL6*100,2)</f>
        <v>19.64</v>
      </c>
      <c r="G4" s="18">
        <v>13.063997886468714</v>
      </c>
      <c r="H4" s="19">
        <v>13.470253905776532</v>
      </c>
      <c r="I4" s="19">
        <v>13.671501520244494</v>
      </c>
      <c r="J4" s="19">
        <v>13.458194030847901</v>
      </c>
      <c r="K4" s="20">
        <f>'第７表性質別歳出の状況'!H6/'第７表性質別歳出の状況'!BL6*100</f>
        <v>13.625731786915107</v>
      </c>
      <c r="L4" s="18">
        <v>10.84928410818724</v>
      </c>
      <c r="M4" s="19">
        <v>12.638443641783054</v>
      </c>
      <c r="N4" s="19">
        <v>10.379249273397102</v>
      </c>
      <c r="O4" s="19">
        <v>9.92</v>
      </c>
      <c r="P4" s="20">
        <f>ROUND('第７表性質別歳出の状況'!T6/'第７表性質別歳出の状況'!BL6*100,2)</f>
        <v>10.01</v>
      </c>
      <c r="Q4" s="18">
        <v>1.247874370806778</v>
      </c>
      <c r="R4" s="19">
        <v>1.3746558070396768</v>
      </c>
      <c r="S4" s="19">
        <v>1.6432616394233899</v>
      </c>
      <c r="T4" s="19">
        <v>1.04</v>
      </c>
      <c r="U4" s="20">
        <f>ROUND('第７表性質別歳出の状況'!AE6/'第７表性質別歳出の状況'!BL6*100,2)</f>
        <v>1.09</v>
      </c>
      <c r="V4" s="18">
        <v>15.864002722997084</v>
      </c>
      <c r="W4" s="19">
        <v>16.565701361208422</v>
      </c>
      <c r="X4" s="19">
        <v>15.89454335682301</v>
      </c>
      <c r="Y4" s="19">
        <v>16.34</v>
      </c>
      <c r="Z4" s="20">
        <f>ROUND('第７表性質別歳出の状況'!AF6/'第７表性質別歳出の状況'!BL6*100,2)</f>
        <v>17.26</v>
      </c>
      <c r="AA4" s="18">
        <v>10.471176121732785</v>
      </c>
      <c r="AB4" s="19">
        <v>10.958796255082811</v>
      </c>
      <c r="AC4" s="19">
        <v>11.548810932352614</v>
      </c>
      <c r="AD4" s="19">
        <v>10.34</v>
      </c>
      <c r="AE4" s="20">
        <f>ROUND('第７表性質別歳出の状況'!AG6/'第７表性質別歳出の状況'!BL6*100,2)</f>
        <v>10.96</v>
      </c>
      <c r="AF4" s="18">
        <v>11.193707623904494</v>
      </c>
      <c r="AG4" s="19">
        <v>8.862020205147866</v>
      </c>
      <c r="AH4" s="19">
        <v>11.315043585947643</v>
      </c>
      <c r="AI4" s="19">
        <v>14.09</v>
      </c>
      <c r="AJ4" s="20">
        <f>ROUND('第７表性質別歳出の状況'!AM6/'第７表性質別歳出の状況'!BL6*100,2)</f>
        <v>11.5</v>
      </c>
      <c r="AK4" s="18">
        <v>3.4331843747573996</v>
      </c>
      <c r="AL4" s="19">
        <v>1.9937473352228083</v>
      </c>
      <c r="AM4" s="19">
        <v>3.5761009089197486</v>
      </c>
      <c r="AN4" s="19">
        <v>4.95</v>
      </c>
      <c r="AO4" s="20">
        <f>ROUND('第７表性質別歳出の状況'!AN6/'第７表性質別歳出の状況'!BL6*100,2)</f>
        <v>2.66</v>
      </c>
      <c r="AP4" s="18">
        <v>7.245206430064366</v>
      </c>
      <c r="AQ4" s="19">
        <v>6.238114813625</v>
      </c>
      <c r="AR4" s="19">
        <v>7.0960392969481365</v>
      </c>
      <c r="AS4" s="19">
        <v>8.49</v>
      </c>
      <c r="AT4" s="20">
        <f>ROUND('第７表性質別歳出の状況'!AO6/'第７表性質別歳出の状況'!BL6*100,2)</f>
        <v>8.37</v>
      </c>
      <c r="AU4" s="18">
        <v>0.21021775626020237</v>
      </c>
      <c r="AV4" s="19">
        <v>0.012383001894296272</v>
      </c>
      <c r="AW4" s="19">
        <v>0.023256746734732534</v>
      </c>
      <c r="AX4" s="19">
        <v>0.01</v>
      </c>
      <c r="AY4" s="20">
        <f>ROUND('第７表性質別歳出の状況'!AT6/'第７表性質別歳出の状況'!BL6*100,2)</f>
        <v>0.38</v>
      </c>
      <c r="AZ4" s="18">
        <v>0</v>
      </c>
      <c r="BA4" s="19">
        <v>0</v>
      </c>
      <c r="BB4" s="19">
        <v>0</v>
      </c>
      <c r="BC4" s="19">
        <v>0</v>
      </c>
      <c r="BD4" s="20">
        <f>'第７表性質別歳出の状況'!BA6/'第７表性質別歳出の状況'!BL6*100</f>
        <v>0</v>
      </c>
      <c r="BE4" s="18">
        <v>15.80646489474637</v>
      </c>
      <c r="BF4" s="19">
        <v>15.550086403458826</v>
      </c>
      <c r="BG4" s="19">
        <v>14.869928451529942</v>
      </c>
      <c r="BH4" s="19">
        <v>15.25</v>
      </c>
      <c r="BI4" s="20">
        <f>ROUND('第７表性質別歳出の状況'!BD6/'第７表性質別歳出の状況'!BL6*100,2)</f>
        <v>15.96</v>
      </c>
      <c r="BJ4" s="18">
        <v>0.816638331968823</v>
      </c>
      <c r="BK4" s="19">
        <v>0.2337033787490474</v>
      </c>
      <c r="BL4" s="19">
        <v>2.0045570406710143</v>
      </c>
      <c r="BM4" s="19">
        <v>0.63</v>
      </c>
      <c r="BN4" s="20">
        <f>ROUND('第７表性質別歳出の状況'!BG6/'第７表性質別歳出の状況'!BL6*100,2)</f>
        <v>0.05</v>
      </c>
      <c r="BO4" s="18">
        <v>2.8038271691348986</v>
      </c>
      <c r="BP4" s="19">
        <v>2.8423279982448375</v>
      </c>
      <c r="BQ4" s="19">
        <v>2.2917417301233387</v>
      </c>
      <c r="BR4" s="19">
        <v>2.3</v>
      </c>
      <c r="BS4" s="20">
        <f>ROUND('第７表性質別歳出の状況'!BO6/'第７表性質別歳出の状況'!BL6*100,2)</f>
        <v>2.03</v>
      </c>
      <c r="BT4" s="18">
        <v>11.137963736732377</v>
      </c>
      <c r="BU4" s="19">
        <v>12.049597907657182</v>
      </c>
      <c r="BV4" s="19">
        <v>10.881778166223473</v>
      </c>
      <c r="BW4" s="19">
        <v>10.55</v>
      </c>
      <c r="BX4" s="20">
        <f>ROUND('第７表性質別歳出の状況'!BJ6/'第７表性質別歳出の状況'!BL6*100,2)</f>
        <v>11.12</v>
      </c>
      <c r="BY4" s="18">
        <v>0</v>
      </c>
      <c r="BZ4" s="19">
        <v>0</v>
      </c>
      <c r="CA4" s="19">
        <v>0</v>
      </c>
      <c r="CB4" s="19">
        <v>0</v>
      </c>
      <c r="CC4" s="20">
        <f>'第７表性質別歳出の状況'!BK6/'第７表性質別歳出の状況'!BL6*100</f>
        <v>0</v>
      </c>
      <c r="CD4" s="3"/>
      <c r="CE4" s="13">
        <f aca="true" t="shared" si="0" ref="CE4:CE66">SUM(F4,P4,U4,Z4,AE4,AJ4,AY4,BD4,BI4,BN4,BS4,BX4,CC4)</f>
        <v>100.00000000000001</v>
      </c>
      <c r="CF4" s="12"/>
      <c r="CG4" s="14">
        <f aca="true" t="shared" si="1" ref="CG4:CG66">ROUND(F4,1)</f>
        <v>19.6</v>
      </c>
      <c r="CH4" s="14">
        <f aca="true" t="shared" si="2" ref="CH4:CH66">ROUND(P4,1)</f>
        <v>10</v>
      </c>
      <c r="CI4" s="14">
        <f aca="true" t="shared" si="3" ref="CI4:CI66">ROUND(U4,1)</f>
        <v>1.1</v>
      </c>
      <c r="CJ4" s="14">
        <f aca="true" t="shared" si="4" ref="CJ4:CJ66">ROUND(Z4,1)</f>
        <v>17.3</v>
      </c>
      <c r="CK4" s="14">
        <f aca="true" t="shared" si="5" ref="CK4:CK66">ROUND(AE4,1)</f>
        <v>11</v>
      </c>
      <c r="CL4" s="14">
        <f aca="true" t="shared" si="6" ref="CL4:CL66">ROUND(AJ4,1)</f>
        <v>11.5</v>
      </c>
      <c r="CM4" s="14">
        <f aca="true" t="shared" si="7" ref="CM4:CM66">ROUND(AY4,1)</f>
        <v>0.4</v>
      </c>
      <c r="CN4" s="14">
        <f aca="true" t="shared" si="8" ref="CN4:CN66">ROUND(BD4,1)</f>
        <v>0</v>
      </c>
      <c r="CO4" s="14">
        <f aca="true" t="shared" si="9" ref="CO4:CO66">ROUND(BI4,1)</f>
        <v>16</v>
      </c>
      <c r="CP4" s="14">
        <f aca="true" t="shared" si="10" ref="CP4:CP66">ROUND(BN4,1)</f>
        <v>0.1</v>
      </c>
      <c r="CQ4" s="14">
        <f aca="true" t="shared" si="11" ref="CQ4:CQ66">ROUND(BS4,1)</f>
        <v>2</v>
      </c>
      <c r="CR4" s="14">
        <f aca="true" t="shared" si="12" ref="CR4:CR66">ROUND(BX4,1)</f>
        <v>11.1</v>
      </c>
      <c r="CS4" s="14">
        <f aca="true" t="shared" si="13" ref="CS4:CS66">ROUND(CC4,1)</f>
        <v>0</v>
      </c>
      <c r="CT4" s="14">
        <f aca="true" t="shared" si="14" ref="CT4:CT66">SUM(CG4:CS4)</f>
        <v>100.1</v>
      </c>
    </row>
    <row r="5" spans="1:98" ht="32.25" customHeight="1">
      <c r="A5" s="25" t="s">
        <v>4</v>
      </c>
      <c r="B5" s="18">
        <v>16.19433038599974</v>
      </c>
      <c r="C5" s="19">
        <v>16.17773924202545</v>
      </c>
      <c r="D5" s="19">
        <v>15.430936821892976</v>
      </c>
      <c r="E5" s="19">
        <v>16.16</v>
      </c>
      <c r="F5" s="20">
        <f>ROUND('第７表性質別歳出の状況'!B7/'第７表性質別歳出の状況'!BL7*100,2)</f>
        <v>16.85</v>
      </c>
      <c r="G5" s="18">
        <v>11.687448627971243</v>
      </c>
      <c r="H5" s="19">
        <v>11.774830645758605</v>
      </c>
      <c r="I5" s="19">
        <v>11.276859445205412</v>
      </c>
      <c r="J5" s="19">
        <v>11.803138251413433</v>
      </c>
      <c r="K5" s="20">
        <f>'第７表性質別歳出の状況'!H7/'第７表性質別歳出の状況'!BL7*100</f>
        <v>11.929535745108065</v>
      </c>
      <c r="L5" s="18">
        <v>15.382512784709384</v>
      </c>
      <c r="M5" s="19">
        <v>15.961700268575395</v>
      </c>
      <c r="N5" s="19">
        <v>14.798993573894284</v>
      </c>
      <c r="O5" s="19">
        <v>14.66</v>
      </c>
      <c r="P5" s="20">
        <f>ROUND('第７表性質別歳出の状況'!T7/'第７表性質別歳出の状況'!BL7*100,2)</f>
        <v>14.88</v>
      </c>
      <c r="Q5" s="18">
        <v>2.6375197206011776</v>
      </c>
      <c r="R5" s="19">
        <v>2.7258433234353556</v>
      </c>
      <c r="S5" s="19">
        <v>2.582830240502781</v>
      </c>
      <c r="T5" s="19">
        <v>2.66</v>
      </c>
      <c r="U5" s="20">
        <f>ROUND('第７表性質別歳出の状況'!AE7/'第７表性質別歳出の状況'!BL7*100,2)</f>
        <v>2.59</v>
      </c>
      <c r="V5" s="18">
        <v>10.063239829162168</v>
      </c>
      <c r="W5" s="19">
        <v>11.129488981112326</v>
      </c>
      <c r="X5" s="19">
        <v>11.323924275685648</v>
      </c>
      <c r="Y5" s="19">
        <v>12.48</v>
      </c>
      <c r="Z5" s="20">
        <f>ROUND('第７表性質別歳出の状況'!AF7/'第７表性質別歳出の状況'!BL7*100,2)</f>
        <v>13.98</v>
      </c>
      <c r="AA5" s="18">
        <v>7.605282568761537</v>
      </c>
      <c r="AB5" s="19">
        <v>7.345388239630952</v>
      </c>
      <c r="AC5" s="19">
        <v>7.212036608954642</v>
      </c>
      <c r="AD5" s="19">
        <v>7.86</v>
      </c>
      <c r="AE5" s="20">
        <f>ROUND('第７表性質別歳出の状況'!AG7/'第７表性質別歳出の状況'!BL7*100,2)</f>
        <v>8.37</v>
      </c>
      <c r="AF5" s="18">
        <v>16.668945974382872</v>
      </c>
      <c r="AG5" s="19">
        <v>16.43277812517195</v>
      </c>
      <c r="AH5" s="19">
        <v>17.7887216724398</v>
      </c>
      <c r="AI5" s="19">
        <v>14.63</v>
      </c>
      <c r="AJ5" s="20">
        <f>ROUND('第７表性質別歳出の状況'!AM7/'第７表性質別歳出の状況'!BL7*100,2)</f>
        <v>10.83</v>
      </c>
      <c r="AK5" s="18">
        <v>3.8241849423753</v>
      </c>
      <c r="AL5" s="19">
        <v>4.125183576299336</v>
      </c>
      <c r="AM5" s="19">
        <v>4.615025356352372</v>
      </c>
      <c r="AN5" s="19">
        <v>4.77</v>
      </c>
      <c r="AO5" s="20">
        <f>ROUND('第７表性質別歳出の状況'!AN7/'第７表性質別歳出の状況'!BL7*100,2)</f>
        <v>3.2</v>
      </c>
      <c r="AP5" s="18">
        <v>12.12127128527874</v>
      </c>
      <c r="AQ5" s="19">
        <v>11.45994686623117</v>
      </c>
      <c r="AR5" s="19">
        <v>11.90940070537836</v>
      </c>
      <c r="AS5" s="19">
        <v>8.91</v>
      </c>
      <c r="AT5" s="20">
        <f>ROUND('第７表性質別歳出の状況'!AO7/'第７表性質別歳出の状況'!BL7*100,2)</f>
        <v>6.81</v>
      </c>
      <c r="AU5" s="18">
        <v>0.29245156608620354</v>
      </c>
      <c r="AV5" s="19">
        <v>0.18731422499456024</v>
      </c>
      <c r="AW5" s="19">
        <v>0.07736574521473055</v>
      </c>
      <c r="AX5" s="19">
        <v>0.02</v>
      </c>
      <c r="AY5" s="20">
        <f>ROUND('第７表性質別歳出の状況'!AT7/'第７表性質別歳出の状況'!BL7*100,2)</f>
        <v>0.04</v>
      </c>
      <c r="AZ5" s="18">
        <v>0</v>
      </c>
      <c r="BA5" s="19">
        <v>0</v>
      </c>
      <c r="BB5" s="19">
        <v>0</v>
      </c>
      <c r="BC5" s="19">
        <v>0</v>
      </c>
      <c r="BD5" s="20">
        <f>'第７表性質別歳出の状況'!BA7/'第７表性質別歳出の状況'!BL7*100</f>
        <v>0</v>
      </c>
      <c r="BE5" s="18">
        <v>12.27841378752757</v>
      </c>
      <c r="BF5" s="19">
        <v>12.396399724619265</v>
      </c>
      <c r="BG5" s="19">
        <v>12.730756234940015</v>
      </c>
      <c r="BH5" s="19">
        <v>13.61</v>
      </c>
      <c r="BI5" s="20">
        <f>ROUND('第７表性質別歳出の状況'!BD7/'第７表性質別歳出の状況'!BL7*100,2)</f>
        <v>13.95</v>
      </c>
      <c r="BJ5" s="18">
        <v>4.754979523559044</v>
      </c>
      <c r="BK5" s="19">
        <v>3.2640755527033485</v>
      </c>
      <c r="BL5" s="19">
        <v>4.181526233360225</v>
      </c>
      <c r="BM5" s="19">
        <v>3.03</v>
      </c>
      <c r="BN5" s="20">
        <f>ROUND('第７表性質別歳出の状況'!BG7/'第７表性質別歳出の状況'!BL7*100,2)</f>
        <v>3.93</v>
      </c>
      <c r="BO5" s="18">
        <v>2.0361045722190405</v>
      </c>
      <c r="BP5" s="19">
        <v>1.6666457862668242</v>
      </c>
      <c r="BQ5" s="19">
        <v>1.3293654034767097</v>
      </c>
      <c r="BR5" s="19">
        <v>1.29</v>
      </c>
      <c r="BS5" s="20">
        <f>ROUND('第７表性質別歳出の状況'!BO7/'第７表性質別歳出の状況'!BL7*100,2)</f>
        <v>1.53</v>
      </c>
      <c r="BT5" s="18">
        <v>12.086219286991257</v>
      </c>
      <c r="BU5" s="19">
        <v>12.712626531464574</v>
      </c>
      <c r="BV5" s="19">
        <v>12.543543189638184</v>
      </c>
      <c r="BW5" s="19">
        <v>13.6</v>
      </c>
      <c r="BX5" s="20">
        <f>ROUND('第７表性質別歳出の状況'!BJ7/'第７表性質別歳出の状況'!BL7*100,2)</f>
        <v>13.05</v>
      </c>
      <c r="BY5" s="18">
        <v>0</v>
      </c>
      <c r="BZ5" s="19">
        <v>0</v>
      </c>
      <c r="CA5" s="19">
        <v>0</v>
      </c>
      <c r="CB5" s="19">
        <v>0</v>
      </c>
      <c r="CC5" s="20">
        <f>'第７表性質別歳出の状況'!BK7/'第７表性質別歳出の状況'!BL7*100</f>
        <v>0</v>
      </c>
      <c r="CD5" s="3"/>
      <c r="CE5" s="13">
        <f t="shared" si="0"/>
        <v>100.00000000000003</v>
      </c>
      <c r="CF5" s="12"/>
      <c r="CG5" s="14">
        <f t="shared" si="1"/>
        <v>16.9</v>
      </c>
      <c r="CH5" s="14">
        <f t="shared" si="2"/>
        <v>14.9</v>
      </c>
      <c r="CI5" s="14">
        <f t="shared" si="3"/>
        <v>2.6</v>
      </c>
      <c r="CJ5" s="14">
        <f t="shared" si="4"/>
        <v>14</v>
      </c>
      <c r="CK5" s="14">
        <f t="shared" si="5"/>
        <v>8.4</v>
      </c>
      <c r="CL5" s="14">
        <f t="shared" si="6"/>
        <v>10.8</v>
      </c>
      <c r="CM5" s="14">
        <f t="shared" si="7"/>
        <v>0</v>
      </c>
      <c r="CN5" s="14">
        <f t="shared" si="8"/>
        <v>0</v>
      </c>
      <c r="CO5" s="14">
        <f t="shared" si="9"/>
        <v>14</v>
      </c>
      <c r="CP5" s="14">
        <f t="shared" si="10"/>
        <v>3.9</v>
      </c>
      <c r="CQ5" s="14">
        <f t="shared" si="11"/>
        <v>1.5</v>
      </c>
      <c r="CR5" s="14">
        <f t="shared" si="12"/>
        <v>13.1</v>
      </c>
      <c r="CS5" s="14">
        <f t="shared" si="13"/>
        <v>0</v>
      </c>
      <c r="CT5" s="14">
        <f t="shared" si="14"/>
        <v>100.1</v>
      </c>
    </row>
    <row r="6" spans="1:98" ht="32.25" customHeight="1">
      <c r="A6" s="25" t="s">
        <v>5</v>
      </c>
      <c r="B6" s="18">
        <v>20.681673813391416</v>
      </c>
      <c r="C6" s="19">
        <v>19.466619979302422</v>
      </c>
      <c r="D6" s="19">
        <v>19.079881195255087</v>
      </c>
      <c r="E6" s="19">
        <v>18.15</v>
      </c>
      <c r="F6" s="20">
        <f>ROUND('第７表性質別歳出の状況'!B8/'第７表性質別歳出の状況'!BL8*100,2)</f>
        <v>18.62</v>
      </c>
      <c r="G6" s="18">
        <v>14.282270275301393</v>
      </c>
      <c r="H6" s="19">
        <v>13.633229919589414</v>
      </c>
      <c r="I6" s="19">
        <v>13.72582844677363</v>
      </c>
      <c r="J6" s="19">
        <v>13.019257502333115</v>
      </c>
      <c r="K6" s="20">
        <f>'第７表性質別歳出の状況'!H8/'第７表性質別歳出の状況'!BL8*100</f>
        <v>12.398758775354787</v>
      </c>
      <c r="L6" s="18">
        <v>13.3686609643762</v>
      </c>
      <c r="M6" s="19">
        <v>13.354298051204344</v>
      </c>
      <c r="N6" s="19">
        <v>13.150999117750528</v>
      </c>
      <c r="O6" s="19">
        <v>12.91</v>
      </c>
      <c r="P6" s="20">
        <f>ROUND('第７表性質別歳出の状況'!T8/'第７表性質別歳出の状況'!BL8*100,2)</f>
        <v>13.61</v>
      </c>
      <c r="Q6" s="18">
        <v>1.8163323902168234</v>
      </c>
      <c r="R6" s="19">
        <v>1.8643643966988421</v>
      </c>
      <c r="S6" s="19">
        <v>1.678343859477057</v>
      </c>
      <c r="T6" s="19">
        <v>1.66</v>
      </c>
      <c r="U6" s="20">
        <f>ROUND('第７表性質別歳出の状況'!AE8/'第７表性質別歳出の状況'!BL8*100,2)</f>
        <v>1.61</v>
      </c>
      <c r="V6" s="18">
        <v>13.547521849715174</v>
      </c>
      <c r="W6" s="19">
        <v>14.560738120490232</v>
      </c>
      <c r="X6" s="19">
        <v>15.39762798834412</v>
      </c>
      <c r="Y6" s="19">
        <v>15.53</v>
      </c>
      <c r="Z6" s="20">
        <f>ROUND('第７表性質別歳出の状況'!AF8/'第７表性質別歳出の状況'!BL8*100,2)</f>
        <v>15.57</v>
      </c>
      <c r="AA6" s="18">
        <v>4.48246148487187</v>
      </c>
      <c r="AB6" s="19">
        <v>4.598795606005706</v>
      </c>
      <c r="AC6" s="19">
        <v>4.355077030999036</v>
      </c>
      <c r="AD6" s="19">
        <v>7.02</v>
      </c>
      <c r="AE6" s="20">
        <f>ROUND('第７表性質別歳出の状況'!AG8/'第７表性質別歳出の状況'!BL8*100,2)</f>
        <v>4.69</v>
      </c>
      <c r="AF6" s="18">
        <v>18.86417610835197</v>
      </c>
      <c r="AG6" s="19">
        <v>17.43569837249863</v>
      </c>
      <c r="AH6" s="19">
        <v>16.925737432662842</v>
      </c>
      <c r="AI6" s="19">
        <v>18.7</v>
      </c>
      <c r="AJ6" s="20">
        <f>ROUND('第７表性質別歳出の状況'!AM8/'第７表性質別歳出の状況'!BL8*100,2)</f>
        <v>16.96</v>
      </c>
      <c r="AK6" s="18">
        <v>5.3160035415278655</v>
      </c>
      <c r="AL6" s="19">
        <v>5.4863889890482485</v>
      </c>
      <c r="AM6" s="19">
        <v>5.791513696661836</v>
      </c>
      <c r="AN6" s="19">
        <v>6.59</v>
      </c>
      <c r="AO6" s="20">
        <f>ROUND('第７表性質別歳出の状況'!AN8/'第７表性質別歳出の状況'!BL8*100,2)</f>
        <v>7.8</v>
      </c>
      <c r="AP6" s="18">
        <v>13.328480012896152</v>
      </c>
      <c r="AQ6" s="19">
        <v>11.756999596378588</v>
      </c>
      <c r="AR6" s="19">
        <v>10.945127916870767</v>
      </c>
      <c r="AS6" s="19">
        <v>11.9</v>
      </c>
      <c r="AT6" s="20">
        <f>ROUND('第７表性質別歳出の状況'!AO8/'第７表性質別歳出の状況'!BL8*100,2)</f>
        <v>9.05</v>
      </c>
      <c r="AU6" s="18">
        <v>0.14932380656925978</v>
      </c>
      <c r="AV6" s="19">
        <v>0.2553921926684963</v>
      </c>
      <c r="AW6" s="19">
        <v>0.08794586477766372</v>
      </c>
      <c r="AX6" s="19">
        <v>0.23</v>
      </c>
      <c r="AY6" s="20">
        <f>ROUND('第７表性質別歳出の状況'!AT8/'第７表性質別歳出の状況'!BL8*100,2)</f>
        <v>0.31</v>
      </c>
      <c r="AZ6" s="18">
        <v>0</v>
      </c>
      <c r="BA6" s="19">
        <v>0</v>
      </c>
      <c r="BB6" s="19">
        <v>0</v>
      </c>
      <c r="BC6" s="19">
        <v>0</v>
      </c>
      <c r="BD6" s="20">
        <f>'第７表性質別歳出の状況'!BA8/'第７表性質別歳出の状況'!BL8*100</f>
        <v>0</v>
      </c>
      <c r="BE6" s="18">
        <v>11.557357521816266</v>
      </c>
      <c r="BF6" s="19">
        <v>11.949143374967825</v>
      </c>
      <c r="BG6" s="19">
        <v>12.360205636605482</v>
      </c>
      <c r="BH6" s="19">
        <v>12.64</v>
      </c>
      <c r="BI6" s="20">
        <f>ROUND('第７表性質別歳出の状況'!BD8/'第７表性質別歳出の状況'!BL8*100,2)</f>
        <v>12.92</v>
      </c>
      <c r="BJ6" s="18">
        <v>3.307986822945344</v>
      </c>
      <c r="BK6" s="19">
        <v>3.688751006804647</v>
      </c>
      <c r="BL6" s="19">
        <v>4.25145603390347</v>
      </c>
      <c r="BM6" s="19">
        <v>0.72</v>
      </c>
      <c r="BN6" s="20">
        <f>ROUND('第７表性質別歳出の状況'!BG8/'第７表性質別歳出の状況'!BL8*100,2)</f>
        <v>3.03</v>
      </c>
      <c r="BO6" s="18">
        <v>2.7719685644208654</v>
      </c>
      <c r="BP6" s="19">
        <v>2.9667106052139354</v>
      </c>
      <c r="BQ6" s="19">
        <v>3.311097603297851</v>
      </c>
      <c r="BR6" s="19">
        <v>2.55</v>
      </c>
      <c r="BS6" s="20">
        <f>ROUND('第７表性質別歳出の状況'!BO8/'第７表性質別歳出の状況'!BL8*100,2)</f>
        <v>3.24</v>
      </c>
      <c r="BT6" s="18">
        <v>9.452536673324815</v>
      </c>
      <c r="BU6" s="19">
        <v>9.859488294144919</v>
      </c>
      <c r="BV6" s="19">
        <v>9.401628236926868</v>
      </c>
      <c r="BW6" s="19">
        <v>9.88</v>
      </c>
      <c r="BX6" s="20">
        <f>ROUND('第７表性質別歳出の状況'!BJ8/'第７表性質別歳出の状況'!BL8*100,2)</f>
        <v>9.45</v>
      </c>
      <c r="BY6" s="18">
        <v>0</v>
      </c>
      <c r="BZ6" s="19">
        <v>0</v>
      </c>
      <c r="CA6" s="19">
        <v>0</v>
      </c>
      <c r="CB6" s="19">
        <v>0</v>
      </c>
      <c r="CC6" s="20">
        <f>'第７表性質別歳出の状況'!BK8/'第７表性質別歳出の状況'!BL8*100</f>
        <v>0</v>
      </c>
      <c r="CD6" s="3"/>
      <c r="CE6" s="13">
        <f t="shared" si="0"/>
        <v>100.01</v>
      </c>
      <c r="CF6" s="12"/>
      <c r="CG6" s="14">
        <f t="shared" si="1"/>
        <v>18.6</v>
      </c>
      <c r="CH6" s="14">
        <f t="shared" si="2"/>
        <v>13.6</v>
      </c>
      <c r="CI6" s="14">
        <f t="shared" si="3"/>
        <v>1.6</v>
      </c>
      <c r="CJ6" s="14">
        <f t="shared" si="4"/>
        <v>15.6</v>
      </c>
      <c r="CK6" s="14">
        <f t="shared" si="5"/>
        <v>4.7</v>
      </c>
      <c r="CL6" s="14">
        <f t="shared" si="6"/>
        <v>17</v>
      </c>
      <c r="CM6" s="14">
        <f t="shared" si="7"/>
        <v>0.3</v>
      </c>
      <c r="CN6" s="14">
        <f t="shared" si="8"/>
        <v>0</v>
      </c>
      <c r="CO6" s="14">
        <f t="shared" si="9"/>
        <v>12.9</v>
      </c>
      <c r="CP6" s="14">
        <f t="shared" si="10"/>
        <v>3</v>
      </c>
      <c r="CQ6" s="14">
        <f t="shared" si="11"/>
        <v>3.2</v>
      </c>
      <c r="CR6" s="14">
        <f t="shared" si="12"/>
        <v>9.5</v>
      </c>
      <c r="CS6" s="14">
        <f t="shared" si="13"/>
        <v>0</v>
      </c>
      <c r="CT6" s="14">
        <f t="shared" si="14"/>
        <v>100.00000000000001</v>
      </c>
    </row>
    <row r="7" spans="1:98" ht="32.25" customHeight="1">
      <c r="A7" s="25" t="s">
        <v>6</v>
      </c>
      <c r="B7" s="18"/>
      <c r="C7" s="19"/>
      <c r="D7" s="19">
        <v>22.53874980755396</v>
      </c>
      <c r="E7" s="19">
        <v>21.18</v>
      </c>
      <c r="F7" s="20">
        <f>ROUND('第７表性質別歳出の状況'!B9/'第７表性質別歳出の状況'!BL9*100,2)</f>
        <v>19.57</v>
      </c>
      <c r="G7" s="18"/>
      <c r="H7" s="19"/>
      <c r="I7" s="19">
        <v>14.696231902407611</v>
      </c>
      <c r="J7" s="19">
        <v>13.866182330309964</v>
      </c>
      <c r="K7" s="20">
        <f>'第７表性質別歳出の状況'!H9/'第７表性質別歳出の状況'!BL9*100</f>
        <v>12.583042536874428</v>
      </c>
      <c r="L7" s="18"/>
      <c r="M7" s="19"/>
      <c r="N7" s="19">
        <v>11.749495662941596</v>
      </c>
      <c r="O7" s="19">
        <v>10.05</v>
      </c>
      <c r="P7" s="20">
        <f>ROUND('第７表性質別歳出の状況'!T9/'第７表性質別歳出の状況'!BL9*100,2)</f>
        <v>9.31</v>
      </c>
      <c r="Q7" s="18"/>
      <c r="R7" s="19"/>
      <c r="S7" s="19">
        <v>0.8406763892035327</v>
      </c>
      <c r="T7" s="19">
        <v>0.61</v>
      </c>
      <c r="U7" s="20">
        <f>ROUND('第７表性質別歳出の状況'!AE9/'第７表性質別歳出の状況'!BL9*100,2)</f>
        <v>0.64</v>
      </c>
      <c r="V7" s="18"/>
      <c r="W7" s="19"/>
      <c r="X7" s="19">
        <v>8.603224575288786</v>
      </c>
      <c r="Y7" s="19">
        <v>9.35</v>
      </c>
      <c r="Z7" s="20">
        <f>ROUND('第７表性質別歳出の状況'!AF9/'第７表性質別歳出の状況'!BL9*100,2)</f>
        <v>9.85</v>
      </c>
      <c r="AA7" s="18"/>
      <c r="AB7" s="19"/>
      <c r="AC7" s="19">
        <v>12.523215745557915</v>
      </c>
      <c r="AD7" s="19">
        <v>11.18</v>
      </c>
      <c r="AE7" s="20">
        <f>ROUND('第７表性質別歳出の状況'!AG9/'第７表性質別歳出の状況'!BL9*100,2)</f>
        <v>10.68</v>
      </c>
      <c r="AF7" s="18"/>
      <c r="AG7" s="19"/>
      <c r="AH7" s="19">
        <v>11.606120256360498</v>
      </c>
      <c r="AI7" s="19">
        <v>11.05</v>
      </c>
      <c r="AJ7" s="20">
        <f>ROUND('第７表性質別歳出の状況'!AM9/'第７表性質別歳出の状況'!BL9*100,2)</f>
        <v>15.04</v>
      </c>
      <c r="AK7" s="18"/>
      <c r="AL7" s="19"/>
      <c r="AM7" s="19">
        <v>1.0613326562989143</v>
      </c>
      <c r="AN7" s="19">
        <v>2.22</v>
      </c>
      <c r="AO7" s="20">
        <f>ROUND('第７表性質別歳出の状況'!AN9/'第７表性質別歳出の状況'!BL9*100,2)</f>
        <v>2.9</v>
      </c>
      <c r="AP7" s="18"/>
      <c r="AQ7" s="19"/>
      <c r="AR7" s="19">
        <v>10.246237296697021</v>
      </c>
      <c r="AS7" s="19">
        <v>8.57</v>
      </c>
      <c r="AT7" s="20">
        <f>ROUND('第７表性質別歳出の状況'!AO9/'第７表性質別歳出の状況'!BL9*100,2)</f>
        <v>11.62</v>
      </c>
      <c r="AU7" s="18"/>
      <c r="AV7" s="19"/>
      <c r="AW7" s="19">
        <v>0.09927646918153797</v>
      </c>
      <c r="AX7" s="19">
        <v>0.48</v>
      </c>
      <c r="AY7" s="20">
        <f>ROUND('第７表性質別歳出の状況'!AT9/'第７表性質別歳出の状況'!BL9*100,2)</f>
        <v>0.22</v>
      </c>
      <c r="AZ7" s="18">
        <v>0</v>
      </c>
      <c r="BA7" s="19">
        <v>0</v>
      </c>
      <c r="BB7" s="19">
        <v>0</v>
      </c>
      <c r="BC7" s="19">
        <v>0</v>
      </c>
      <c r="BD7" s="20">
        <f>'第７表性質別歳出の状況'!BA9/'第７表性質別歳出の状況'!BL9*100</f>
        <v>0</v>
      </c>
      <c r="BE7" s="18"/>
      <c r="BF7" s="19"/>
      <c r="BG7" s="19">
        <v>15.995000297473103</v>
      </c>
      <c r="BH7" s="19">
        <v>15.88</v>
      </c>
      <c r="BI7" s="20">
        <f>ROUND('第７表性質別歳出の状況'!BD9/'第７表性質別歳出の状況'!BL9*100,2)</f>
        <v>16.36</v>
      </c>
      <c r="BJ7" s="18"/>
      <c r="BK7" s="19"/>
      <c r="BL7" s="19">
        <v>3.9108308216604835</v>
      </c>
      <c r="BM7" s="19">
        <v>7.81</v>
      </c>
      <c r="BN7" s="20">
        <f>ROUND('第７表性質別歳出の状況'!BG9/'第７表性質別歳出の状況'!BL9*100,2)</f>
        <v>6.71</v>
      </c>
      <c r="BO7" s="18"/>
      <c r="BP7" s="19"/>
      <c r="BQ7" s="19">
        <v>1.0016391679437018</v>
      </c>
      <c r="BR7" s="19">
        <v>0.86</v>
      </c>
      <c r="BS7" s="20">
        <f>ROUND('第７表性質別歳出の状況'!BO9/'第７表性質別歳出の状況'!BL9*100,2)</f>
        <v>0.82</v>
      </c>
      <c r="BT7" s="18"/>
      <c r="BU7" s="19"/>
      <c r="BV7" s="19">
        <v>11.131770806834888</v>
      </c>
      <c r="BW7" s="19">
        <v>11.52</v>
      </c>
      <c r="BX7" s="20">
        <f>ROUND('第７表性質別歳出の状況'!BJ9/'第７表性質別歳出の状況'!BL9*100,2)</f>
        <v>10.81</v>
      </c>
      <c r="BY7" s="18">
        <v>0</v>
      </c>
      <c r="BZ7" s="19">
        <v>0</v>
      </c>
      <c r="CA7" s="19">
        <v>0</v>
      </c>
      <c r="CB7" s="19">
        <v>0</v>
      </c>
      <c r="CC7" s="20">
        <f>'第７表性質別歳出の状況'!BK9/'第７表性質別歳出の状況'!BL9*100</f>
        <v>0</v>
      </c>
      <c r="CD7" s="3"/>
      <c r="CE7" s="13">
        <f t="shared" si="0"/>
        <v>100.00999999999999</v>
      </c>
      <c r="CF7" s="12"/>
      <c r="CG7" s="14">
        <f t="shared" si="1"/>
        <v>19.6</v>
      </c>
      <c r="CH7" s="14">
        <f t="shared" si="2"/>
        <v>9.3</v>
      </c>
      <c r="CI7" s="14">
        <f t="shared" si="3"/>
        <v>0.6</v>
      </c>
      <c r="CJ7" s="14">
        <f t="shared" si="4"/>
        <v>9.9</v>
      </c>
      <c r="CK7" s="14">
        <f t="shared" si="5"/>
        <v>10.7</v>
      </c>
      <c r="CL7" s="14">
        <f t="shared" si="6"/>
        <v>15</v>
      </c>
      <c r="CM7" s="14">
        <f t="shared" si="7"/>
        <v>0.2</v>
      </c>
      <c r="CN7" s="14">
        <f t="shared" si="8"/>
        <v>0</v>
      </c>
      <c r="CO7" s="14">
        <f t="shared" si="9"/>
        <v>16.4</v>
      </c>
      <c r="CP7" s="14">
        <f t="shared" si="10"/>
        <v>6.7</v>
      </c>
      <c r="CQ7" s="14">
        <f t="shared" si="11"/>
        <v>0.8</v>
      </c>
      <c r="CR7" s="14">
        <f t="shared" si="12"/>
        <v>10.8</v>
      </c>
      <c r="CS7" s="14">
        <f t="shared" si="13"/>
        <v>0</v>
      </c>
      <c r="CT7" s="14">
        <f t="shared" si="14"/>
        <v>100.00000000000001</v>
      </c>
    </row>
    <row r="8" spans="1:98" ht="32.25" customHeight="1">
      <c r="A8" s="25" t="s">
        <v>7</v>
      </c>
      <c r="B8" s="18">
        <v>17.761216096393177</v>
      </c>
      <c r="C8" s="19">
        <v>19.476947995487674</v>
      </c>
      <c r="D8" s="19">
        <v>19.644598278648633</v>
      </c>
      <c r="E8" s="19">
        <v>20.75</v>
      </c>
      <c r="F8" s="20">
        <f>ROUND('第７表性質別歳出の状況'!B10/'第７表性質別歳出の状況'!BL10*100,2)</f>
        <v>19.54</v>
      </c>
      <c r="G8" s="18">
        <v>12.360853806809137</v>
      </c>
      <c r="H8" s="19">
        <v>12.975965497039976</v>
      </c>
      <c r="I8" s="19">
        <v>13.451986557623922</v>
      </c>
      <c r="J8" s="19">
        <v>13.413653964552447</v>
      </c>
      <c r="K8" s="20">
        <f>'第７表性質別歳出の状況'!H10/'第７表性質別歳出の状況'!BL10*100</f>
        <v>13.311918997483335</v>
      </c>
      <c r="L8" s="18">
        <v>12.760090430125636</v>
      </c>
      <c r="M8" s="19">
        <v>14.32191570408881</v>
      </c>
      <c r="N8" s="19">
        <v>13.045276938409678</v>
      </c>
      <c r="O8" s="19">
        <v>12.93</v>
      </c>
      <c r="P8" s="20">
        <f>ROUND('第７表性質別歳出の状況'!T10/'第７表性質別歳出の状況'!BL10*100,2)</f>
        <v>13.97</v>
      </c>
      <c r="Q8" s="18">
        <v>1.403679880892781</v>
      </c>
      <c r="R8" s="19">
        <v>1.482056686727576</v>
      </c>
      <c r="S8" s="19">
        <v>1.606470882161151</v>
      </c>
      <c r="T8" s="19">
        <v>1.81</v>
      </c>
      <c r="U8" s="20">
        <f>ROUND('第７表性質別歳出の状況'!AE10/'第７表性質別歳出の状況'!BL10*100,2)</f>
        <v>2.06</v>
      </c>
      <c r="V8" s="18">
        <v>9.99212418127245</v>
      </c>
      <c r="W8" s="19">
        <v>11.445573194255052</v>
      </c>
      <c r="X8" s="19">
        <v>10.877572236300823</v>
      </c>
      <c r="Y8" s="19">
        <v>11.68</v>
      </c>
      <c r="Z8" s="20">
        <f>ROUND('第７表性質別歳出の状況'!AF10/'第７表性質別歳出の状況'!BL10*100,2)</f>
        <v>12.95</v>
      </c>
      <c r="AA8" s="18">
        <v>12.469676223390634</v>
      </c>
      <c r="AB8" s="19">
        <v>12.296094612520754</v>
      </c>
      <c r="AC8" s="19">
        <v>11.384870742610225</v>
      </c>
      <c r="AD8" s="19">
        <v>11.6</v>
      </c>
      <c r="AE8" s="20">
        <f>ROUND('第７表性質別歳出の状況'!AG10/'第７表性質別歳出の状況'!BL10*100,2)</f>
        <v>11.62</v>
      </c>
      <c r="AF8" s="18">
        <v>17.655743762597655</v>
      </c>
      <c r="AG8" s="19">
        <v>13.215764276546876</v>
      </c>
      <c r="AH8" s="19">
        <v>16.131399001574128</v>
      </c>
      <c r="AI8" s="19">
        <v>15.03</v>
      </c>
      <c r="AJ8" s="20">
        <f>ROUND('第７表性質別歳出の状況'!AM10/'第７表性質別歳出の状況'!BL10*100,2)</f>
        <v>12.25</v>
      </c>
      <c r="AK8" s="18">
        <v>6.113372376938049</v>
      </c>
      <c r="AL8" s="19">
        <v>2.713645176987536</v>
      </c>
      <c r="AM8" s="19">
        <v>2.0786531176388374</v>
      </c>
      <c r="AN8" s="19">
        <v>1.49</v>
      </c>
      <c r="AO8" s="20">
        <f>ROUND('第７表性質別歳出の状況'!AN10/'第７表性質別歳出の状況'!BL10*100,2)</f>
        <v>1.91</v>
      </c>
      <c r="AP8" s="18">
        <v>10.773111629949375</v>
      </c>
      <c r="AQ8" s="19">
        <v>9.59192612293233</v>
      </c>
      <c r="AR8" s="19">
        <v>11.895991374447767</v>
      </c>
      <c r="AS8" s="19">
        <v>12.87</v>
      </c>
      <c r="AT8" s="20">
        <f>ROUND('第７表性質別歳出の状況'!AO10/'第７表性質別歳出の状況'!BL10*100,2)</f>
        <v>9.77</v>
      </c>
      <c r="AU8" s="18">
        <v>0.11871405269848448</v>
      </c>
      <c r="AV8" s="19">
        <v>0.5980686801745796</v>
      </c>
      <c r="AW8" s="19">
        <v>0.23641225508991867</v>
      </c>
      <c r="AX8" s="19">
        <v>0.79</v>
      </c>
      <c r="AY8" s="20">
        <f>ROUND('第７表性質別歳出の状況'!AT10/'第７表性質別歳出の状況'!BL10*100,2)</f>
        <v>0.31</v>
      </c>
      <c r="AZ8" s="18">
        <v>0</v>
      </c>
      <c r="BA8" s="19">
        <v>0</v>
      </c>
      <c r="BB8" s="19">
        <v>0</v>
      </c>
      <c r="BC8" s="19">
        <v>0</v>
      </c>
      <c r="BD8" s="20">
        <f>'第７表性質別歳出の状況'!BA10/'第７表性質別歳出の状況'!BL10*100</f>
        <v>0</v>
      </c>
      <c r="BE8" s="18">
        <v>13.834673943219508</v>
      </c>
      <c r="BF8" s="19">
        <v>12.025264818537222</v>
      </c>
      <c r="BG8" s="19">
        <v>11.444141270645536</v>
      </c>
      <c r="BH8" s="19">
        <v>11.91</v>
      </c>
      <c r="BI8" s="20">
        <f>ROUND('第７表性質別歳出の状況'!BD10/'第７表性質別歳出の状況'!BL10*100,2)</f>
        <v>12.71</v>
      </c>
      <c r="BJ8" s="18">
        <v>2.242738635481001</v>
      </c>
      <c r="BK8" s="19">
        <v>2.35656800588146</v>
      </c>
      <c r="BL8" s="19">
        <v>3.085739850611633</v>
      </c>
      <c r="BM8" s="19">
        <v>0.69</v>
      </c>
      <c r="BN8" s="20">
        <f>ROUND('第７表性質別歳出の状況'!BG10/'第７表性質別歳出の状況'!BL10*100,2)</f>
        <v>1.56</v>
      </c>
      <c r="BO8" s="18">
        <v>3.741657957412709</v>
      </c>
      <c r="BP8" s="19">
        <v>3.259133527076715</v>
      </c>
      <c r="BQ8" s="19">
        <v>2.066796647830418</v>
      </c>
      <c r="BR8" s="19">
        <v>1.77</v>
      </c>
      <c r="BS8" s="20">
        <f>ROUND('第７表性質別歳出の状況'!BO10/'第７表性質別歳出の状況'!BL10*100,2)</f>
        <v>1.77</v>
      </c>
      <c r="BT8" s="18">
        <v>8.01968483651596</v>
      </c>
      <c r="BU8" s="19">
        <v>9.522612498703282</v>
      </c>
      <c r="BV8" s="19">
        <v>10.476721896117859</v>
      </c>
      <c r="BW8" s="19">
        <v>11.03</v>
      </c>
      <c r="BX8" s="20">
        <f>ROUND('第７表性質別歳出の状況'!BJ10/'第７表性質別歳出の状況'!BL10*100,2)</f>
        <v>11.27</v>
      </c>
      <c r="BY8" s="18">
        <v>0</v>
      </c>
      <c r="BZ8" s="19">
        <v>0</v>
      </c>
      <c r="CA8" s="19">
        <v>0</v>
      </c>
      <c r="CB8" s="19">
        <v>0</v>
      </c>
      <c r="CC8" s="20">
        <f>'第７表性質別歳出の状況'!BK10/'第７表性質別歳出の状況'!BL10*100</f>
        <v>0</v>
      </c>
      <c r="CD8" s="3"/>
      <c r="CE8" s="13">
        <f t="shared" si="0"/>
        <v>100.00999999999999</v>
      </c>
      <c r="CF8" s="12"/>
      <c r="CG8" s="14">
        <f t="shared" si="1"/>
        <v>19.5</v>
      </c>
      <c r="CH8" s="14">
        <f t="shared" si="2"/>
        <v>14</v>
      </c>
      <c r="CI8" s="14">
        <f t="shared" si="3"/>
        <v>2.1</v>
      </c>
      <c r="CJ8" s="14">
        <f t="shared" si="4"/>
        <v>13</v>
      </c>
      <c r="CK8" s="14">
        <f t="shared" si="5"/>
        <v>11.6</v>
      </c>
      <c r="CL8" s="14">
        <f t="shared" si="6"/>
        <v>12.3</v>
      </c>
      <c r="CM8" s="14">
        <f t="shared" si="7"/>
        <v>0.3</v>
      </c>
      <c r="CN8" s="14">
        <f t="shared" si="8"/>
        <v>0</v>
      </c>
      <c r="CO8" s="14">
        <f t="shared" si="9"/>
        <v>12.7</v>
      </c>
      <c r="CP8" s="14">
        <f t="shared" si="10"/>
        <v>1.6</v>
      </c>
      <c r="CQ8" s="14">
        <f t="shared" si="11"/>
        <v>1.8</v>
      </c>
      <c r="CR8" s="14">
        <f t="shared" si="12"/>
        <v>11.3</v>
      </c>
      <c r="CS8" s="14">
        <f t="shared" si="13"/>
        <v>0</v>
      </c>
      <c r="CT8" s="14">
        <f t="shared" si="14"/>
        <v>100.19999999999999</v>
      </c>
    </row>
    <row r="9" spans="1:98" ht="32.25" customHeight="1">
      <c r="A9" s="25" t="s">
        <v>8</v>
      </c>
      <c r="B9" s="18"/>
      <c r="C9" s="19"/>
      <c r="D9" s="19">
        <v>23.95780645004309</v>
      </c>
      <c r="E9" s="19">
        <v>22.42</v>
      </c>
      <c r="F9" s="20">
        <f>ROUND('第７表性質別歳出の状況'!B11/'第７表性質別歳出の状況'!BL11*100,2)</f>
        <v>23.41</v>
      </c>
      <c r="G9" s="18"/>
      <c r="H9" s="19"/>
      <c r="I9" s="19">
        <v>14.961845247430086</v>
      </c>
      <c r="J9" s="19">
        <v>15.876250677502268</v>
      </c>
      <c r="K9" s="20">
        <f>'第７表性質別歳出の状況'!H11/'第７表性質別歳出の状況'!BL11*100</f>
        <v>15.729948403054115</v>
      </c>
      <c r="L9" s="18"/>
      <c r="M9" s="19"/>
      <c r="N9" s="19">
        <v>13.129187185776182</v>
      </c>
      <c r="O9" s="19">
        <v>11.52</v>
      </c>
      <c r="P9" s="20">
        <f>ROUND('第７表性質別歳出の状況'!T11/'第７表性質別歳出の状況'!BL11*100,2)</f>
        <v>11.3</v>
      </c>
      <c r="Q9" s="18"/>
      <c r="R9" s="19"/>
      <c r="S9" s="19">
        <v>1.9931291780195692</v>
      </c>
      <c r="T9" s="19">
        <v>1.31</v>
      </c>
      <c r="U9" s="20">
        <f>ROUND('第７表性質別歳出の状況'!AE11/'第７表性質別歳出の状況'!BL11*100,2)</f>
        <v>1.78</v>
      </c>
      <c r="V9" s="18"/>
      <c r="W9" s="19"/>
      <c r="X9" s="19">
        <v>8.814832789221741</v>
      </c>
      <c r="Y9" s="19">
        <v>10.01</v>
      </c>
      <c r="Z9" s="20">
        <f>ROUND('第７表性質別歳出の状況'!AF11/'第７表性質別歳出の状況'!BL11*100,2)</f>
        <v>10.83</v>
      </c>
      <c r="AA9" s="18"/>
      <c r="AB9" s="19"/>
      <c r="AC9" s="19">
        <v>12.481278022552535</v>
      </c>
      <c r="AD9" s="19">
        <v>13.17</v>
      </c>
      <c r="AE9" s="20">
        <f>ROUND('第７表性質別歳出の状況'!AG11/'第７表性質別歳出の状況'!BL11*100,2)</f>
        <v>12.44</v>
      </c>
      <c r="AF9" s="18"/>
      <c r="AG9" s="19"/>
      <c r="AH9" s="19">
        <v>12.591551657158531</v>
      </c>
      <c r="AI9" s="19">
        <v>10.86</v>
      </c>
      <c r="AJ9" s="20">
        <f>ROUND('第７表性質別歳出の状況'!AM11/'第７表性質別歳出の状況'!BL11*100,2)</f>
        <v>12.74</v>
      </c>
      <c r="AK9" s="18"/>
      <c r="AL9" s="19"/>
      <c r="AM9" s="19">
        <v>1.576400083929123</v>
      </c>
      <c r="AN9" s="19">
        <v>1.51</v>
      </c>
      <c r="AO9" s="20">
        <f>ROUND('第７表性質別歳出の状況'!AN11/'第７表性質別歳出の状況'!BL11*100,2)</f>
        <v>2.11</v>
      </c>
      <c r="AP9" s="18"/>
      <c r="AQ9" s="19"/>
      <c r="AR9" s="19">
        <v>7.247948894563789</v>
      </c>
      <c r="AS9" s="19">
        <v>5.67</v>
      </c>
      <c r="AT9" s="20">
        <f>ROUND('第７表性質別歳出の状況'!AO11/'第７表性質別歳出の状況'!BL11*100,2)</f>
        <v>6.65</v>
      </c>
      <c r="AU9" s="18"/>
      <c r="AV9" s="19"/>
      <c r="AW9" s="19">
        <v>0.8614567835846902</v>
      </c>
      <c r="AX9" s="19">
        <v>0.76</v>
      </c>
      <c r="AY9" s="20">
        <f>ROUND('第７表性質別歳出の状況'!AT11/'第７表性質別歳出の状況'!BL11*100,2)</f>
        <v>0.86</v>
      </c>
      <c r="AZ9" s="18">
        <v>0</v>
      </c>
      <c r="BA9" s="19">
        <v>0</v>
      </c>
      <c r="BB9" s="19">
        <v>0</v>
      </c>
      <c r="BC9" s="19">
        <v>0</v>
      </c>
      <c r="BD9" s="20">
        <f>'第７表性質別歳出の状況'!BA11/'第７表性質別歳出の状況'!BL11*100</f>
        <v>0</v>
      </c>
      <c r="BE9" s="18"/>
      <c r="BF9" s="19"/>
      <c r="BG9" s="19">
        <v>13.359513131091258</v>
      </c>
      <c r="BH9" s="19">
        <v>13.83</v>
      </c>
      <c r="BI9" s="20">
        <f>ROUND('第７表性質別歳出の状況'!BD11/'第７表性質別歳出の状況'!BL11*100,2)</f>
        <v>13.49</v>
      </c>
      <c r="BJ9" s="18"/>
      <c r="BK9" s="19"/>
      <c r="BL9" s="19">
        <v>1.3509030630296714</v>
      </c>
      <c r="BM9" s="19">
        <v>3.41</v>
      </c>
      <c r="BN9" s="20">
        <f>ROUND('第７表性質別歳出の状況'!BG11/'第７表性質別歳出の状況'!BL11*100,2)</f>
        <v>0.14</v>
      </c>
      <c r="BO9" s="18"/>
      <c r="BP9" s="19"/>
      <c r="BQ9" s="19">
        <v>1.1984982086731983</v>
      </c>
      <c r="BR9" s="19">
        <v>1.17</v>
      </c>
      <c r="BS9" s="20">
        <f>ROUND('第７表性質別歳出の状況'!BO11/'第７表性質別歳出の状況'!BL11*100,2)</f>
        <v>1.38</v>
      </c>
      <c r="BT9" s="18"/>
      <c r="BU9" s="19"/>
      <c r="BV9" s="19">
        <v>10.261843530849536</v>
      </c>
      <c r="BW9" s="19">
        <v>11.55</v>
      </c>
      <c r="BX9" s="20">
        <f>ROUND('第７表性質別歳出の状況'!BJ11/'第７表性質別歳出の状況'!BL11*100,2)</f>
        <v>11.63</v>
      </c>
      <c r="BY9" s="18">
        <v>0</v>
      </c>
      <c r="BZ9" s="19">
        <v>0</v>
      </c>
      <c r="CA9" s="19">
        <v>0</v>
      </c>
      <c r="CB9" s="19">
        <v>0</v>
      </c>
      <c r="CC9" s="20">
        <f>'第７表性質別歳出の状況'!BK11/'第７表性質別歳出の状況'!BL11*100</f>
        <v>0</v>
      </c>
      <c r="CD9" s="3"/>
      <c r="CE9" s="13">
        <f t="shared" si="0"/>
        <v>99.99999999999999</v>
      </c>
      <c r="CF9" s="12"/>
      <c r="CG9" s="14">
        <f t="shared" si="1"/>
        <v>23.4</v>
      </c>
      <c r="CH9" s="14">
        <f t="shared" si="2"/>
        <v>11.3</v>
      </c>
      <c r="CI9" s="14">
        <f t="shared" si="3"/>
        <v>1.8</v>
      </c>
      <c r="CJ9" s="14">
        <f t="shared" si="4"/>
        <v>10.8</v>
      </c>
      <c r="CK9" s="14">
        <f t="shared" si="5"/>
        <v>12.4</v>
      </c>
      <c r="CL9" s="14">
        <f t="shared" si="6"/>
        <v>12.7</v>
      </c>
      <c r="CM9" s="14">
        <f t="shared" si="7"/>
        <v>0.9</v>
      </c>
      <c r="CN9" s="14">
        <f t="shared" si="8"/>
        <v>0</v>
      </c>
      <c r="CO9" s="14">
        <f t="shared" si="9"/>
        <v>13.5</v>
      </c>
      <c r="CP9" s="14">
        <f t="shared" si="10"/>
        <v>0.1</v>
      </c>
      <c r="CQ9" s="14">
        <f t="shared" si="11"/>
        <v>1.4</v>
      </c>
      <c r="CR9" s="14">
        <f t="shared" si="12"/>
        <v>11.6</v>
      </c>
      <c r="CS9" s="14">
        <f t="shared" si="13"/>
        <v>0</v>
      </c>
      <c r="CT9" s="14">
        <f t="shared" si="14"/>
        <v>99.89999999999999</v>
      </c>
    </row>
    <row r="10" spans="1:98" ht="32.25" customHeight="1">
      <c r="A10" s="25" t="s">
        <v>9</v>
      </c>
      <c r="B10" s="18">
        <v>23.2685716969584</v>
      </c>
      <c r="C10" s="19">
        <v>24.079264376843252</v>
      </c>
      <c r="D10" s="19">
        <v>16.15725356093363</v>
      </c>
      <c r="E10" s="19">
        <v>22.67</v>
      </c>
      <c r="F10" s="20">
        <f>ROUND('第７表性質別歳出の状況'!B12/'第７表性質別歳出の状況'!BL12*100,2)</f>
        <v>22.63</v>
      </c>
      <c r="G10" s="18">
        <v>15.60203076679206</v>
      </c>
      <c r="H10" s="19">
        <v>16.32310316476666</v>
      </c>
      <c r="I10" s="19">
        <v>10.857623564097297</v>
      </c>
      <c r="J10" s="19">
        <v>14.689900495839359</v>
      </c>
      <c r="K10" s="20">
        <f>'第７表性質別歳出の状況'!H12/'第７表性質別歳出の状況'!BL12*100</f>
        <v>13.982402173326166</v>
      </c>
      <c r="L10" s="18">
        <v>9.686240953209877</v>
      </c>
      <c r="M10" s="19">
        <v>10.637395540611847</v>
      </c>
      <c r="N10" s="19">
        <v>7.61264366551749</v>
      </c>
      <c r="O10" s="19">
        <v>11.03</v>
      </c>
      <c r="P10" s="20">
        <f>ROUND('第７表性質別歳出の状況'!T12/'第７表性質別歳出の状況'!BL12*100,2)</f>
        <v>11</v>
      </c>
      <c r="Q10" s="18">
        <v>1.081556510239697</v>
      </c>
      <c r="R10" s="19">
        <v>0.9978934279041038</v>
      </c>
      <c r="S10" s="19">
        <v>0.8135680632396703</v>
      </c>
      <c r="T10" s="19">
        <v>0.76</v>
      </c>
      <c r="U10" s="20">
        <f>ROUND('第７表性質別歳出の状況'!AE12/'第７表性質別歳出の状況'!BL12*100,2)</f>
        <v>0.92</v>
      </c>
      <c r="V10" s="18">
        <v>12.448229096796068</v>
      </c>
      <c r="W10" s="19">
        <v>14.292343121735323</v>
      </c>
      <c r="X10" s="19">
        <v>9.469084233003432</v>
      </c>
      <c r="Y10" s="19">
        <v>13.27</v>
      </c>
      <c r="Z10" s="20">
        <f>ROUND('第７表性質別歳出の状況'!AF12/'第７表性質別歳出の状況'!BL12*100,2)</f>
        <v>14.04</v>
      </c>
      <c r="AA10" s="18">
        <v>11.731186125735523</v>
      </c>
      <c r="AB10" s="19">
        <v>12.828418680181453</v>
      </c>
      <c r="AC10" s="19">
        <v>9.05810277157877</v>
      </c>
      <c r="AD10" s="19">
        <v>12.17</v>
      </c>
      <c r="AE10" s="20">
        <f>ROUND('第７表性質別歳出の状況'!AG12/'第７表性質別歳出の状況'!BL12*100,2)</f>
        <v>12.88</v>
      </c>
      <c r="AF10" s="18">
        <v>16.343174049160524</v>
      </c>
      <c r="AG10" s="19">
        <v>8.814445767017217</v>
      </c>
      <c r="AH10" s="19">
        <v>16.350937310154546</v>
      </c>
      <c r="AI10" s="19">
        <v>13.08</v>
      </c>
      <c r="AJ10" s="20">
        <f>ROUND('第７表性質別歳出の状況'!AM12/'第７表性質別歳出の状況'!BL12*100,2)</f>
        <v>10.04</v>
      </c>
      <c r="AK10" s="18">
        <v>5.9240752129325625</v>
      </c>
      <c r="AL10" s="19">
        <v>1.0290297906108241</v>
      </c>
      <c r="AM10" s="19">
        <v>1.0744763596867897</v>
      </c>
      <c r="AN10" s="19">
        <v>0.2</v>
      </c>
      <c r="AO10" s="20">
        <f>ROUND('第７表性質別歳出の状況'!AN12/'第７表性質別歳出の状況'!BL12*100,2)</f>
        <v>0.38</v>
      </c>
      <c r="AP10" s="18">
        <v>9.534549895129887</v>
      </c>
      <c r="AQ10" s="19">
        <v>6.885013887014107</v>
      </c>
      <c r="AR10" s="19">
        <v>14.650305118122626</v>
      </c>
      <c r="AS10" s="19">
        <v>11.87</v>
      </c>
      <c r="AT10" s="20">
        <f>ROUND('第７表性質別歳出の状況'!AO12/'第７表性質別歳出の状況'!BL12*100,2)</f>
        <v>8.84</v>
      </c>
      <c r="AU10" s="18">
        <v>0.12554324772977124</v>
      </c>
      <c r="AV10" s="19">
        <v>0.10194172771635314</v>
      </c>
      <c r="AW10" s="19">
        <v>0.017183741313112556</v>
      </c>
      <c r="AX10" s="19">
        <v>0.87</v>
      </c>
      <c r="AY10" s="20">
        <f>ROUND('第７表性質別歳出の状況'!AT12/'第７表性質別歳出の状況'!BL12*100,2)</f>
        <v>0.18</v>
      </c>
      <c r="AZ10" s="18">
        <v>0</v>
      </c>
      <c r="BA10" s="19">
        <v>0</v>
      </c>
      <c r="BB10" s="19">
        <v>0</v>
      </c>
      <c r="BC10" s="19">
        <v>0</v>
      </c>
      <c r="BD10" s="20">
        <f>'第７表性質別歳出の状況'!BA12/'第７表性質別歳出の状況'!BL12*100</f>
        <v>0</v>
      </c>
      <c r="BE10" s="18">
        <v>11.67473679730053</v>
      </c>
      <c r="BF10" s="19">
        <v>12.865936115644672</v>
      </c>
      <c r="BG10" s="19">
        <v>8.887162853216864</v>
      </c>
      <c r="BH10" s="19">
        <v>12.21</v>
      </c>
      <c r="BI10" s="20">
        <f>ROUND('第７表性質別歳出の状況'!BD12/'第７表性質別歳出の状況'!BL12*100,2)</f>
        <v>15.63</v>
      </c>
      <c r="BJ10" s="18">
        <v>0.011844671879105088</v>
      </c>
      <c r="BK10" s="19">
        <v>1.0879565432583556</v>
      </c>
      <c r="BL10" s="19">
        <v>15.804220709943536</v>
      </c>
      <c r="BM10" s="19">
        <v>1.45</v>
      </c>
      <c r="BN10" s="20">
        <f>ROUND('第７表性質別歳出の状況'!BG12/'第７表性質別歳出の状況'!BL12*100,2)</f>
        <v>0.18</v>
      </c>
      <c r="BO10" s="18">
        <v>1.4850826118161977</v>
      </c>
      <c r="BP10" s="19">
        <v>1.6066723114617973</v>
      </c>
      <c r="BQ10" s="19">
        <v>7.219305637848712</v>
      </c>
      <c r="BR10" s="19">
        <v>1.42</v>
      </c>
      <c r="BS10" s="20">
        <f>ROUND('第７表性質別歳出の状況'!BO12/'第７表性質別歳出の状況'!BL12*100,2)</f>
        <v>1.26</v>
      </c>
      <c r="BT10" s="18">
        <v>12.143834239174307</v>
      </c>
      <c r="BU10" s="19">
        <v>12.687732387625628</v>
      </c>
      <c r="BV10" s="19">
        <v>8.610537453250236</v>
      </c>
      <c r="BW10" s="19">
        <v>11.06</v>
      </c>
      <c r="BX10" s="20">
        <f>ROUND('第７表性質別歳出の状況'!BJ12/'第７表性質別歳出の状況'!BL12*100,2)</f>
        <v>11.24</v>
      </c>
      <c r="BY10" s="18">
        <v>0</v>
      </c>
      <c r="BZ10" s="19">
        <v>0</v>
      </c>
      <c r="CA10" s="19">
        <v>0</v>
      </c>
      <c r="CB10" s="19">
        <v>0</v>
      </c>
      <c r="CC10" s="20">
        <f>'第７表性質別歳出の状況'!BK12/'第７表性質別歳出の状況'!BL12*100</f>
        <v>0</v>
      </c>
      <c r="CD10" s="3"/>
      <c r="CE10" s="13">
        <f t="shared" si="0"/>
        <v>100</v>
      </c>
      <c r="CF10" s="12"/>
      <c r="CG10" s="14">
        <f t="shared" si="1"/>
        <v>22.6</v>
      </c>
      <c r="CH10" s="14">
        <f t="shared" si="2"/>
        <v>11</v>
      </c>
      <c r="CI10" s="14">
        <f t="shared" si="3"/>
        <v>0.9</v>
      </c>
      <c r="CJ10" s="14">
        <f t="shared" si="4"/>
        <v>14</v>
      </c>
      <c r="CK10" s="14">
        <f t="shared" si="5"/>
        <v>12.9</v>
      </c>
      <c r="CL10" s="14">
        <f t="shared" si="6"/>
        <v>10</v>
      </c>
      <c r="CM10" s="14">
        <f t="shared" si="7"/>
        <v>0.2</v>
      </c>
      <c r="CN10" s="14">
        <f t="shared" si="8"/>
        <v>0</v>
      </c>
      <c r="CO10" s="14">
        <f t="shared" si="9"/>
        <v>15.6</v>
      </c>
      <c r="CP10" s="14">
        <f t="shared" si="10"/>
        <v>0.2</v>
      </c>
      <c r="CQ10" s="14">
        <f t="shared" si="11"/>
        <v>1.3</v>
      </c>
      <c r="CR10" s="14">
        <f t="shared" si="12"/>
        <v>11.2</v>
      </c>
      <c r="CS10" s="14">
        <f t="shared" si="13"/>
        <v>0</v>
      </c>
      <c r="CT10" s="14">
        <f t="shared" si="14"/>
        <v>99.9</v>
      </c>
    </row>
    <row r="11" spans="1:98" ht="32.25" customHeight="1">
      <c r="A11" s="25" t="s">
        <v>10</v>
      </c>
      <c r="B11" s="18"/>
      <c r="C11" s="19"/>
      <c r="D11" s="19">
        <v>21.460621388716973</v>
      </c>
      <c r="E11" s="19">
        <v>21.48</v>
      </c>
      <c r="F11" s="20">
        <f>ROUND('第７表性質別歳出の状況'!B13/'第７表性質別歳出の状況'!BL13*100,2)</f>
        <v>20.07</v>
      </c>
      <c r="G11" s="18"/>
      <c r="H11" s="19"/>
      <c r="I11" s="19">
        <v>14.061744634206983</v>
      </c>
      <c r="J11" s="19">
        <v>14.718902032462843</v>
      </c>
      <c r="K11" s="20">
        <f>'第７表性質別歳出の状況'!H13/'第７表性質別歳出の状況'!BL13*100</f>
        <v>13.648247936104083</v>
      </c>
      <c r="L11" s="18"/>
      <c r="M11" s="19"/>
      <c r="N11" s="19">
        <v>13.508509838926322</v>
      </c>
      <c r="O11" s="19">
        <v>12.41</v>
      </c>
      <c r="P11" s="20">
        <f>ROUND('第７表性質別歳出の状況'!T13/'第７表性質別歳出の状況'!BL13*100,2)</f>
        <v>12.33</v>
      </c>
      <c r="Q11" s="18"/>
      <c r="R11" s="19"/>
      <c r="S11" s="19">
        <v>0.8251900803035414</v>
      </c>
      <c r="T11" s="19">
        <v>0.61</v>
      </c>
      <c r="U11" s="20">
        <f>ROUND('第７表性質別歳出の状況'!AE13/'第７表性質別歳出の状況'!BL13*100,2)</f>
        <v>0.63</v>
      </c>
      <c r="V11" s="18"/>
      <c r="W11" s="19"/>
      <c r="X11" s="19">
        <v>6.722319448033607</v>
      </c>
      <c r="Y11" s="19">
        <v>8.31</v>
      </c>
      <c r="Z11" s="20">
        <f>ROUND('第７表性質別歳出の状況'!AF13/'第７表性質別歳出の状況'!BL13*100,2)</f>
        <v>7.85</v>
      </c>
      <c r="AA11" s="18"/>
      <c r="AB11" s="19"/>
      <c r="AC11" s="19">
        <v>13.048652150491916</v>
      </c>
      <c r="AD11" s="19">
        <v>14.49</v>
      </c>
      <c r="AE11" s="20">
        <f>ROUND('第７表性質別歳出の状況'!AG13/'第７表性質別歳出の状況'!BL13*100,2)</f>
        <v>16.18</v>
      </c>
      <c r="AF11" s="18"/>
      <c r="AG11" s="19"/>
      <c r="AH11" s="19">
        <v>19.649802906299357</v>
      </c>
      <c r="AI11" s="19">
        <v>13</v>
      </c>
      <c r="AJ11" s="20">
        <f>ROUND('第７表性質別歳出の状況'!AM13/'第７表性質別歳出の状況'!BL13*100,2)</f>
        <v>16.16</v>
      </c>
      <c r="AK11" s="18"/>
      <c r="AL11" s="19"/>
      <c r="AM11" s="19">
        <v>5.7722463973524745</v>
      </c>
      <c r="AN11" s="19">
        <v>3.34</v>
      </c>
      <c r="AO11" s="20">
        <f>ROUND('第７表性質別歳出の状況'!AN13/'第７表性質別歳出の状況'!BL13*100,2)</f>
        <v>5.35</v>
      </c>
      <c r="AP11" s="18"/>
      <c r="AQ11" s="19"/>
      <c r="AR11" s="19">
        <v>12.391155563948214</v>
      </c>
      <c r="AS11" s="19">
        <v>9.09</v>
      </c>
      <c r="AT11" s="20">
        <f>ROUND('第７表性質別歳出の状況'!AO13/'第７表性質別歳出の状況'!BL13*100,2)</f>
        <v>10.47</v>
      </c>
      <c r="AU11" s="18"/>
      <c r="AV11" s="19"/>
      <c r="AW11" s="19">
        <v>0.4977518021473382</v>
      </c>
      <c r="AX11" s="19">
        <v>1.11</v>
      </c>
      <c r="AY11" s="20">
        <f>ROUND('第７表性質別歳出の状況'!AT13/'第７表性質別歳出の状況'!BL13*100,2)</f>
        <v>1.22</v>
      </c>
      <c r="AZ11" s="18">
        <v>0</v>
      </c>
      <c r="BA11" s="19">
        <v>0</v>
      </c>
      <c r="BB11" s="19">
        <v>0</v>
      </c>
      <c r="BC11" s="19">
        <v>0</v>
      </c>
      <c r="BD11" s="20">
        <f>'第７表性質別歳出の状況'!BA13/'第７表性質別歳出の状況'!BL13*100</f>
        <v>0</v>
      </c>
      <c r="BE11" s="18"/>
      <c r="BF11" s="19"/>
      <c r="BG11" s="19">
        <v>12.34788653527549</v>
      </c>
      <c r="BH11" s="19">
        <v>13.98</v>
      </c>
      <c r="BI11" s="20">
        <f>ROUND('第７表性質別歳出の状況'!BD13/'第７表性質別歳出の状況'!BL13*100,2)</f>
        <v>12.86</v>
      </c>
      <c r="BJ11" s="18"/>
      <c r="BK11" s="19"/>
      <c r="BL11" s="19">
        <v>1.675274300790028</v>
      </c>
      <c r="BM11" s="19">
        <v>2.21</v>
      </c>
      <c r="BN11" s="20">
        <f>ROUND('第７表性質別歳出の状況'!BG13/'第７表性質別歳出の状況'!BL13*100,2)</f>
        <v>0.67</v>
      </c>
      <c r="BO11" s="18"/>
      <c r="BP11" s="19"/>
      <c r="BQ11" s="19">
        <v>2.6336351235704507</v>
      </c>
      <c r="BR11" s="19">
        <v>4.08</v>
      </c>
      <c r="BS11" s="20">
        <f>ROUND('第７表性質別歳出の状況'!BO13/'第７表性質別歳出の状況'!BL13*100,2)</f>
        <v>3.9</v>
      </c>
      <c r="BT11" s="18"/>
      <c r="BU11" s="19"/>
      <c r="BV11" s="19">
        <v>7.630356425444979</v>
      </c>
      <c r="BW11" s="19">
        <v>8.32</v>
      </c>
      <c r="BX11" s="20">
        <f>ROUND('第７表性質別歳出の状況'!BJ13/'第７表性質別歳出の状況'!BL13*100,2)</f>
        <v>8.14</v>
      </c>
      <c r="BY11" s="18">
        <v>0</v>
      </c>
      <c r="BZ11" s="19">
        <v>0</v>
      </c>
      <c r="CA11" s="19">
        <v>0</v>
      </c>
      <c r="CB11" s="19">
        <v>0</v>
      </c>
      <c r="CC11" s="20">
        <f>'第７表性質別歳出の状況'!BK13/'第７表性質別歳出の状況'!BL13*100</f>
        <v>0</v>
      </c>
      <c r="CD11" s="3"/>
      <c r="CE11" s="13">
        <f t="shared" si="0"/>
        <v>100.01</v>
      </c>
      <c r="CF11" s="12"/>
      <c r="CG11" s="14">
        <f t="shared" si="1"/>
        <v>20.1</v>
      </c>
      <c r="CH11" s="14">
        <f t="shared" si="2"/>
        <v>12.3</v>
      </c>
      <c r="CI11" s="14">
        <f t="shared" si="3"/>
        <v>0.6</v>
      </c>
      <c r="CJ11" s="14">
        <f t="shared" si="4"/>
        <v>7.9</v>
      </c>
      <c r="CK11" s="14">
        <f t="shared" si="5"/>
        <v>16.2</v>
      </c>
      <c r="CL11" s="14">
        <f t="shared" si="6"/>
        <v>16.2</v>
      </c>
      <c r="CM11" s="14">
        <f t="shared" si="7"/>
        <v>1.2</v>
      </c>
      <c r="CN11" s="14">
        <f t="shared" si="8"/>
        <v>0</v>
      </c>
      <c r="CO11" s="14">
        <f t="shared" si="9"/>
        <v>12.9</v>
      </c>
      <c r="CP11" s="14">
        <f t="shared" si="10"/>
        <v>0.7</v>
      </c>
      <c r="CQ11" s="14">
        <f t="shared" si="11"/>
        <v>3.9</v>
      </c>
      <c r="CR11" s="14">
        <f t="shared" si="12"/>
        <v>8.1</v>
      </c>
      <c r="CS11" s="14">
        <f t="shared" si="13"/>
        <v>0</v>
      </c>
      <c r="CT11" s="14">
        <f t="shared" si="14"/>
        <v>100.10000000000002</v>
      </c>
    </row>
    <row r="12" spans="1:98" ht="32.25" customHeight="1">
      <c r="A12" s="25" t="s">
        <v>73</v>
      </c>
      <c r="B12" s="18"/>
      <c r="C12" s="19">
        <v>20.769522823860246</v>
      </c>
      <c r="D12" s="19">
        <v>21.82669331836992</v>
      </c>
      <c r="E12" s="19">
        <v>21.64</v>
      </c>
      <c r="F12" s="20">
        <f>ROUND('第７表性質別歳出の状況'!B14/'第７表性質別歳出の状況'!BL14*100,2)</f>
        <v>21.94</v>
      </c>
      <c r="G12" s="18"/>
      <c r="H12" s="19">
        <v>13.435073421102953</v>
      </c>
      <c r="I12" s="19">
        <v>14.900380370184246</v>
      </c>
      <c r="J12" s="19">
        <v>15.103291898018437</v>
      </c>
      <c r="K12" s="20">
        <f>'第７表性質別歳出の状況'!H14/'第７表性質別歳出の状況'!BL14*100</f>
        <v>15.36422808995725</v>
      </c>
      <c r="L12" s="18"/>
      <c r="M12" s="19">
        <v>13.547222326736266</v>
      </c>
      <c r="N12" s="19">
        <v>13.51679540561093</v>
      </c>
      <c r="O12" s="19">
        <v>12.57</v>
      </c>
      <c r="P12" s="20">
        <f>ROUND('第７表性質別歳出の状況'!T14/'第７表性質別歳出の状況'!BL14*100,2)</f>
        <v>12.21</v>
      </c>
      <c r="Q12" s="18"/>
      <c r="R12" s="19">
        <v>0.8408661147294315</v>
      </c>
      <c r="S12" s="19">
        <v>0.3156138567824002</v>
      </c>
      <c r="T12" s="19">
        <v>0.44</v>
      </c>
      <c r="U12" s="20">
        <f>ROUND('第７表性質別歳出の状況'!AE14/'第７表性質別歳出の状況'!BL14*100,2)</f>
        <v>0.42</v>
      </c>
      <c r="V12" s="18"/>
      <c r="W12" s="19">
        <v>3.9279855493546316</v>
      </c>
      <c r="X12" s="19">
        <v>5.933514466761865</v>
      </c>
      <c r="Y12" s="19">
        <v>6.48</v>
      </c>
      <c r="Z12" s="20">
        <f>ROUND('第７表性質別歳出の状況'!AF14/'第７表性質別歳出の状況'!BL14*100,2)</f>
        <v>7.14</v>
      </c>
      <c r="AA12" s="18"/>
      <c r="AB12" s="19">
        <v>11.176862549204834</v>
      </c>
      <c r="AC12" s="19">
        <v>12.264771300893072</v>
      </c>
      <c r="AD12" s="19">
        <v>13.32</v>
      </c>
      <c r="AE12" s="20">
        <f>ROUND('第７表性質別歳出の状況'!AG14/'第７表性質別歳出の状況'!BL14*100,2)</f>
        <v>13.55</v>
      </c>
      <c r="AF12" s="18"/>
      <c r="AG12" s="19">
        <v>22.05891896326712</v>
      </c>
      <c r="AH12" s="19">
        <v>13.56538143059352</v>
      </c>
      <c r="AI12" s="19">
        <v>18.03</v>
      </c>
      <c r="AJ12" s="20">
        <f>ROUND('第７表性質別歳出の状況'!AM14/'第７表性質別歳出の状況'!BL14*100,2)</f>
        <v>18.53</v>
      </c>
      <c r="AK12" s="18"/>
      <c r="AL12" s="19">
        <v>9.143029143112546</v>
      </c>
      <c r="AM12" s="19">
        <v>4.544150459431395</v>
      </c>
      <c r="AN12" s="19">
        <v>4.87</v>
      </c>
      <c r="AO12" s="20">
        <f>ROUND('第７表性質別歳出の状況'!AN14/'第７表性質別歳出の状況'!BL14*100,2)</f>
        <v>5.19</v>
      </c>
      <c r="AP12" s="18"/>
      <c r="AQ12" s="19">
        <v>11.977521863882481</v>
      </c>
      <c r="AR12" s="19">
        <v>8.228315256297291</v>
      </c>
      <c r="AS12" s="19">
        <v>12.38</v>
      </c>
      <c r="AT12" s="20">
        <f>ROUND('第７表性質別歳出の状況'!AO14/'第７表性質別歳出の状況'!BL14*100,2)</f>
        <v>12.69</v>
      </c>
      <c r="AU12" s="18"/>
      <c r="AV12" s="19">
        <v>0.7620596620932623</v>
      </c>
      <c r="AW12" s="19">
        <v>0.22108594423123581</v>
      </c>
      <c r="AX12" s="19">
        <v>0.26</v>
      </c>
      <c r="AY12" s="20">
        <f>ROUND('第７表性質別歳出の状況'!AT14/'第７表性質別歳出の状況'!BL14*100,2)</f>
        <v>1.4</v>
      </c>
      <c r="AZ12" s="18"/>
      <c r="BA12" s="19"/>
      <c r="BB12" s="19">
        <v>0</v>
      </c>
      <c r="BC12" s="19">
        <v>0</v>
      </c>
      <c r="BD12" s="20">
        <f>'第７表性質別歳出の状況'!BA14/'第７表性質別歳出の状況'!BL14*100</f>
        <v>0</v>
      </c>
      <c r="BE12" s="18"/>
      <c r="BF12" s="19">
        <v>15.182370707446166</v>
      </c>
      <c r="BG12" s="19">
        <v>16.425952509188754</v>
      </c>
      <c r="BH12" s="19">
        <v>17.03</v>
      </c>
      <c r="BI12" s="20">
        <f>ROUND('第７表性質別歳出の状況'!BD14/'第７表性質別歳出の状況'!BL14*100,2)</f>
        <v>16.75</v>
      </c>
      <c r="BJ12" s="18"/>
      <c r="BK12" s="19">
        <v>4.338211111798848</v>
      </c>
      <c r="BL12" s="19">
        <v>8.537393887084816</v>
      </c>
      <c r="BM12" s="19">
        <v>2.69</v>
      </c>
      <c r="BN12" s="20">
        <f>ROUND('第７表性質別歳出の状況'!BG14/'第７表性質別歳出の状況'!BL14*100,2)</f>
        <v>0.07</v>
      </c>
      <c r="BO12" s="18"/>
      <c r="BP12" s="19">
        <v>1.29919364772855</v>
      </c>
      <c r="BQ12" s="19">
        <v>0.8618686089057853</v>
      </c>
      <c r="BR12" s="19">
        <v>0.83</v>
      </c>
      <c r="BS12" s="20">
        <f>ROUND('第７表性質別歳出の状況'!BO14/'第７表性質別歳出の状況'!BL14*100,2)</f>
        <v>0.59</v>
      </c>
      <c r="BT12" s="18"/>
      <c r="BU12" s="19">
        <v>6.096786543780642</v>
      </c>
      <c r="BV12" s="19">
        <v>6.530929271577701</v>
      </c>
      <c r="BW12" s="19">
        <v>6.73</v>
      </c>
      <c r="BX12" s="20">
        <f>ROUND('第７表性質別歳出の状況'!BJ14/'第７表性質別歳出の状況'!BL14*100,2)</f>
        <v>7.4</v>
      </c>
      <c r="BY12" s="18"/>
      <c r="BZ12" s="19">
        <v>0</v>
      </c>
      <c r="CA12" s="19">
        <v>0</v>
      </c>
      <c r="CB12" s="19">
        <v>0</v>
      </c>
      <c r="CC12" s="20">
        <f>'第７表性質別歳出の状況'!BK14/'第７表性質別歳出の状況'!BL14*100</f>
        <v>0</v>
      </c>
      <c r="CD12" s="3"/>
      <c r="CE12" s="13">
        <f t="shared" si="0"/>
        <v>100.00000000000001</v>
      </c>
      <c r="CF12" s="12"/>
      <c r="CG12" s="14">
        <f t="shared" si="1"/>
        <v>21.9</v>
      </c>
      <c r="CH12" s="14">
        <f t="shared" si="2"/>
        <v>12.2</v>
      </c>
      <c r="CI12" s="14">
        <f t="shared" si="3"/>
        <v>0.4</v>
      </c>
      <c r="CJ12" s="14">
        <f t="shared" si="4"/>
        <v>7.1</v>
      </c>
      <c r="CK12" s="14">
        <f t="shared" si="5"/>
        <v>13.6</v>
      </c>
      <c r="CL12" s="14">
        <f t="shared" si="6"/>
        <v>18.5</v>
      </c>
      <c r="CM12" s="14">
        <f t="shared" si="7"/>
        <v>1.4</v>
      </c>
      <c r="CN12" s="14">
        <f t="shared" si="8"/>
        <v>0</v>
      </c>
      <c r="CO12" s="14">
        <f t="shared" si="9"/>
        <v>16.8</v>
      </c>
      <c r="CP12" s="14">
        <f t="shared" si="10"/>
        <v>0.1</v>
      </c>
      <c r="CQ12" s="14">
        <f t="shared" si="11"/>
        <v>0.6</v>
      </c>
      <c r="CR12" s="14">
        <f t="shared" si="12"/>
        <v>7.4</v>
      </c>
      <c r="CS12" s="14">
        <f t="shared" si="13"/>
        <v>0</v>
      </c>
      <c r="CT12" s="14">
        <f t="shared" si="14"/>
        <v>99.99999999999999</v>
      </c>
    </row>
    <row r="13" spans="1:98" ht="32.25" customHeight="1">
      <c r="A13" s="25" t="s">
        <v>101</v>
      </c>
      <c r="B13" s="18"/>
      <c r="C13" s="19"/>
      <c r="D13" s="19">
        <v>19.74542409447631</v>
      </c>
      <c r="E13" s="19">
        <v>19.19</v>
      </c>
      <c r="F13" s="20">
        <f>ROUND('第７表性質別歳出の状況'!B15/'第７表性質別歳出の状況'!BL15*100,2)</f>
        <v>19.45</v>
      </c>
      <c r="G13" s="18"/>
      <c r="H13" s="19"/>
      <c r="I13" s="19">
        <v>13.110659816310235</v>
      </c>
      <c r="J13" s="19">
        <v>13.24969565896964</v>
      </c>
      <c r="K13" s="20">
        <f>'第７表性質別歳出の状況'!H15/'第７表性質別歳出の状況'!BL15*100</f>
        <v>13.388189561783225</v>
      </c>
      <c r="L13" s="18"/>
      <c r="M13" s="19"/>
      <c r="N13" s="19">
        <v>15.121764195765696</v>
      </c>
      <c r="O13" s="19">
        <v>14.16</v>
      </c>
      <c r="P13" s="20">
        <f>ROUND('第７表性質別歳出の状況'!T15/'第７表性質別歳出の状況'!BL15*100,2)</f>
        <v>15.04</v>
      </c>
      <c r="Q13" s="18"/>
      <c r="R13" s="19"/>
      <c r="S13" s="19">
        <v>0.7882139577370286</v>
      </c>
      <c r="T13" s="19">
        <v>0.75</v>
      </c>
      <c r="U13" s="20">
        <f>ROUND('第７表性質別歳出の状況'!AE15/'第７表性質別歳出の状況'!BL15*100,2)</f>
        <v>0.84</v>
      </c>
      <c r="V13" s="18"/>
      <c r="W13" s="19"/>
      <c r="X13" s="19">
        <v>7.835634674309366</v>
      </c>
      <c r="Y13" s="19">
        <v>9.63</v>
      </c>
      <c r="Z13" s="20">
        <f>ROUND('第７表性質別歳出の状況'!AF15/'第７表性質別歳出の状況'!BL15*100,2)</f>
        <v>10.42</v>
      </c>
      <c r="AA13" s="18"/>
      <c r="AB13" s="19"/>
      <c r="AC13" s="19">
        <v>9.799954596268678</v>
      </c>
      <c r="AD13" s="19">
        <v>12.3</v>
      </c>
      <c r="AE13" s="20">
        <f>ROUND('第７表性質別歳出の状況'!AG15/'第７表性質別歳出の状況'!BL15*100,2)</f>
        <v>11.97</v>
      </c>
      <c r="AF13" s="18"/>
      <c r="AG13" s="19"/>
      <c r="AH13" s="19">
        <v>17.973376258348665</v>
      </c>
      <c r="AI13" s="19">
        <v>18.55</v>
      </c>
      <c r="AJ13" s="20">
        <f>ROUND('第７表性質別歳出の状況'!AM15/'第７表性質別歳出の状況'!BL15*100,2)</f>
        <v>15.44</v>
      </c>
      <c r="AK13" s="18"/>
      <c r="AL13" s="19"/>
      <c r="AM13" s="19">
        <v>4.0942588007912475</v>
      </c>
      <c r="AN13" s="19">
        <v>4.91</v>
      </c>
      <c r="AO13" s="20">
        <f>ROUND('第７表性質別歳出の状況'!AN15/'第７表性質別歳出の状況'!BL15*100,2)</f>
        <v>5.75</v>
      </c>
      <c r="AP13" s="18"/>
      <c r="AQ13" s="19"/>
      <c r="AR13" s="19">
        <v>11.869980186749864</v>
      </c>
      <c r="AS13" s="19">
        <v>11.54</v>
      </c>
      <c r="AT13" s="20">
        <f>ROUND('第７表性質別歳出の状況'!AO15/'第７表性質別歳出の状況'!BL15*100,2)</f>
        <v>8.02</v>
      </c>
      <c r="AU13" s="18"/>
      <c r="AV13" s="19"/>
      <c r="AW13" s="19">
        <v>0.007435466137076927</v>
      </c>
      <c r="AX13" s="19">
        <v>0.39</v>
      </c>
      <c r="AY13" s="20">
        <f>ROUND('第７表性質別歳出の状況'!AT15/'第７表性質別歳出の状況'!BL15*100,2)</f>
        <v>0.17</v>
      </c>
      <c r="AZ13" s="18"/>
      <c r="BA13" s="19"/>
      <c r="BB13" s="19"/>
      <c r="BC13" s="19">
        <v>0</v>
      </c>
      <c r="BD13" s="20">
        <f>'第７表性質別歳出の状況'!BA15/'第７表性質別歳出の状況'!BL15*100</f>
        <v>0</v>
      </c>
      <c r="BE13" s="18"/>
      <c r="BF13" s="19"/>
      <c r="BG13" s="19">
        <v>10.689363850359147</v>
      </c>
      <c r="BH13" s="19">
        <v>11.26</v>
      </c>
      <c r="BI13" s="20">
        <f>ROUND('第７表性質別歳出の状況'!BD15/'第７表性質別歳出の状況'!BL15*100,2)</f>
        <v>12.48</v>
      </c>
      <c r="BJ13" s="18"/>
      <c r="BK13" s="19"/>
      <c r="BL13" s="19">
        <v>6.44976742605129</v>
      </c>
      <c r="BM13" s="19">
        <v>4.65</v>
      </c>
      <c r="BN13" s="20">
        <f>ROUND('第７表性質別歳出の状況'!BG15/'第７表性質別歳出の状況'!BL15*100,2)</f>
        <v>5.03</v>
      </c>
      <c r="BO13" s="18"/>
      <c r="BP13" s="19"/>
      <c r="BQ13" s="19">
        <v>3.4714251558967693</v>
      </c>
      <c r="BR13" s="19">
        <v>2.77</v>
      </c>
      <c r="BS13" s="20">
        <f>ROUND('第７表性質別歳出の状況'!BO15/'第７表性質別歳出の状況'!BL15*100,2)</f>
        <v>2.77</v>
      </c>
      <c r="BT13" s="18"/>
      <c r="BU13" s="19"/>
      <c r="BV13" s="19">
        <v>8.117640324649974</v>
      </c>
      <c r="BW13" s="19">
        <v>6.35</v>
      </c>
      <c r="BX13" s="20">
        <f>ROUND('第７表性質別歳出の状況'!BJ15/'第７表性質別歳出の状況'!BL15*100,2)</f>
        <v>6.39</v>
      </c>
      <c r="BY13" s="18"/>
      <c r="BZ13" s="19"/>
      <c r="CA13" s="19">
        <v>0</v>
      </c>
      <c r="CB13" s="19">
        <v>0</v>
      </c>
      <c r="CC13" s="20">
        <f>'第７表性質別歳出の状況'!BK15/'第７表性質別歳出の状況'!BL15*100</f>
        <v>0</v>
      </c>
      <c r="CD13" s="3"/>
      <c r="CE13" s="13">
        <f t="shared" si="0"/>
        <v>100</v>
      </c>
      <c r="CF13" s="12"/>
      <c r="CG13" s="14">
        <f t="shared" si="1"/>
        <v>19.5</v>
      </c>
      <c r="CH13" s="14">
        <f t="shared" si="2"/>
        <v>15</v>
      </c>
      <c r="CI13" s="14">
        <f t="shared" si="3"/>
        <v>0.8</v>
      </c>
      <c r="CJ13" s="14">
        <f t="shared" si="4"/>
        <v>10.4</v>
      </c>
      <c r="CK13" s="14">
        <f t="shared" si="5"/>
        <v>12</v>
      </c>
      <c r="CL13" s="14">
        <f t="shared" si="6"/>
        <v>15.4</v>
      </c>
      <c r="CM13" s="14">
        <f t="shared" si="7"/>
        <v>0.2</v>
      </c>
      <c r="CN13" s="14">
        <f t="shared" si="8"/>
        <v>0</v>
      </c>
      <c r="CO13" s="14">
        <f t="shared" si="9"/>
        <v>12.5</v>
      </c>
      <c r="CP13" s="14">
        <f t="shared" si="10"/>
        <v>5</v>
      </c>
      <c r="CQ13" s="14">
        <f t="shared" si="11"/>
        <v>2.8</v>
      </c>
      <c r="CR13" s="14">
        <f t="shared" si="12"/>
        <v>6.4</v>
      </c>
      <c r="CS13" s="14">
        <f t="shared" si="13"/>
        <v>0</v>
      </c>
      <c r="CT13" s="14">
        <f t="shared" si="14"/>
        <v>100</v>
      </c>
    </row>
    <row r="14" spans="1:98" ht="32.25" customHeight="1">
      <c r="A14" s="25" t="s">
        <v>103</v>
      </c>
      <c r="B14" s="18"/>
      <c r="C14" s="19"/>
      <c r="D14" s="19">
        <v>23.65039376353388</v>
      </c>
      <c r="E14" s="19">
        <v>22.26</v>
      </c>
      <c r="F14" s="20">
        <f>ROUND('第７表性質別歳出の状況'!B16/'第７表性質別歳出の状況'!BL16*100,2)</f>
        <v>20.56</v>
      </c>
      <c r="G14" s="18"/>
      <c r="H14" s="19"/>
      <c r="I14" s="19">
        <v>15.705294762977076</v>
      </c>
      <c r="J14" s="19">
        <v>15.546549730726362</v>
      </c>
      <c r="K14" s="20">
        <f>'第７表性質別歳出の状況'!H16/'第７表性質別歳出の状況'!BL16*100</f>
        <v>14.267274724683624</v>
      </c>
      <c r="L14" s="18"/>
      <c r="M14" s="19"/>
      <c r="N14" s="19">
        <v>14.70710935392256</v>
      </c>
      <c r="O14" s="19">
        <v>16.82</v>
      </c>
      <c r="P14" s="20">
        <f>ROUND('第７表性質別歳出の状況'!T16/'第７表性質別歳出の状況'!BL16*100,2)</f>
        <v>15.77</v>
      </c>
      <c r="Q14" s="18"/>
      <c r="R14" s="19"/>
      <c r="S14" s="19">
        <v>0.8833426358976333</v>
      </c>
      <c r="T14" s="19">
        <v>0.72</v>
      </c>
      <c r="U14" s="20">
        <f>ROUND('第７表性質別歳出の状況'!AE16/'第７表性質別歳出の状況'!BL16*100,2)</f>
        <v>0.72</v>
      </c>
      <c r="V14" s="18"/>
      <c r="W14" s="19"/>
      <c r="X14" s="19">
        <v>7.068205692358964</v>
      </c>
      <c r="Y14" s="19">
        <v>9.96</v>
      </c>
      <c r="Z14" s="20">
        <f>ROUND('第７表性質別歳出の状況'!AF16/'第７表性質別歳出の状況'!BL16*100,2)</f>
        <v>10.03</v>
      </c>
      <c r="AA14" s="18"/>
      <c r="AB14" s="19"/>
      <c r="AC14" s="19">
        <v>13.895895357463273</v>
      </c>
      <c r="AD14" s="19">
        <v>11.98</v>
      </c>
      <c r="AE14" s="20">
        <f>ROUND('第７表性質別歳出の状況'!AG16/'第７表性質別歳出の状況'!BL16*100,2)</f>
        <v>11.81</v>
      </c>
      <c r="AF14" s="18"/>
      <c r="AG14" s="19"/>
      <c r="AH14" s="19">
        <v>10.67313085145645</v>
      </c>
      <c r="AI14" s="19">
        <v>8.36</v>
      </c>
      <c r="AJ14" s="20">
        <f>ROUND('第７表性質別歳出の状況'!AM16/'第７表性質別歳出の状況'!BL16*100,2)</f>
        <v>10.2</v>
      </c>
      <c r="AK14" s="18"/>
      <c r="AL14" s="19"/>
      <c r="AM14" s="19">
        <v>2.648673042384239</v>
      </c>
      <c r="AN14" s="19">
        <v>1.6</v>
      </c>
      <c r="AO14" s="20">
        <f>ROUND('第７表性質別歳出の状況'!AN16/'第７表性質別歳出の状況'!BL16*100,2)</f>
        <v>2.5</v>
      </c>
      <c r="AP14" s="18"/>
      <c r="AQ14" s="19"/>
      <c r="AR14" s="19">
        <v>7.597949586517055</v>
      </c>
      <c r="AS14" s="19">
        <v>6.53</v>
      </c>
      <c r="AT14" s="20">
        <f>ROUND('第７表性質別歳出の状況'!AO16/'第７表性質別歳出の状況'!BL16*100,2)</f>
        <v>7.42</v>
      </c>
      <c r="AU14" s="18"/>
      <c r="AV14" s="19"/>
      <c r="AW14" s="19">
        <v>0.045626461017528326</v>
      </c>
      <c r="AX14" s="19">
        <v>0.42</v>
      </c>
      <c r="AY14" s="20">
        <f>ROUND('第７表性質別歳出の状況'!AT16/'第７表性質別歳出の状況'!BL16*100,2)</f>
        <v>1</v>
      </c>
      <c r="AZ14" s="18"/>
      <c r="BA14" s="19"/>
      <c r="BB14" s="19"/>
      <c r="BC14" s="19">
        <v>0</v>
      </c>
      <c r="BD14" s="20">
        <f>'第７表性質別歳出の状況'!BA16/'第７表性質別歳出の状況'!BL16*100</f>
        <v>0</v>
      </c>
      <c r="BE14" s="18"/>
      <c r="BF14" s="19"/>
      <c r="BG14" s="19">
        <v>13.513523666162538</v>
      </c>
      <c r="BH14" s="19">
        <v>14.08</v>
      </c>
      <c r="BI14" s="20">
        <f>ROUND('第７表性質別歳出の状況'!BD16/'第７表性質別歳出の状況'!BL16*100,2)</f>
        <v>13.96</v>
      </c>
      <c r="BJ14" s="18"/>
      <c r="BK14" s="19"/>
      <c r="BL14" s="19">
        <v>3.7599622697446504</v>
      </c>
      <c r="BM14" s="19">
        <v>4.7</v>
      </c>
      <c r="BN14" s="20">
        <f>ROUND('第７表性質別歳出の状況'!BG16/'第７表性質別歳出の状況'!BL16*100,2)</f>
        <v>4.42</v>
      </c>
      <c r="BO14" s="18"/>
      <c r="BP14" s="19"/>
      <c r="BQ14" s="19">
        <v>2.110605801220915</v>
      </c>
      <c r="BR14" s="19">
        <v>1.27</v>
      </c>
      <c r="BS14" s="20">
        <f>ROUND('第７表性質別歳出の状況'!BO16/'第７表性質別歳出の状況'!BL16*100,2)</f>
        <v>2.97</v>
      </c>
      <c r="BT14" s="18"/>
      <c r="BU14" s="19"/>
      <c r="BV14" s="19">
        <v>9.692204147221606</v>
      </c>
      <c r="BW14" s="19">
        <v>9.43</v>
      </c>
      <c r="BX14" s="20">
        <f>ROUND('第７表性質別歳出の状況'!BJ16/'第７表性質別歳出の状況'!BL16*100,2)</f>
        <v>8.57</v>
      </c>
      <c r="BY14" s="18"/>
      <c r="BZ14" s="19"/>
      <c r="CA14" s="19">
        <v>0</v>
      </c>
      <c r="CB14" s="19">
        <v>0</v>
      </c>
      <c r="CC14" s="20">
        <f>'第７表性質別歳出の状況'!BK16/'第７表性質別歳出の状況'!BL16*100</f>
        <v>0</v>
      </c>
      <c r="CD14" s="3"/>
      <c r="CE14" s="13">
        <f t="shared" si="0"/>
        <v>100.01000000000002</v>
      </c>
      <c r="CF14" s="12"/>
      <c r="CG14" s="14">
        <f t="shared" si="1"/>
        <v>20.6</v>
      </c>
      <c r="CH14" s="14">
        <f t="shared" si="2"/>
        <v>15.8</v>
      </c>
      <c r="CI14" s="14">
        <f t="shared" si="3"/>
        <v>0.7</v>
      </c>
      <c r="CJ14" s="14">
        <f t="shared" si="4"/>
        <v>10</v>
      </c>
      <c r="CK14" s="14">
        <f t="shared" si="5"/>
        <v>11.8</v>
      </c>
      <c r="CL14" s="14">
        <f t="shared" si="6"/>
        <v>10.2</v>
      </c>
      <c r="CM14" s="14">
        <f t="shared" si="7"/>
        <v>1</v>
      </c>
      <c r="CN14" s="14">
        <f t="shared" si="8"/>
        <v>0</v>
      </c>
      <c r="CO14" s="14">
        <f t="shared" si="9"/>
        <v>14</v>
      </c>
      <c r="CP14" s="14">
        <f t="shared" si="10"/>
        <v>4.4</v>
      </c>
      <c r="CQ14" s="14">
        <f t="shared" si="11"/>
        <v>3</v>
      </c>
      <c r="CR14" s="14">
        <f t="shared" si="12"/>
        <v>8.6</v>
      </c>
      <c r="CS14" s="14">
        <f t="shared" si="13"/>
        <v>0</v>
      </c>
      <c r="CT14" s="14">
        <f t="shared" si="14"/>
        <v>100.10000000000001</v>
      </c>
    </row>
    <row r="15" spans="1:98" ht="32.25" customHeight="1" thickBot="1">
      <c r="A15" s="27" t="s">
        <v>111</v>
      </c>
      <c r="B15" s="28"/>
      <c r="C15" s="29"/>
      <c r="D15" s="29"/>
      <c r="E15" s="29">
        <v>21.35</v>
      </c>
      <c r="F15" s="30">
        <f>ROUND('第７表性質別歳出の状況'!B17/'第７表性質別歳出の状況'!BL17*100,2)</f>
        <v>17.33</v>
      </c>
      <c r="G15" s="28"/>
      <c r="H15" s="29"/>
      <c r="I15" s="29"/>
      <c r="J15" s="29">
        <v>14.326853418334892</v>
      </c>
      <c r="K15" s="30">
        <f>'第７表性質別歳出の状況'!H17/'第７表性質別歳出の状況'!BL17*100</f>
        <v>11.86484563857474</v>
      </c>
      <c r="L15" s="28"/>
      <c r="M15" s="29"/>
      <c r="N15" s="29"/>
      <c r="O15" s="29">
        <v>12.47</v>
      </c>
      <c r="P15" s="30">
        <f>ROUND('第７表性質別歳出の状況'!T17/'第７表性質別歳出の状況'!BL17*100,2)</f>
        <v>8.87</v>
      </c>
      <c r="Q15" s="28"/>
      <c r="R15" s="29"/>
      <c r="S15" s="29"/>
      <c r="T15" s="29">
        <v>1.41</v>
      </c>
      <c r="U15" s="30">
        <f>ROUND('第７表性質別歳出の状況'!AE17/'第７表性質別歳出の状況'!BL17*100,2)</f>
        <v>0.31</v>
      </c>
      <c r="V15" s="28"/>
      <c r="W15" s="29"/>
      <c r="X15" s="29"/>
      <c r="Y15" s="29">
        <v>5.98</v>
      </c>
      <c r="Z15" s="30">
        <f>ROUND('第７表性質別歳出の状況'!AF17/'第７表性質別歳出の状況'!BL17*100,2)</f>
        <v>6.1</v>
      </c>
      <c r="AA15" s="28"/>
      <c r="AB15" s="29"/>
      <c r="AC15" s="29"/>
      <c r="AD15" s="29">
        <v>16.02</v>
      </c>
      <c r="AE15" s="30">
        <f>ROUND('第７表性質別歳出の状況'!AG17/'第７表性質別歳出の状況'!BL17*100,2)</f>
        <v>12.83</v>
      </c>
      <c r="AF15" s="28"/>
      <c r="AG15" s="29"/>
      <c r="AH15" s="29"/>
      <c r="AI15" s="29">
        <v>12.66</v>
      </c>
      <c r="AJ15" s="30">
        <f>ROUND('第７表性質別歳出の状況'!AM17/'第７表性質別歳出の状況'!BL17*100,2)</f>
        <v>8.05</v>
      </c>
      <c r="AK15" s="28"/>
      <c r="AL15" s="29"/>
      <c r="AM15" s="29"/>
      <c r="AN15" s="29">
        <v>2.08</v>
      </c>
      <c r="AO15" s="30">
        <f>ROUND('第７表性質別歳出の状況'!AN17/'第７表性質別歳出の状況'!BL17*100,2)</f>
        <v>1.22</v>
      </c>
      <c r="AP15" s="28"/>
      <c r="AQ15" s="29"/>
      <c r="AR15" s="29"/>
      <c r="AS15" s="29">
        <v>10.22</v>
      </c>
      <c r="AT15" s="30">
        <f>ROUND('第７表性質別歳出の状況'!AO17/'第７表性質別歳出の状況'!BL17*100,2)</f>
        <v>6.58</v>
      </c>
      <c r="AU15" s="28"/>
      <c r="AV15" s="29"/>
      <c r="AW15" s="29"/>
      <c r="AX15" s="29">
        <v>0.4</v>
      </c>
      <c r="AY15" s="30">
        <f>ROUND('第７表性質別歳出の状況'!AT17/'第７表性質別歳出の状況'!BL17*100,2)</f>
        <v>0</v>
      </c>
      <c r="AZ15" s="28"/>
      <c r="BA15" s="29"/>
      <c r="BB15" s="29"/>
      <c r="BC15" s="29">
        <v>0</v>
      </c>
      <c r="BD15" s="30">
        <f>'第７表性質別歳出の状況'!BA17/'第７表性質別歳出の状況'!BL17*100</f>
        <v>0</v>
      </c>
      <c r="BE15" s="28"/>
      <c r="BF15" s="29"/>
      <c r="BG15" s="29"/>
      <c r="BH15" s="29">
        <v>14.29</v>
      </c>
      <c r="BI15" s="30">
        <f>ROUND('第７表性質別歳出の状況'!BD17/'第７表性質別歳出の状況'!BL17*100,2)</f>
        <v>12.06</v>
      </c>
      <c r="BJ15" s="28"/>
      <c r="BK15" s="29"/>
      <c r="BL15" s="29"/>
      <c r="BM15" s="29">
        <v>3.53</v>
      </c>
      <c r="BN15" s="30">
        <f>ROUND('第７表性質別歳出の状況'!BG17/'第７表性質別歳出の状況'!BL17*100,2)</f>
        <v>1.56</v>
      </c>
      <c r="BO15" s="28"/>
      <c r="BP15" s="29"/>
      <c r="BQ15" s="29"/>
      <c r="BR15" s="29">
        <v>1.08</v>
      </c>
      <c r="BS15" s="30">
        <f>ROUND('第７表性質別歳出の状況'!BO17/'第７表性質別歳出の状況'!BL17*100,2)</f>
        <v>24.5</v>
      </c>
      <c r="BT15" s="28"/>
      <c r="BU15" s="29"/>
      <c r="BV15" s="29"/>
      <c r="BW15" s="29">
        <v>10.81</v>
      </c>
      <c r="BX15" s="30">
        <f>ROUND('第７表性質別歳出の状況'!BJ17/'第７表性質別歳出の状況'!BL17*100,2)</f>
        <v>8.4</v>
      </c>
      <c r="BY15" s="28"/>
      <c r="BZ15" s="29"/>
      <c r="CA15" s="29"/>
      <c r="CB15" s="29">
        <v>0</v>
      </c>
      <c r="CC15" s="30">
        <f>'第７表性質別歳出の状況'!BK17/'第７表性質別歳出の状況'!BL17*100</f>
        <v>0</v>
      </c>
      <c r="CD15" s="3"/>
      <c r="CE15" s="13">
        <f t="shared" si="0"/>
        <v>100.01</v>
      </c>
      <c r="CF15" s="12"/>
      <c r="CG15" s="14">
        <f t="shared" si="1"/>
        <v>17.3</v>
      </c>
      <c r="CH15" s="14">
        <f t="shared" si="2"/>
        <v>8.9</v>
      </c>
      <c r="CI15" s="14">
        <f t="shared" si="3"/>
        <v>0.3</v>
      </c>
      <c r="CJ15" s="14">
        <f t="shared" si="4"/>
        <v>6.1</v>
      </c>
      <c r="CK15" s="14">
        <f t="shared" si="5"/>
        <v>12.8</v>
      </c>
      <c r="CL15" s="14">
        <f t="shared" si="6"/>
        <v>8.1</v>
      </c>
      <c r="CM15" s="14">
        <f t="shared" si="7"/>
        <v>0</v>
      </c>
      <c r="CN15" s="14">
        <f t="shared" si="8"/>
        <v>0</v>
      </c>
      <c r="CO15" s="14">
        <f t="shared" si="9"/>
        <v>12.1</v>
      </c>
      <c r="CP15" s="14">
        <f t="shared" si="10"/>
        <v>1.6</v>
      </c>
      <c r="CQ15" s="14">
        <f t="shared" si="11"/>
        <v>24.5</v>
      </c>
      <c r="CR15" s="14">
        <f t="shared" si="12"/>
        <v>8.4</v>
      </c>
      <c r="CS15" s="14">
        <f t="shared" si="13"/>
        <v>0</v>
      </c>
      <c r="CT15" s="14">
        <f t="shared" si="14"/>
        <v>100.10000000000001</v>
      </c>
    </row>
    <row r="16" spans="1:98" ht="32.25" customHeight="1" thickBot="1" thickTop="1">
      <c r="A16" s="36" t="s">
        <v>11</v>
      </c>
      <c r="B16" s="37">
        <v>19.014242550649683</v>
      </c>
      <c r="C16" s="38">
        <v>18.980368873182343</v>
      </c>
      <c r="D16" s="38">
        <v>19.39219684745628</v>
      </c>
      <c r="E16" s="38">
        <v>19.42</v>
      </c>
      <c r="F16" s="39">
        <f>ROUND('第７表性質別歳出の状況'!B18/'第７表性質別歳出の状況'!BL18*100,2)</f>
        <v>19.21</v>
      </c>
      <c r="G16" s="37">
        <v>13.328640007623624</v>
      </c>
      <c r="H16" s="38">
        <v>13.522296884287647</v>
      </c>
      <c r="I16" s="38">
        <v>13.676513191233783</v>
      </c>
      <c r="J16" s="38">
        <v>13.739824561646016</v>
      </c>
      <c r="K16" s="39">
        <f>'第７表性質別歳出の状況'!H18/'第７表性質別歳出の状況'!BL18*100</f>
        <v>13.212277026928259</v>
      </c>
      <c r="L16" s="37">
        <v>13.185049773495292</v>
      </c>
      <c r="M16" s="38">
        <v>14.002934896139521</v>
      </c>
      <c r="N16" s="38">
        <v>13.480887776120202</v>
      </c>
      <c r="O16" s="38">
        <v>13.23</v>
      </c>
      <c r="P16" s="39">
        <f>ROUND('第７表性質別歳出の状況'!T18/'第７表性質別歳出の状況'!BL18*100,2)</f>
        <v>13.2</v>
      </c>
      <c r="Q16" s="37">
        <v>1.8363138602428515</v>
      </c>
      <c r="R16" s="38">
        <v>1.8637410357973445</v>
      </c>
      <c r="S16" s="38">
        <v>1.7177245553051317</v>
      </c>
      <c r="T16" s="38">
        <v>1.62</v>
      </c>
      <c r="U16" s="39">
        <f>ROUND('第７表性質別歳出の状況'!AE18/'第７表性質別歳出の状況'!BL18*100,2)</f>
        <v>1.53</v>
      </c>
      <c r="V16" s="37">
        <v>11.759291442510708</v>
      </c>
      <c r="W16" s="38">
        <v>12.651453532837042</v>
      </c>
      <c r="X16" s="38">
        <v>11.982690376094324</v>
      </c>
      <c r="Y16" s="38">
        <v>12.83</v>
      </c>
      <c r="Z16" s="39">
        <f>ROUND('第７表性質別歳出の状況'!AF18/'第７表性質別歳出の状況'!BL18*100,2)</f>
        <v>13.32</v>
      </c>
      <c r="AA16" s="37">
        <v>7.477562636138348</v>
      </c>
      <c r="AB16" s="38">
        <v>7.834423193567646</v>
      </c>
      <c r="AC16" s="38">
        <v>8.249757410231192</v>
      </c>
      <c r="AD16" s="38">
        <v>9.13</v>
      </c>
      <c r="AE16" s="39">
        <f>ROUND('第７表性質別歳出の状況'!AG18/'第７表性質別歳出の状況'!BL18*100,2)</f>
        <v>8.62</v>
      </c>
      <c r="AF16" s="37">
        <v>17.26505111766603</v>
      </c>
      <c r="AG16" s="38">
        <v>15.748123930835245</v>
      </c>
      <c r="AH16" s="38">
        <v>15.419288196757138</v>
      </c>
      <c r="AI16" s="38">
        <v>15.02</v>
      </c>
      <c r="AJ16" s="39">
        <f>ROUND('第７表性質別歳出の状況'!AM18/'第７表性質別歳出の状況'!BL18*100,2)</f>
        <v>14.61</v>
      </c>
      <c r="AK16" s="37">
        <v>4.148058644021631</v>
      </c>
      <c r="AL16" s="38">
        <v>3.8970652929267358</v>
      </c>
      <c r="AM16" s="38">
        <v>3.931840170134151</v>
      </c>
      <c r="AN16" s="38">
        <v>4.51</v>
      </c>
      <c r="AO16" s="39">
        <f>ROUND('第７表性質別歳出の状況'!AN18/'第７表性質別歳出の状況'!BL18*100,2)</f>
        <v>4.92</v>
      </c>
      <c r="AP16" s="37">
        <v>12.542342845302636</v>
      </c>
      <c r="AQ16" s="38">
        <v>11.204698348272865</v>
      </c>
      <c r="AR16" s="38">
        <v>10.595792452647764</v>
      </c>
      <c r="AS16" s="38">
        <v>9.8</v>
      </c>
      <c r="AT16" s="39">
        <f>ROUND('第７表性質別歳出の状況'!AO18/'第７表性質別歳出の状況'!BL18*100,2)</f>
        <v>9.08</v>
      </c>
      <c r="AU16" s="37">
        <v>0.19160278795994182</v>
      </c>
      <c r="AV16" s="38">
        <v>0.19861541997816473</v>
      </c>
      <c r="AW16" s="38">
        <v>0.12583582933680523</v>
      </c>
      <c r="AX16" s="38">
        <v>0.29</v>
      </c>
      <c r="AY16" s="39">
        <f>ROUND('第７表性質別歳出の状況'!AT18/'第７表性質別歳出の状況'!BL18*100,2)</f>
        <v>0.35</v>
      </c>
      <c r="AZ16" s="37">
        <v>0</v>
      </c>
      <c r="BA16" s="38">
        <v>0</v>
      </c>
      <c r="BB16" s="38">
        <v>0</v>
      </c>
      <c r="BC16" s="38">
        <v>0</v>
      </c>
      <c r="BD16" s="39">
        <f>'第７表性質別歳出の状況'!BA18/'第７表性質別歳出の状況'!BL18*100</f>
        <v>0</v>
      </c>
      <c r="BE16" s="37">
        <v>12.208615541305935</v>
      </c>
      <c r="BF16" s="38">
        <v>12.979122904609042</v>
      </c>
      <c r="BG16" s="38">
        <v>12.845135734738063</v>
      </c>
      <c r="BH16" s="38">
        <v>13.45</v>
      </c>
      <c r="BI16" s="39">
        <f>ROUND('第７表性質別歳出の状況'!BD18/'第７表性質別歳出の状況'!BL18*100,2)</f>
        <v>13.52</v>
      </c>
      <c r="BJ16" s="37">
        <v>3.1354542935891163</v>
      </c>
      <c r="BK16" s="38">
        <v>2.629949154205076</v>
      </c>
      <c r="BL16" s="38">
        <v>4.034566338207701</v>
      </c>
      <c r="BM16" s="38">
        <v>2.27</v>
      </c>
      <c r="BN16" s="39">
        <f>ROUND('第７表性質別歳出の状況'!BG18/'第７表性質別歳出の状況'!BL18*100,2)</f>
        <v>2.36</v>
      </c>
      <c r="BO16" s="37">
        <v>3.8343066111415745</v>
      </c>
      <c r="BP16" s="38">
        <v>2.4524747196150685</v>
      </c>
      <c r="BQ16" s="38">
        <v>2.431097161553857</v>
      </c>
      <c r="BR16" s="38">
        <v>1.97</v>
      </c>
      <c r="BS16" s="39">
        <f>ROUND('第７表性質別歳出の状況'!BO18/'第７表性質別歳出の状況'!BL18*100,2)</f>
        <v>2.72</v>
      </c>
      <c r="BT16" s="37">
        <v>10.092509385300518</v>
      </c>
      <c r="BU16" s="38">
        <v>10.658792339233507</v>
      </c>
      <c r="BV16" s="38">
        <v>10.320819774199304</v>
      </c>
      <c r="BW16" s="38">
        <v>10.77</v>
      </c>
      <c r="BX16" s="39">
        <f>ROUND('第７表性質別歳出の状況'!BJ18/'第７表性質別歳出の状況'!BL18*100,2)</f>
        <v>10.55</v>
      </c>
      <c r="BY16" s="37">
        <v>0</v>
      </c>
      <c r="BZ16" s="38">
        <v>0</v>
      </c>
      <c r="CA16" s="38">
        <v>0</v>
      </c>
      <c r="CB16" s="38">
        <v>0</v>
      </c>
      <c r="CC16" s="39">
        <f>'第７表性質別歳出の状況'!BK18/'第７表性質別歳出の状況'!BL18*100</f>
        <v>0</v>
      </c>
      <c r="CD16" s="3"/>
      <c r="CE16" s="13">
        <f t="shared" si="0"/>
        <v>99.98999999999998</v>
      </c>
      <c r="CF16" s="12"/>
      <c r="CG16" s="14">
        <f t="shared" si="1"/>
        <v>19.2</v>
      </c>
      <c r="CH16" s="14">
        <f t="shared" si="2"/>
        <v>13.2</v>
      </c>
      <c r="CI16" s="14">
        <f t="shared" si="3"/>
        <v>1.5</v>
      </c>
      <c r="CJ16" s="14">
        <f t="shared" si="4"/>
        <v>13.3</v>
      </c>
      <c r="CK16" s="14">
        <f t="shared" si="5"/>
        <v>8.6</v>
      </c>
      <c r="CL16" s="14">
        <f t="shared" si="6"/>
        <v>14.6</v>
      </c>
      <c r="CM16" s="14">
        <f t="shared" si="7"/>
        <v>0.4</v>
      </c>
      <c r="CN16" s="14">
        <f t="shared" si="8"/>
        <v>0</v>
      </c>
      <c r="CO16" s="14">
        <f t="shared" si="9"/>
        <v>13.5</v>
      </c>
      <c r="CP16" s="14">
        <f t="shared" si="10"/>
        <v>2.4</v>
      </c>
      <c r="CQ16" s="14">
        <f t="shared" si="11"/>
        <v>2.7</v>
      </c>
      <c r="CR16" s="14">
        <f t="shared" si="12"/>
        <v>10.6</v>
      </c>
      <c r="CS16" s="14">
        <f t="shared" si="13"/>
        <v>0</v>
      </c>
      <c r="CT16" s="14">
        <f t="shared" si="14"/>
        <v>100.00000000000001</v>
      </c>
    </row>
    <row r="17" spans="1:98" ht="32.25" customHeight="1" thickTop="1">
      <c r="A17" s="32" t="s">
        <v>12</v>
      </c>
      <c r="B17" s="33">
        <v>21.20469337117937</v>
      </c>
      <c r="C17" s="34">
        <v>22.797348112610848</v>
      </c>
      <c r="D17" s="34">
        <v>27.76177167660327</v>
      </c>
      <c r="E17" s="34">
        <v>27.99</v>
      </c>
      <c r="F17" s="35">
        <f>ROUND('第７表性質別歳出の状況'!B19/'第７表性質別歳出の状況'!BL19*100,2)</f>
        <v>27.27</v>
      </c>
      <c r="G17" s="33">
        <v>13.455713626681156</v>
      </c>
      <c r="H17" s="34">
        <v>14.570875438987695</v>
      </c>
      <c r="I17" s="34">
        <v>17.945964135127483</v>
      </c>
      <c r="J17" s="34">
        <v>18.268007453181173</v>
      </c>
      <c r="K17" s="35">
        <f>'第７表性質別歳出の状況'!H19/'第７表性質別歳出の状況'!BL19*100</f>
        <v>18.14653381985757</v>
      </c>
      <c r="L17" s="33">
        <v>14.27880149988798</v>
      </c>
      <c r="M17" s="34">
        <v>15.677858711725753</v>
      </c>
      <c r="N17" s="34">
        <v>17.916144623178344</v>
      </c>
      <c r="O17" s="34">
        <v>16.97</v>
      </c>
      <c r="P17" s="35">
        <f>ROUND('第７表性質別歳出の状況'!T19/'第７表性質別歳出の状況'!BL19*100,2)</f>
        <v>16.71</v>
      </c>
      <c r="Q17" s="33">
        <v>1.019835777898534</v>
      </c>
      <c r="R17" s="34">
        <v>1.049443302794275</v>
      </c>
      <c r="S17" s="34">
        <v>1.322531720202792</v>
      </c>
      <c r="T17" s="34">
        <v>1.29</v>
      </c>
      <c r="U17" s="35">
        <f>ROUND('第７表性質別歳出の状況'!AE19/'第７表性質別歳出の状況'!BL19*100,2)</f>
        <v>1.17</v>
      </c>
      <c r="V17" s="33">
        <v>4.867192832533713</v>
      </c>
      <c r="W17" s="34">
        <v>6.092685431668982</v>
      </c>
      <c r="X17" s="34">
        <v>7.308616917700086</v>
      </c>
      <c r="Y17" s="34">
        <v>7.25</v>
      </c>
      <c r="Z17" s="35">
        <f>ROUND('第７表性質別歳出の状況'!AF19/'第７表性質別歳出の状況'!BL19*100,2)</f>
        <v>7.98</v>
      </c>
      <c r="AA17" s="33">
        <v>9.34546018247356</v>
      </c>
      <c r="AB17" s="34">
        <v>10.45101759797472</v>
      </c>
      <c r="AC17" s="34">
        <v>11.212815311034479</v>
      </c>
      <c r="AD17" s="34">
        <v>11.96</v>
      </c>
      <c r="AE17" s="35">
        <f>ROUND('第７表性質別歳出の状況'!AG19/'第７表性質別歳出の状況'!BL19*100,2)</f>
        <v>13.71</v>
      </c>
      <c r="AF17" s="33">
        <v>27.854724048332045</v>
      </c>
      <c r="AG17" s="34">
        <v>24.202269022199168</v>
      </c>
      <c r="AH17" s="34">
        <v>10.27519773003208</v>
      </c>
      <c r="AI17" s="34">
        <v>9.42</v>
      </c>
      <c r="AJ17" s="35">
        <f>ROUND('第７表性質別歳出の状況'!AM19/'第７表性質別歳出の状況'!BL19*100,2)</f>
        <v>5.67</v>
      </c>
      <c r="AK17" s="33">
        <v>11.34620001578162</v>
      </c>
      <c r="AL17" s="34">
        <v>6.948832902284428</v>
      </c>
      <c r="AM17" s="34">
        <v>3.149110166368633</v>
      </c>
      <c r="AN17" s="34">
        <v>3.66</v>
      </c>
      <c r="AO17" s="35">
        <f>ROUND('第７表性質別歳出の状況'!AN19/'第７表性質別歳出の状況'!BL19*100,2)</f>
        <v>0.17</v>
      </c>
      <c r="AP17" s="33">
        <v>15.963088175408021</v>
      </c>
      <c r="AQ17" s="34">
        <v>16.890906260537054</v>
      </c>
      <c r="AR17" s="34">
        <v>6.944334001807596</v>
      </c>
      <c r="AS17" s="34">
        <v>5.67</v>
      </c>
      <c r="AT17" s="35">
        <f>ROUND('第７表性質別歳出の状況'!AO19/'第７表性質別歳出の状況'!BL19*100,2)</f>
        <v>5.5</v>
      </c>
      <c r="AU17" s="33">
        <v>0.017852256071865684</v>
      </c>
      <c r="AV17" s="34">
        <v>0.0009616708068598382</v>
      </c>
      <c r="AW17" s="34">
        <v>0.012412674892649756</v>
      </c>
      <c r="AX17" s="34">
        <v>0.01</v>
      </c>
      <c r="AY17" s="35">
        <f>ROUND('第７表性質別歳出の状況'!AT19/'第７表性質別歳出の状況'!BL19*100,2)</f>
        <v>0.48</v>
      </c>
      <c r="AZ17" s="33">
        <v>0</v>
      </c>
      <c r="BA17" s="34">
        <v>0</v>
      </c>
      <c r="BB17" s="34">
        <v>0</v>
      </c>
      <c r="BC17" s="34">
        <v>0</v>
      </c>
      <c r="BD17" s="35">
        <f>'第７表性質別歳出の状況'!BA19/'第７表性質別歳出の状況'!BL19*100</f>
        <v>0</v>
      </c>
      <c r="BE17" s="33">
        <v>7.34714542052323</v>
      </c>
      <c r="BF17" s="34">
        <v>7.416545506162407</v>
      </c>
      <c r="BG17" s="34">
        <v>9.612598477119949</v>
      </c>
      <c r="BH17" s="34">
        <v>11.23</v>
      </c>
      <c r="BI17" s="35">
        <f>ROUND('第７表性質別歳出の状況'!BD19/'第７表性質別歳出の状況'!BL19*100,2)</f>
        <v>12</v>
      </c>
      <c r="BJ17" s="33">
        <v>0.013524436418080064</v>
      </c>
      <c r="BK17" s="34">
        <v>0.10398065599172002</v>
      </c>
      <c r="BL17" s="34">
        <v>0.11731432383893002</v>
      </c>
      <c r="BM17" s="34">
        <v>0.15</v>
      </c>
      <c r="BN17" s="35">
        <f>ROUND('第７表性質別歳出の状況'!BG19/'第７表性質別歳出の状況'!BL19*100,2)</f>
        <v>0.16</v>
      </c>
      <c r="BO17" s="33">
        <v>5.146971449634905</v>
      </c>
      <c r="BP17" s="34">
        <v>3.305963781473933</v>
      </c>
      <c r="BQ17" s="34">
        <v>1.5197526386631548</v>
      </c>
      <c r="BR17" s="34">
        <v>0.93</v>
      </c>
      <c r="BS17" s="35">
        <f>ROUND('第７表性質別歳出の状況'!BO19/'第７表性質別歳出の状況'!BL19*100,2)</f>
        <v>1.34</v>
      </c>
      <c r="BT17" s="33">
        <v>8.903798725046714</v>
      </c>
      <c r="BU17" s="34">
        <v>8.901926206591332</v>
      </c>
      <c r="BV17" s="34">
        <v>12.940843906734264</v>
      </c>
      <c r="BW17" s="34">
        <v>12.8</v>
      </c>
      <c r="BX17" s="35">
        <f>ROUND('第７表性質別歳出の状況'!BJ19/'第７表性質別歳出の状況'!BL19*100,2)</f>
        <v>13.5</v>
      </c>
      <c r="BY17" s="33">
        <v>0</v>
      </c>
      <c r="BZ17" s="34">
        <v>0</v>
      </c>
      <c r="CA17" s="34">
        <v>0</v>
      </c>
      <c r="CB17" s="34">
        <v>0</v>
      </c>
      <c r="CC17" s="35">
        <f>'第７表性質別歳出の状況'!BK19/'第７表性質別歳出の状況'!BL19*100</f>
        <v>0</v>
      </c>
      <c r="CD17" s="3"/>
      <c r="CE17" s="13">
        <f t="shared" si="0"/>
        <v>99.99000000000001</v>
      </c>
      <c r="CF17" s="12"/>
      <c r="CG17" s="14">
        <f t="shared" si="1"/>
        <v>27.3</v>
      </c>
      <c r="CH17" s="14">
        <f t="shared" si="2"/>
        <v>16.7</v>
      </c>
      <c r="CI17" s="14">
        <f t="shared" si="3"/>
        <v>1.2</v>
      </c>
      <c r="CJ17" s="14">
        <f t="shared" si="4"/>
        <v>8</v>
      </c>
      <c r="CK17" s="14">
        <f t="shared" si="5"/>
        <v>13.7</v>
      </c>
      <c r="CL17" s="14">
        <f t="shared" si="6"/>
        <v>5.7</v>
      </c>
      <c r="CM17" s="14">
        <f t="shared" si="7"/>
        <v>0.5</v>
      </c>
      <c r="CN17" s="14">
        <f t="shared" si="8"/>
        <v>0</v>
      </c>
      <c r="CO17" s="14">
        <f t="shared" si="9"/>
        <v>12</v>
      </c>
      <c r="CP17" s="14">
        <f t="shared" si="10"/>
        <v>0.2</v>
      </c>
      <c r="CQ17" s="14">
        <f t="shared" si="11"/>
        <v>1.3</v>
      </c>
      <c r="CR17" s="14">
        <f t="shared" si="12"/>
        <v>13.5</v>
      </c>
      <c r="CS17" s="14">
        <f t="shared" si="13"/>
        <v>0</v>
      </c>
      <c r="CT17" s="14">
        <f t="shared" si="14"/>
        <v>100.10000000000001</v>
      </c>
    </row>
    <row r="18" spans="1:98" ht="32.25" customHeight="1">
      <c r="A18" s="25" t="s">
        <v>13</v>
      </c>
      <c r="B18" s="18">
        <v>19.807165238368412</v>
      </c>
      <c r="C18" s="19">
        <v>17.158349201156895</v>
      </c>
      <c r="D18" s="19">
        <v>22.37369897292937</v>
      </c>
      <c r="E18" s="19">
        <v>24.18</v>
      </c>
      <c r="F18" s="20">
        <f>ROUND('第７表性質別歳出の状況'!B20/'第７表性質別歳出の状況'!BL20*100,2)</f>
        <v>20.83</v>
      </c>
      <c r="G18" s="18">
        <v>11.765532139449103</v>
      </c>
      <c r="H18" s="19">
        <v>10.260019257745128</v>
      </c>
      <c r="I18" s="19">
        <v>13.602307754495339</v>
      </c>
      <c r="J18" s="19">
        <v>14.151808135791477</v>
      </c>
      <c r="K18" s="20">
        <f>'第７表性質別歳出の状況'!H20/'第７表性質別歳出の状況'!BL20*100</f>
        <v>12.11740332358656</v>
      </c>
      <c r="L18" s="18">
        <v>13.102385799677707</v>
      </c>
      <c r="M18" s="19">
        <v>12.229918659746687</v>
      </c>
      <c r="N18" s="19">
        <v>14.949253427619363</v>
      </c>
      <c r="O18" s="19">
        <v>14.51</v>
      </c>
      <c r="P18" s="20">
        <f>ROUND('第７表性質別歳出の状況'!T20/'第７表性質別歳出の状況'!BL20*100,2)</f>
        <v>12.9</v>
      </c>
      <c r="Q18" s="18">
        <v>0.6267817037216653</v>
      </c>
      <c r="R18" s="19">
        <v>0.6366449363662727</v>
      </c>
      <c r="S18" s="19">
        <v>0.732506542440676</v>
      </c>
      <c r="T18" s="19">
        <v>0.77</v>
      </c>
      <c r="U18" s="20">
        <f>ROUND('第７表性質別歳出の状況'!AE20/'第７表性質別歳出の状況'!BL20*100,2)</f>
        <v>0.55</v>
      </c>
      <c r="V18" s="18">
        <v>3.2639340963190135</v>
      </c>
      <c r="W18" s="19">
        <v>3.7203454643365497</v>
      </c>
      <c r="X18" s="19">
        <v>4.978677095954706</v>
      </c>
      <c r="Y18" s="19">
        <v>4.86</v>
      </c>
      <c r="Z18" s="20">
        <f>ROUND('第７表性質別歳出の状況'!AF20/'第７表性質別歳出の状況'!BL20*100,2)</f>
        <v>4.92</v>
      </c>
      <c r="AA18" s="18">
        <v>13.266625243475794</v>
      </c>
      <c r="AB18" s="19">
        <v>13.191912699810024</v>
      </c>
      <c r="AC18" s="19">
        <v>16.5557056303397</v>
      </c>
      <c r="AD18" s="19">
        <v>17.89</v>
      </c>
      <c r="AE18" s="20">
        <f>ROUND('第７表性質別歳出の状況'!AG20/'第７表性質別歳出の状況'!BL20*100,2)</f>
        <v>16.98</v>
      </c>
      <c r="AF18" s="18">
        <v>22.837916695571977</v>
      </c>
      <c r="AG18" s="19">
        <v>29.62768954895153</v>
      </c>
      <c r="AH18" s="19">
        <v>11.911233857341424</v>
      </c>
      <c r="AI18" s="19">
        <v>6.56</v>
      </c>
      <c r="AJ18" s="20">
        <f>ROUND('第７表性質別歳出の状況'!AM20/'第７表性質別歳出の状況'!BL20*100,2)</f>
        <v>19.56</v>
      </c>
      <c r="AK18" s="18">
        <v>7.206819061912922</v>
      </c>
      <c r="AL18" s="19">
        <v>12.324659143667503</v>
      </c>
      <c r="AM18" s="19">
        <v>5.087904562847097</v>
      </c>
      <c r="AN18" s="19">
        <v>2.91</v>
      </c>
      <c r="AO18" s="20">
        <f>ROUND('第７表性質別歳出の状況'!AN20/'第７表性質別歳出の状況'!BL20*100,2)</f>
        <v>12.38</v>
      </c>
      <c r="AP18" s="18">
        <v>15.417008608449256</v>
      </c>
      <c r="AQ18" s="19">
        <v>16.99145668307472</v>
      </c>
      <c r="AR18" s="19">
        <v>6.464669309247715</v>
      </c>
      <c r="AS18" s="19">
        <v>3.57</v>
      </c>
      <c r="AT18" s="20">
        <f>ROUND('第７表性質別歳出の状況'!AO20/'第７表性質別歳出の状況'!BL20*100,2)</f>
        <v>7.16</v>
      </c>
      <c r="AU18" s="18">
        <v>2.062862018893013</v>
      </c>
      <c r="AV18" s="19">
        <v>0</v>
      </c>
      <c r="AW18" s="19">
        <v>0</v>
      </c>
      <c r="AX18" s="19">
        <v>0.12</v>
      </c>
      <c r="AY18" s="20">
        <f>ROUND('第７表性質別歳出の状況'!AT20/'第７表性質別歳出の状況'!BL20*100,2)</f>
        <v>0</v>
      </c>
      <c r="AZ18" s="18">
        <v>0</v>
      </c>
      <c r="BA18" s="19">
        <v>0</v>
      </c>
      <c r="BB18" s="19">
        <v>0</v>
      </c>
      <c r="BC18" s="19">
        <v>0</v>
      </c>
      <c r="BD18" s="20">
        <f>'第７表性質別歳出の状況'!BA20/'第７表性質別歳出の状況'!BL20*100</f>
        <v>0</v>
      </c>
      <c r="BE18" s="18">
        <v>7.748463436588477</v>
      </c>
      <c r="BF18" s="19">
        <v>8.825017521927967</v>
      </c>
      <c r="BG18" s="19">
        <v>12.756493770609223</v>
      </c>
      <c r="BH18" s="19">
        <v>14.02</v>
      </c>
      <c r="BI18" s="20">
        <f>ROUND('第７表性質別歳出の状況'!BD20/'第７表性質別歳出の状況'!BL20*100,2)</f>
        <v>12.16</v>
      </c>
      <c r="BJ18" s="18">
        <v>6.684526032714298</v>
      </c>
      <c r="BK18" s="19">
        <v>4.351273815877933</v>
      </c>
      <c r="BL18" s="19">
        <v>2.626873986460025</v>
      </c>
      <c r="BM18" s="19">
        <v>3.22</v>
      </c>
      <c r="BN18" s="20">
        <f>ROUND('第７表性質別歳出の状況'!BG20/'第７表性質別歳出の状況'!BL20*100,2)</f>
        <v>1.26</v>
      </c>
      <c r="BO18" s="18">
        <v>1.8115522592642148</v>
      </c>
      <c r="BP18" s="19">
        <v>2.6191089154308687</v>
      </c>
      <c r="BQ18" s="19">
        <v>2.311834469891677</v>
      </c>
      <c r="BR18" s="19">
        <v>2.63</v>
      </c>
      <c r="BS18" s="20">
        <f>ROUND('第７表性質別歳出の状況'!BO20/'第７表性質別歳出の状況'!BL20*100,2)</f>
        <v>0.98</v>
      </c>
      <c r="BT18" s="18">
        <v>8.787787475405427</v>
      </c>
      <c r="BU18" s="19">
        <v>7.639739236395273</v>
      </c>
      <c r="BV18" s="19">
        <v>10.803722246413841</v>
      </c>
      <c r="BW18" s="19">
        <v>11.25</v>
      </c>
      <c r="BX18" s="20">
        <f>ROUND('第７表性質別歳出の状況'!BJ20/'第７表性質別歳出の状況'!BL20*100,2)</f>
        <v>9.86</v>
      </c>
      <c r="BY18" s="18">
        <v>0</v>
      </c>
      <c r="BZ18" s="19">
        <v>0</v>
      </c>
      <c r="CA18" s="19">
        <v>0</v>
      </c>
      <c r="CB18" s="19">
        <v>0</v>
      </c>
      <c r="CC18" s="20">
        <f>'第７表性質別歳出の状況'!BK20/'第７表性質別歳出の状況'!BL20*100</f>
        <v>0</v>
      </c>
      <c r="CD18" s="3"/>
      <c r="CE18" s="13">
        <f t="shared" si="0"/>
        <v>100</v>
      </c>
      <c r="CF18" s="12"/>
      <c r="CG18" s="14">
        <f t="shared" si="1"/>
        <v>20.8</v>
      </c>
      <c r="CH18" s="14">
        <f t="shared" si="2"/>
        <v>12.9</v>
      </c>
      <c r="CI18" s="14">
        <f t="shared" si="3"/>
        <v>0.6</v>
      </c>
      <c r="CJ18" s="14">
        <f t="shared" si="4"/>
        <v>4.9</v>
      </c>
      <c r="CK18" s="14">
        <f t="shared" si="5"/>
        <v>17</v>
      </c>
      <c r="CL18" s="14">
        <f t="shared" si="6"/>
        <v>19.6</v>
      </c>
      <c r="CM18" s="14">
        <f t="shared" si="7"/>
        <v>0</v>
      </c>
      <c r="CN18" s="14">
        <f t="shared" si="8"/>
        <v>0</v>
      </c>
      <c r="CO18" s="14">
        <f t="shared" si="9"/>
        <v>12.2</v>
      </c>
      <c r="CP18" s="14">
        <f t="shared" si="10"/>
        <v>1.3</v>
      </c>
      <c r="CQ18" s="14">
        <f t="shared" si="11"/>
        <v>1</v>
      </c>
      <c r="CR18" s="14">
        <f t="shared" si="12"/>
        <v>9.9</v>
      </c>
      <c r="CS18" s="14">
        <f t="shared" si="13"/>
        <v>0</v>
      </c>
      <c r="CT18" s="14">
        <f t="shared" si="14"/>
        <v>100.20000000000002</v>
      </c>
    </row>
    <row r="19" spans="1:98" ht="32.25" customHeight="1">
      <c r="A19" s="25" t="s">
        <v>14</v>
      </c>
      <c r="B19" s="18">
        <v>23.41248632132162</v>
      </c>
      <c r="C19" s="19">
        <v>22.25768494740678</v>
      </c>
      <c r="D19" s="19">
        <v>25.785020757512573</v>
      </c>
      <c r="E19" s="19">
        <v>23.91</v>
      </c>
      <c r="F19" s="20">
        <f>ROUND('第７表性質別歳出の状況'!B21/'第７表性質別歳出の状況'!BL21*100,2)</f>
        <v>25.72</v>
      </c>
      <c r="G19" s="18">
        <v>14.927119933528981</v>
      </c>
      <c r="H19" s="19">
        <v>14.31439329287874</v>
      </c>
      <c r="I19" s="19">
        <v>15.981452871727841</v>
      </c>
      <c r="J19" s="19">
        <v>14.57401908053551</v>
      </c>
      <c r="K19" s="20">
        <f>'第７表性質別歳出の状況'!H21/'第７表性質別歳出の状況'!BL21*100</f>
        <v>15.618842424139457</v>
      </c>
      <c r="L19" s="18">
        <v>13.447636121886447</v>
      </c>
      <c r="M19" s="19">
        <v>12.91737206716915</v>
      </c>
      <c r="N19" s="19">
        <v>14.489918937894428</v>
      </c>
      <c r="O19" s="19">
        <v>13.57</v>
      </c>
      <c r="P19" s="20">
        <f>ROUND('第７表性質別歳出の状況'!T21/'第７表性質別歳出の状況'!BL21*100,2)</f>
        <v>15.85</v>
      </c>
      <c r="Q19" s="18">
        <v>0.8758097666997287</v>
      </c>
      <c r="R19" s="19">
        <v>0.9745615812420891</v>
      </c>
      <c r="S19" s="19">
        <v>0.8242144887577905</v>
      </c>
      <c r="T19" s="19">
        <v>0.55</v>
      </c>
      <c r="U19" s="20">
        <f>ROUND('第７表性質別歳出の状況'!AE21/'第７表性質別歳出の状況'!BL21*100,2)</f>
        <v>0.7</v>
      </c>
      <c r="V19" s="18">
        <v>4.5596388675764405</v>
      </c>
      <c r="W19" s="19">
        <v>5.444710143821863</v>
      </c>
      <c r="X19" s="19">
        <v>6.084312517629922</v>
      </c>
      <c r="Y19" s="19">
        <v>5.66</v>
      </c>
      <c r="Z19" s="20">
        <f>ROUND('第７表性質別歳出の状況'!AF21/'第７表性質別歳出の状況'!BL21*100,2)</f>
        <v>6.94</v>
      </c>
      <c r="AA19" s="18">
        <v>9.926972745759759</v>
      </c>
      <c r="AB19" s="19">
        <v>11.192581345348827</v>
      </c>
      <c r="AC19" s="19">
        <v>12.722432307606377</v>
      </c>
      <c r="AD19" s="19">
        <v>10.84</v>
      </c>
      <c r="AE19" s="20">
        <f>ROUND('第７表性質別歳出の状況'!AG21/'第７表性質別歳出の状況'!BL21*100,2)</f>
        <v>13.78</v>
      </c>
      <c r="AF19" s="18">
        <v>21.348011952667818</v>
      </c>
      <c r="AG19" s="19">
        <v>17.64822459076717</v>
      </c>
      <c r="AH19" s="19">
        <v>10.441678466660754</v>
      </c>
      <c r="AI19" s="19">
        <v>16.2</v>
      </c>
      <c r="AJ19" s="20">
        <f>ROUND('第７表性質別歳出の状況'!AM21/'第７表性質別歳出の状況'!BL21*100,2)</f>
        <v>7.35</v>
      </c>
      <c r="AK19" s="18">
        <v>8.068067792134116</v>
      </c>
      <c r="AL19" s="19">
        <v>7.578778051756851</v>
      </c>
      <c r="AM19" s="19">
        <v>0.5715247807883751</v>
      </c>
      <c r="AN19" s="19">
        <v>7.75</v>
      </c>
      <c r="AO19" s="20">
        <f>ROUND('第７表性質別歳出の状況'!AN21/'第７表性質別歳出の状況'!BL21*100,2)</f>
        <v>0.66</v>
      </c>
      <c r="AP19" s="18">
        <v>12.439017044343677</v>
      </c>
      <c r="AQ19" s="19">
        <v>9.231854780761346</v>
      </c>
      <c r="AR19" s="19">
        <v>9.155867828588212</v>
      </c>
      <c r="AS19" s="19">
        <v>8.13</v>
      </c>
      <c r="AT19" s="20">
        <f>ROUND('第７表性質別歳出の状況'!AO21/'第７表性質別歳出の状況'!BL21*100,2)</f>
        <v>6.4</v>
      </c>
      <c r="AU19" s="18">
        <v>0</v>
      </c>
      <c r="AV19" s="19">
        <v>0.05838959682258399</v>
      </c>
      <c r="AW19" s="19">
        <v>0.8011516981080704</v>
      </c>
      <c r="AX19" s="19">
        <v>1.88</v>
      </c>
      <c r="AY19" s="20">
        <f>ROUND('第７表性質別歳出の状況'!AT21/'第７表性質別歳出の状況'!BL21*100,2)</f>
        <v>0</v>
      </c>
      <c r="AZ19" s="18">
        <v>0</v>
      </c>
      <c r="BA19" s="19">
        <v>0</v>
      </c>
      <c r="BB19" s="19">
        <v>0</v>
      </c>
      <c r="BC19" s="19">
        <v>0</v>
      </c>
      <c r="BD19" s="20">
        <f>'第７表性質別歳出の状況'!BA21/'第７表性質別歳出の状況'!BL21*100</f>
        <v>0</v>
      </c>
      <c r="BE19" s="18">
        <v>13.763945190337608</v>
      </c>
      <c r="BF19" s="19">
        <v>13.849902364645605</v>
      </c>
      <c r="BG19" s="19">
        <v>15.044326803747463</v>
      </c>
      <c r="BH19" s="19">
        <v>14.12</v>
      </c>
      <c r="BI19" s="20">
        <f>ROUND('第７表性質別歳出の状況'!BD21/'第７表性質別歳出の状況'!BL21*100,2)</f>
        <v>15.23</v>
      </c>
      <c r="BJ19" s="18">
        <v>3.9765200625437416</v>
      </c>
      <c r="BK19" s="19">
        <v>5.128508565404333</v>
      </c>
      <c r="BL19" s="19">
        <v>0.1254639835085031</v>
      </c>
      <c r="BM19" s="19">
        <v>0.1</v>
      </c>
      <c r="BN19" s="20">
        <f>ROUND('第７表性質別歳出の状況'!BG21/'第７表性質別歳出の状況'!BL21*100,2)</f>
        <v>0.49</v>
      </c>
      <c r="BO19" s="18">
        <v>1.2569835491718604</v>
      </c>
      <c r="BP19" s="19">
        <v>2.8987924300398245</v>
      </c>
      <c r="BQ19" s="19">
        <v>1.251556788418315</v>
      </c>
      <c r="BR19" s="19">
        <v>1.36</v>
      </c>
      <c r="BS19" s="20">
        <f>ROUND('第７表性質別歳出の状況'!BO21/'第７表性質別歳出の状況'!BL21*100,2)</f>
        <v>1.22</v>
      </c>
      <c r="BT19" s="18">
        <v>7.431995422034979</v>
      </c>
      <c r="BU19" s="19">
        <v>7.629272367331774</v>
      </c>
      <c r="BV19" s="19">
        <v>12.429923250155804</v>
      </c>
      <c r="BW19" s="19">
        <v>11.81</v>
      </c>
      <c r="BX19" s="20">
        <f>ROUND('第７表性質別歳出の状況'!BJ21/'第７表性質別歳出の状況'!BL21*100,2)</f>
        <v>12.7</v>
      </c>
      <c r="BY19" s="18">
        <v>0</v>
      </c>
      <c r="BZ19" s="19">
        <v>0</v>
      </c>
      <c r="CA19" s="19">
        <v>0</v>
      </c>
      <c r="CB19" s="19">
        <v>0</v>
      </c>
      <c r="CC19" s="20">
        <f>'第７表性質別歳出の状況'!BK21/'第７表性質別歳出の状況'!BL21*100</f>
        <v>0</v>
      </c>
      <c r="CD19" s="3"/>
      <c r="CE19" s="13">
        <f t="shared" si="0"/>
        <v>99.98</v>
      </c>
      <c r="CF19" s="12"/>
      <c r="CG19" s="14">
        <f t="shared" si="1"/>
        <v>25.7</v>
      </c>
      <c r="CH19" s="14">
        <f t="shared" si="2"/>
        <v>15.9</v>
      </c>
      <c r="CI19" s="14">
        <f t="shared" si="3"/>
        <v>0.7</v>
      </c>
      <c r="CJ19" s="14">
        <f t="shared" si="4"/>
        <v>6.9</v>
      </c>
      <c r="CK19" s="14">
        <f t="shared" si="5"/>
        <v>13.8</v>
      </c>
      <c r="CL19" s="14">
        <f t="shared" si="6"/>
        <v>7.4</v>
      </c>
      <c r="CM19" s="14">
        <f t="shared" si="7"/>
        <v>0</v>
      </c>
      <c r="CN19" s="14">
        <f t="shared" si="8"/>
        <v>0</v>
      </c>
      <c r="CO19" s="14">
        <f t="shared" si="9"/>
        <v>15.2</v>
      </c>
      <c r="CP19" s="14">
        <f t="shared" si="10"/>
        <v>0.5</v>
      </c>
      <c r="CQ19" s="14">
        <f t="shared" si="11"/>
        <v>1.2</v>
      </c>
      <c r="CR19" s="14">
        <f t="shared" si="12"/>
        <v>12.7</v>
      </c>
      <c r="CS19" s="14">
        <f t="shared" si="13"/>
        <v>0</v>
      </c>
      <c r="CT19" s="14">
        <f t="shared" si="14"/>
        <v>100.00000000000001</v>
      </c>
    </row>
    <row r="20" spans="1:98" ht="32.25" customHeight="1">
      <c r="A20" s="25" t="s">
        <v>15</v>
      </c>
      <c r="B20" s="18">
        <v>28.470287094339376</v>
      </c>
      <c r="C20" s="19">
        <v>28.903317615111877</v>
      </c>
      <c r="D20" s="19">
        <v>28.300330033003302</v>
      </c>
      <c r="E20" s="19">
        <v>25.67</v>
      </c>
      <c r="F20" s="20">
        <f>ROUND('第７表性質別歳出の状況'!B22/'第７表性質別歳出の状況'!BL22*100,2)</f>
        <v>26.17</v>
      </c>
      <c r="G20" s="18">
        <v>16.902154276801777</v>
      </c>
      <c r="H20" s="19">
        <v>17.664678238368893</v>
      </c>
      <c r="I20" s="19">
        <v>17.338140566468223</v>
      </c>
      <c r="J20" s="19">
        <v>15.740176890896636</v>
      </c>
      <c r="K20" s="20">
        <f>'第７表性質別歳出の状況'!H22/'第７表性質別歳出の状況'!BL22*100</f>
        <v>16.48351692231762</v>
      </c>
      <c r="L20" s="18">
        <v>12.11575505595368</v>
      </c>
      <c r="M20" s="19">
        <v>13.445674868655805</v>
      </c>
      <c r="N20" s="19">
        <v>12.591572662089359</v>
      </c>
      <c r="O20" s="19">
        <v>11.64</v>
      </c>
      <c r="P20" s="20">
        <f>ROUND('第７表性質別歳出の状況'!T22/'第７表性質別歳出の状況'!BL22*100,2)</f>
        <v>12.76</v>
      </c>
      <c r="Q20" s="18">
        <v>0.5348318945554276</v>
      </c>
      <c r="R20" s="19">
        <v>0.8456483089032466</v>
      </c>
      <c r="S20" s="19">
        <v>0.7350574285724393</v>
      </c>
      <c r="T20" s="19">
        <v>0.68</v>
      </c>
      <c r="U20" s="20">
        <f>ROUND('第７表性質別歳出の状況'!AE22/'第７表性質別歳出の状況'!BL22*100,2)</f>
        <v>0.77</v>
      </c>
      <c r="V20" s="18">
        <v>4.3959271308855445</v>
      </c>
      <c r="W20" s="19">
        <v>5.653007936391613</v>
      </c>
      <c r="X20" s="19">
        <v>5.823906345618485</v>
      </c>
      <c r="Y20" s="19">
        <v>5.74</v>
      </c>
      <c r="Z20" s="20">
        <f>ROUND('第７表性質別歳出の状況'!AF22/'第７表性質別歳出の状況'!BL22*100,2)</f>
        <v>6.13</v>
      </c>
      <c r="AA20" s="18">
        <v>10.268690908305862</v>
      </c>
      <c r="AB20" s="19">
        <v>10.71761520070601</v>
      </c>
      <c r="AC20" s="19">
        <v>10.579273361419743</v>
      </c>
      <c r="AD20" s="19">
        <v>10.61</v>
      </c>
      <c r="AE20" s="20">
        <f>ROUND('第７表性質別歳出の状況'!AG22/'第７表性質別歳出の状況'!BL22*100,2)</f>
        <v>12.57</v>
      </c>
      <c r="AF20" s="18">
        <v>11.77114897614112</v>
      </c>
      <c r="AG20" s="19">
        <v>6.785084078494284</v>
      </c>
      <c r="AH20" s="19">
        <v>8.037214493153495</v>
      </c>
      <c r="AI20" s="19">
        <v>15.88</v>
      </c>
      <c r="AJ20" s="20">
        <f>ROUND('第７表性質別歳出の状況'!AM22/'第７表性質別歳出の状況'!BL22*100,2)</f>
        <v>14.28</v>
      </c>
      <c r="AK20" s="18">
        <v>1.299401175652562</v>
      </c>
      <c r="AL20" s="19">
        <v>0.4597768536642021</v>
      </c>
      <c r="AM20" s="19">
        <v>0.991867675513532</v>
      </c>
      <c r="AN20" s="19">
        <v>1.21</v>
      </c>
      <c r="AO20" s="20">
        <f>ROUND('第７表性質別歳出の状況'!AN22/'第７表性質別歳出の状況'!BL22*100,2)</f>
        <v>0.42</v>
      </c>
      <c r="AP20" s="18">
        <v>10.471747800488558</v>
      </c>
      <c r="AQ20" s="19">
        <v>6.325307224830082</v>
      </c>
      <c r="AR20" s="19">
        <v>7.045346817639963</v>
      </c>
      <c r="AS20" s="19">
        <v>14.67</v>
      </c>
      <c r="AT20" s="20">
        <f>ROUND('第７表性質別歳出の状況'!AO22/'第７表性質別歳出の状況'!BL22*100,2)</f>
        <v>13.87</v>
      </c>
      <c r="AU20" s="18">
        <v>2.19077408871855</v>
      </c>
      <c r="AV20" s="19">
        <v>0.30650309767548867</v>
      </c>
      <c r="AW20" s="19">
        <v>0.3034145858315735</v>
      </c>
      <c r="AX20" s="19">
        <v>1.95</v>
      </c>
      <c r="AY20" s="20">
        <f>ROUND('第７表性質別歳出の状況'!AT22/'第７表性質別歳出の状況'!BL22*100,2)</f>
        <v>0</v>
      </c>
      <c r="AZ20" s="18">
        <v>0</v>
      </c>
      <c r="BA20" s="19">
        <v>0</v>
      </c>
      <c r="BB20" s="19">
        <v>0</v>
      </c>
      <c r="BC20" s="19">
        <v>0</v>
      </c>
      <c r="BD20" s="20">
        <f>'第７表性質別歳出の状況'!BA22/'第７表性質別歳出の状況'!BL22*100</f>
        <v>0</v>
      </c>
      <c r="BE20" s="18">
        <v>18.761927301151903</v>
      </c>
      <c r="BF20" s="19">
        <v>20.58180958966959</v>
      </c>
      <c r="BG20" s="19">
        <v>21.909699008486058</v>
      </c>
      <c r="BH20" s="19">
        <v>17.1</v>
      </c>
      <c r="BI20" s="20">
        <f>ROUND('第７表性質別歳出の状況'!BD22/'第７表性質別歳出の状況'!BL22*100,2)</f>
        <v>16.2</v>
      </c>
      <c r="BJ20" s="18">
        <v>1.2328425072821456</v>
      </c>
      <c r="BK20" s="19">
        <v>2.799566694070291</v>
      </c>
      <c r="BL20" s="19">
        <v>1.2212636054602246</v>
      </c>
      <c r="BM20" s="19">
        <v>0.26</v>
      </c>
      <c r="BN20" s="20">
        <f>ROUND('第７表性質別歳出の状況'!BG22/'第７表性質別歳出の状況'!BL22*100,2)</f>
        <v>0.1</v>
      </c>
      <c r="BO20" s="18">
        <v>3.3423123719692684</v>
      </c>
      <c r="BP20" s="19">
        <v>2.1835403261875164</v>
      </c>
      <c r="BQ20" s="19">
        <v>1.9667119445063477</v>
      </c>
      <c r="BR20" s="19">
        <v>1.81</v>
      </c>
      <c r="BS20" s="20">
        <f>ROUND('第７表性質別歳出の状況'!BO22/'第７表性質別歳出の状況'!BL22*100,2)</f>
        <v>1.7</v>
      </c>
      <c r="BT20" s="18">
        <v>6.915502670697118</v>
      </c>
      <c r="BU20" s="19">
        <v>7.778232284134279</v>
      </c>
      <c r="BV20" s="19">
        <v>8.531556531858973</v>
      </c>
      <c r="BW20" s="19">
        <v>8.66</v>
      </c>
      <c r="BX20" s="20">
        <f>ROUND('第７表性質別歳出の状況'!BJ22/'第７表性質別歳出の状況'!BL22*100,2)</f>
        <v>9.33</v>
      </c>
      <c r="BY20" s="18">
        <v>0</v>
      </c>
      <c r="BZ20" s="19">
        <v>0</v>
      </c>
      <c r="CA20" s="19">
        <v>0</v>
      </c>
      <c r="CB20" s="19">
        <v>0</v>
      </c>
      <c r="CC20" s="20">
        <f>'第７表性質別歳出の状況'!BK22/'第７表性質別歳出の状況'!BL22*100</f>
        <v>0</v>
      </c>
      <c r="CD20" s="3"/>
      <c r="CE20" s="13">
        <f t="shared" si="0"/>
        <v>100.01</v>
      </c>
      <c r="CF20" s="12"/>
      <c r="CG20" s="14">
        <f t="shared" si="1"/>
        <v>26.2</v>
      </c>
      <c r="CH20" s="14">
        <f t="shared" si="2"/>
        <v>12.8</v>
      </c>
      <c r="CI20" s="14">
        <f t="shared" si="3"/>
        <v>0.8</v>
      </c>
      <c r="CJ20" s="14">
        <f t="shared" si="4"/>
        <v>6.1</v>
      </c>
      <c r="CK20" s="14">
        <f t="shared" si="5"/>
        <v>12.6</v>
      </c>
      <c r="CL20" s="14">
        <f t="shared" si="6"/>
        <v>14.3</v>
      </c>
      <c r="CM20" s="14">
        <f t="shared" si="7"/>
        <v>0</v>
      </c>
      <c r="CN20" s="14">
        <f t="shared" si="8"/>
        <v>0</v>
      </c>
      <c r="CO20" s="14">
        <f t="shared" si="9"/>
        <v>16.2</v>
      </c>
      <c r="CP20" s="14">
        <f t="shared" si="10"/>
        <v>0.1</v>
      </c>
      <c r="CQ20" s="14">
        <f t="shared" si="11"/>
        <v>1.7</v>
      </c>
      <c r="CR20" s="14">
        <f t="shared" si="12"/>
        <v>9.3</v>
      </c>
      <c r="CS20" s="14">
        <f t="shared" si="13"/>
        <v>0</v>
      </c>
      <c r="CT20" s="14">
        <f t="shared" si="14"/>
        <v>100.1</v>
      </c>
    </row>
    <row r="21" spans="1:98" ht="32.25" customHeight="1">
      <c r="A21" s="25" t="s">
        <v>16</v>
      </c>
      <c r="B21" s="18">
        <v>24.34687141674632</v>
      </c>
      <c r="C21" s="19">
        <v>26.253376549335318</v>
      </c>
      <c r="D21" s="19">
        <v>26.594077349583966</v>
      </c>
      <c r="E21" s="19">
        <v>25.48</v>
      </c>
      <c r="F21" s="20">
        <f>ROUND('第７表性質別歳出の状況'!B23/'第７表性質別歳出の状況'!BL23*100,2)</f>
        <v>24.84</v>
      </c>
      <c r="G21" s="18">
        <v>15.434690625277181</v>
      </c>
      <c r="H21" s="19">
        <v>17.013155797325183</v>
      </c>
      <c r="I21" s="19">
        <v>17.167747901790833</v>
      </c>
      <c r="J21" s="19">
        <v>16.695287142399366</v>
      </c>
      <c r="K21" s="20">
        <f>'第７表性質別歳出の状況'!H23/'第７表性質別歳出の状況'!BL23*100</f>
        <v>16.257961603613776</v>
      </c>
      <c r="L21" s="18">
        <v>12.869204926671507</v>
      </c>
      <c r="M21" s="19">
        <v>13.769514336961313</v>
      </c>
      <c r="N21" s="19">
        <v>13.094856339382313</v>
      </c>
      <c r="O21" s="19">
        <v>13</v>
      </c>
      <c r="P21" s="20">
        <f>ROUND('第７表性質別歳出の状況'!T23/'第７表性質別歳出の状況'!BL23*100,2)</f>
        <v>14.74</v>
      </c>
      <c r="Q21" s="18">
        <v>0.9397687799003636</v>
      </c>
      <c r="R21" s="19">
        <v>0.7889744624447295</v>
      </c>
      <c r="S21" s="19">
        <v>0.5013528291268272</v>
      </c>
      <c r="T21" s="19">
        <v>0.4</v>
      </c>
      <c r="U21" s="20">
        <f>ROUND('第７表性質別歳出の状況'!AE23/'第７表性質別歳出の状況'!BL23*100,2)</f>
        <v>0.42</v>
      </c>
      <c r="V21" s="18">
        <v>3.627689709625649</v>
      </c>
      <c r="W21" s="19">
        <v>4.685480083923676</v>
      </c>
      <c r="X21" s="19">
        <v>4.696781785664609</v>
      </c>
      <c r="Y21" s="19">
        <v>4.72</v>
      </c>
      <c r="Z21" s="20">
        <f>ROUND('第７表性質別歳出の状況'!AF23/'第７表性質別歳出の状況'!BL23*100,2)</f>
        <v>4.33</v>
      </c>
      <c r="AA21" s="18">
        <v>17.361685570569882</v>
      </c>
      <c r="AB21" s="19">
        <v>15.919879025830513</v>
      </c>
      <c r="AC21" s="19">
        <v>14.940715879111957</v>
      </c>
      <c r="AD21" s="19">
        <v>15.83</v>
      </c>
      <c r="AE21" s="20">
        <f>ROUND('第７表性質別歳出の状況'!AG23/'第７表性質別歳出の状況'!BL23*100,2)</f>
        <v>17.21</v>
      </c>
      <c r="AF21" s="18">
        <v>19.34171166543267</v>
      </c>
      <c r="AG21" s="19">
        <v>14.071691268864516</v>
      </c>
      <c r="AH21" s="19">
        <v>16.0610993388044</v>
      </c>
      <c r="AI21" s="19">
        <v>16.42</v>
      </c>
      <c r="AJ21" s="20">
        <f>ROUND('第７表性質別歳出の状況'!AM23/'第７表性質別歳出の状況'!BL23*100,2)</f>
        <v>14.76</v>
      </c>
      <c r="AK21" s="18">
        <v>0.4035083629238573</v>
      </c>
      <c r="AL21" s="19">
        <v>0.21839686248379042</v>
      </c>
      <c r="AM21" s="19">
        <v>0.3285899440768549</v>
      </c>
      <c r="AN21" s="19">
        <v>0.38</v>
      </c>
      <c r="AO21" s="20">
        <f>ROUND('第７表性質別歳出の状況'!AN23/'第７表性質別歳出の状況'!BL23*100,2)</f>
        <v>0.31</v>
      </c>
      <c r="AP21" s="18">
        <v>18.676450766379162</v>
      </c>
      <c r="AQ21" s="19">
        <v>13.516020030243542</v>
      </c>
      <c r="AR21" s="19">
        <v>15.56964029120309</v>
      </c>
      <c r="AS21" s="19">
        <v>16.04</v>
      </c>
      <c r="AT21" s="20">
        <f>ROUND('第７表性質別歳出の状況'!AO23/'第７表性質別歳出の状況'!BL23*100,2)</f>
        <v>14.45</v>
      </c>
      <c r="AU21" s="18">
        <v>0.06168656205676182</v>
      </c>
      <c r="AV21" s="19">
        <v>0.11620643156357391</v>
      </c>
      <c r="AW21" s="19">
        <v>0</v>
      </c>
      <c r="AX21" s="19">
        <v>0.11</v>
      </c>
      <c r="AY21" s="20">
        <f>ROUND('第７表性質別歳出の状況'!AT23/'第７表性質別歳出の状況'!BL23*100,2)</f>
        <v>0.1</v>
      </c>
      <c r="AZ21" s="18">
        <v>0</v>
      </c>
      <c r="BA21" s="19">
        <v>0</v>
      </c>
      <c r="BB21" s="19">
        <v>0</v>
      </c>
      <c r="BC21" s="19">
        <v>0</v>
      </c>
      <c r="BD21" s="20">
        <f>'第７表性質別歳出の状況'!BA23/'第７表性質別歳出の状況'!BL23*100</f>
        <v>0</v>
      </c>
      <c r="BE21" s="18">
        <v>10.129217537312734</v>
      </c>
      <c r="BF21" s="19">
        <v>11.014853226911296</v>
      </c>
      <c r="BG21" s="19">
        <v>10.658803632298191</v>
      </c>
      <c r="BH21" s="19">
        <v>10.86</v>
      </c>
      <c r="BI21" s="20">
        <f>ROUND('第７表性質別歳出の状況'!BD23/'第７表性質別歳出の状況'!BL23*100,2)</f>
        <v>10.95</v>
      </c>
      <c r="BJ21" s="18">
        <v>2.7471421730551917</v>
      </c>
      <c r="BK21" s="19">
        <v>3.8334336185838382</v>
      </c>
      <c r="BL21" s="19">
        <v>2.729781620962246</v>
      </c>
      <c r="BM21" s="19">
        <v>2.68</v>
      </c>
      <c r="BN21" s="20">
        <f>ROUND('第７表性質別歳出の状況'!BG23/'第７表性質別歳出の状況'!BL23*100,2)</f>
        <v>2.49</v>
      </c>
      <c r="BO21" s="18">
        <v>0.8307856140077267</v>
      </c>
      <c r="BP21" s="19">
        <v>0.8621563674432431</v>
      </c>
      <c r="BQ21" s="19">
        <v>0.8612245824387706</v>
      </c>
      <c r="BR21" s="19">
        <v>0.79</v>
      </c>
      <c r="BS21" s="20">
        <f>ROUND('第７表性質別歳出の状況'!BO23/'第７表性質別歳出の状況'!BL23*100,2)</f>
        <v>0.74</v>
      </c>
      <c r="BT21" s="18">
        <v>7.744236044621197</v>
      </c>
      <c r="BU21" s="19">
        <v>8.684434628137982</v>
      </c>
      <c r="BV21" s="19">
        <v>9.861306642626717</v>
      </c>
      <c r="BW21" s="19">
        <v>9.7</v>
      </c>
      <c r="BX21" s="20">
        <f>ROUND('第７表性質別歳出の状況'!BJ23/'第７表性質別歳出の状況'!BL23*100,2)</f>
        <v>9.43</v>
      </c>
      <c r="BY21" s="18">
        <v>0</v>
      </c>
      <c r="BZ21" s="19">
        <v>0</v>
      </c>
      <c r="CA21" s="19">
        <v>0</v>
      </c>
      <c r="CB21" s="19">
        <v>0</v>
      </c>
      <c r="CC21" s="20">
        <f>'第７表性質別歳出の状況'!BK23/'第７表性質別歳出の状況'!BL23*100</f>
        <v>0</v>
      </c>
      <c r="CD21" s="3"/>
      <c r="CE21" s="13">
        <f t="shared" si="0"/>
        <v>100.00999999999999</v>
      </c>
      <c r="CF21" s="12"/>
      <c r="CG21" s="14">
        <f t="shared" si="1"/>
        <v>24.8</v>
      </c>
      <c r="CH21" s="14">
        <f t="shared" si="2"/>
        <v>14.7</v>
      </c>
      <c r="CI21" s="14">
        <f t="shared" si="3"/>
        <v>0.4</v>
      </c>
      <c r="CJ21" s="14">
        <f t="shared" si="4"/>
        <v>4.3</v>
      </c>
      <c r="CK21" s="14">
        <f t="shared" si="5"/>
        <v>17.2</v>
      </c>
      <c r="CL21" s="14">
        <f t="shared" si="6"/>
        <v>14.8</v>
      </c>
      <c r="CM21" s="14">
        <f t="shared" si="7"/>
        <v>0.1</v>
      </c>
      <c r="CN21" s="14">
        <f t="shared" si="8"/>
        <v>0</v>
      </c>
      <c r="CO21" s="14">
        <f t="shared" si="9"/>
        <v>11</v>
      </c>
      <c r="CP21" s="14">
        <f t="shared" si="10"/>
        <v>2.5</v>
      </c>
      <c r="CQ21" s="14">
        <f t="shared" si="11"/>
        <v>0.7</v>
      </c>
      <c r="CR21" s="14">
        <f t="shared" si="12"/>
        <v>9.4</v>
      </c>
      <c r="CS21" s="14">
        <f t="shared" si="13"/>
        <v>0</v>
      </c>
      <c r="CT21" s="14">
        <f t="shared" si="14"/>
        <v>99.89999999999999</v>
      </c>
    </row>
    <row r="22" spans="1:98" ht="32.25" customHeight="1">
      <c r="A22" s="25" t="s">
        <v>17</v>
      </c>
      <c r="B22" s="18">
        <v>22.15438663168417</v>
      </c>
      <c r="C22" s="19">
        <v>19.518329773337594</v>
      </c>
      <c r="D22" s="19">
        <v>21.27452092904076</v>
      </c>
      <c r="E22" s="19">
        <v>19.68</v>
      </c>
      <c r="F22" s="20">
        <f>ROUND('第７表性質別歳出の状況'!B24/'第７表性質別歳出の状況'!BL24*100,2)</f>
        <v>20.52</v>
      </c>
      <c r="G22" s="18">
        <v>13.638937144642696</v>
      </c>
      <c r="H22" s="19">
        <v>11.957683704189582</v>
      </c>
      <c r="I22" s="19">
        <v>12.758728822348713</v>
      </c>
      <c r="J22" s="19">
        <v>12.693322378228903</v>
      </c>
      <c r="K22" s="20">
        <f>'第７表性質別歳出の状況'!H24/'第７表性質別歳出の状況'!BL24*100</f>
        <v>13.214060002732012</v>
      </c>
      <c r="L22" s="18">
        <v>17.003594407437028</v>
      </c>
      <c r="M22" s="19">
        <v>14.720599200542688</v>
      </c>
      <c r="N22" s="19">
        <v>15.800233053303318</v>
      </c>
      <c r="O22" s="19">
        <v>14.15</v>
      </c>
      <c r="P22" s="20">
        <f>ROUND('第７表性質別歳出の状況'!T24/'第７表性質別歳出の状況'!BL24*100,2)</f>
        <v>12.66</v>
      </c>
      <c r="Q22" s="18">
        <v>0.6239399583599237</v>
      </c>
      <c r="R22" s="19">
        <v>0.4183191213818389</v>
      </c>
      <c r="S22" s="19">
        <v>0.6704370054480786</v>
      </c>
      <c r="T22" s="19">
        <v>0.68</v>
      </c>
      <c r="U22" s="20">
        <f>ROUND('第７表性質別歳出の状況'!AE24/'第７表性質別歳出の状況'!BL24*100,2)</f>
        <v>0.48</v>
      </c>
      <c r="V22" s="18">
        <v>4.332683737693967</v>
      </c>
      <c r="W22" s="19">
        <v>4.602541893020726</v>
      </c>
      <c r="X22" s="19">
        <v>5.468431038795444</v>
      </c>
      <c r="Y22" s="19">
        <v>5.17</v>
      </c>
      <c r="Z22" s="20">
        <f>ROUND('第７表性質別歳出の状況'!AF24/'第７表性質別歳出の状況'!BL24*100,2)</f>
        <v>6.3</v>
      </c>
      <c r="AA22" s="18">
        <v>11.462701961961677</v>
      </c>
      <c r="AB22" s="19">
        <v>11.51086219172399</v>
      </c>
      <c r="AC22" s="19">
        <v>11.690392957153577</v>
      </c>
      <c r="AD22" s="19">
        <v>11.01</v>
      </c>
      <c r="AE22" s="20">
        <f>ROUND('第７表性質別歳出の状況'!AG24/'第７表性質別歳出の状況'!BL24*100,2)</f>
        <v>11.08</v>
      </c>
      <c r="AF22" s="18">
        <v>10.250477156485289</v>
      </c>
      <c r="AG22" s="19">
        <v>8.547151723094002</v>
      </c>
      <c r="AH22" s="19">
        <v>12.255016441849541</v>
      </c>
      <c r="AI22" s="19">
        <v>18.64</v>
      </c>
      <c r="AJ22" s="20">
        <f>ROUND('第７表性質別歳出の状況'!AM24/'第７表性質別歳出の状況'!BL24*100,2)</f>
        <v>14.24</v>
      </c>
      <c r="AK22" s="18">
        <v>2.785751473099737</v>
      </c>
      <c r="AL22" s="19">
        <v>0.6894618519826653</v>
      </c>
      <c r="AM22" s="19">
        <v>1.3802612393311005</v>
      </c>
      <c r="AN22" s="19">
        <v>8</v>
      </c>
      <c r="AO22" s="20">
        <f>ROUND('第７表性質別歳出の状況'!AN24/'第７表性質別歳出の状況'!BL24*100,2)</f>
        <v>2.88</v>
      </c>
      <c r="AP22" s="18">
        <v>6.3278271980910805</v>
      </c>
      <c r="AQ22" s="19">
        <v>6.162481569313397</v>
      </c>
      <c r="AR22" s="19">
        <v>7.858410966927173</v>
      </c>
      <c r="AS22" s="19">
        <v>9.56</v>
      </c>
      <c r="AT22" s="20">
        <f>ROUND('第７表性質別歳出の状況'!AO24/'第７表性質別歳出の状況'!BL24*100,2)</f>
        <v>9.89</v>
      </c>
      <c r="AU22" s="18">
        <v>0</v>
      </c>
      <c r="AV22" s="19">
        <v>1.7137987677369078</v>
      </c>
      <c r="AW22" s="19">
        <v>0</v>
      </c>
      <c r="AX22" s="19">
        <v>0.43</v>
      </c>
      <c r="AY22" s="20">
        <f>ROUND('第７表性質別歳出の状況'!AT24/'第７表性質別歳出の状況'!BL24*100,2)</f>
        <v>0</v>
      </c>
      <c r="AZ22" s="18">
        <v>0</v>
      </c>
      <c r="BA22" s="19">
        <v>0</v>
      </c>
      <c r="BB22" s="19">
        <v>0</v>
      </c>
      <c r="BC22" s="19">
        <v>0</v>
      </c>
      <c r="BD22" s="20">
        <f>'第７表性質別歳出の状況'!BA24/'第７表性質別歳出の状況'!BL24*100</f>
        <v>0</v>
      </c>
      <c r="BE22" s="18">
        <v>17.679376309823326</v>
      </c>
      <c r="BF22" s="19">
        <v>16.30765090737844</v>
      </c>
      <c r="BG22" s="19">
        <v>18.10109144596763</v>
      </c>
      <c r="BH22" s="19">
        <v>16.92</v>
      </c>
      <c r="BI22" s="20">
        <f>ROUND('第７表性質別歳出の状況'!BD24/'第７表性質別歳出の状況'!BL24*100,2)</f>
        <v>18.61</v>
      </c>
      <c r="BJ22" s="18">
        <v>1.9127644808483564</v>
      </c>
      <c r="BK22" s="19">
        <v>8.269528118360048</v>
      </c>
      <c r="BL22" s="19">
        <v>1.8238190237384921</v>
      </c>
      <c r="BM22" s="19">
        <v>1.49</v>
      </c>
      <c r="BN22" s="20">
        <f>ROUND('第７表性質別歳出の状況'!BG24/'第７表性質別歳出の状況'!BL24*100,2)</f>
        <v>2.01</v>
      </c>
      <c r="BO22" s="18">
        <v>2.279453791122759</v>
      </c>
      <c r="BP22" s="19">
        <v>1.3722410033021062</v>
      </c>
      <c r="BQ22" s="19">
        <v>1.462818236726028</v>
      </c>
      <c r="BR22" s="19">
        <v>1.47</v>
      </c>
      <c r="BS22" s="20">
        <f>ROUND('第７表性質別歳出の状況'!BO24/'第７表性質別歳出の状況'!BL24*100,2)</f>
        <v>1.64</v>
      </c>
      <c r="BT22" s="18">
        <v>12.300621564583505</v>
      </c>
      <c r="BU22" s="19">
        <v>13.018977300121657</v>
      </c>
      <c r="BV22" s="19">
        <v>11.453239867977134</v>
      </c>
      <c r="BW22" s="19">
        <v>10.38</v>
      </c>
      <c r="BX22" s="20">
        <f>ROUND('第７表性質別歳出の状況'!BJ24/'第７表性質別歳出の状況'!BL24*100,2)</f>
        <v>12.46</v>
      </c>
      <c r="BY22" s="18">
        <v>0</v>
      </c>
      <c r="BZ22" s="19">
        <v>0</v>
      </c>
      <c r="CA22" s="19">
        <v>0</v>
      </c>
      <c r="CB22" s="19">
        <v>0</v>
      </c>
      <c r="CC22" s="20">
        <f>'第７表性質別歳出の状況'!BK24/'第７表性質別歳出の状況'!BL24*100</f>
        <v>0</v>
      </c>
      <c r="CD22" s="3"/>
      <c r="CE22" s="13">
        <f t="shared" si="0"/>
        <v>100</v>
      </c>
      <c r="CF22" s="12"/>
      <c r="CG22" s="14">
        <f t="shared" si="1"/>
        <v>20.5</v>
      </c>
      <c r="CH22" s="14">
        <f t="shared" si="2"/>
        <v>12.7</v>
      </c>
      <c r="CI22" s="14">
        <f t="shared" si="3"/>
        <v>0.5</v>
      </c>
      <c r="CJ22" s="14">
        <f t="shared" si="4"/>
        <v>6.3</v>
      </c>
      <c r="CK22" s="14">
        <f t="shared" si="5"/>
        <v>11.1</v>
      </c>
      <c r="CL22" s="14">
        <f t="shared" si="6"/>
        <v>14.2</v>
      </c>
      <c r="CM22" s="14">
        <f t="shared" si="7"/>
        <v>0</v>
      </c>
      <c r="CN22" s="14">
        <f t="shared" si="8"/>
        <v>0</v>
      </c>
      <c r="CO22" s="14">
        <f t="shared" si="9"/>
        <v>18.6</v>
      </c>
      <c r="CP22" s="14">
        <f t="shared" si="10"/>
        <v>2</v>
      </c>
      <c r="CQ22" s="14">
        <f t="shared" si="11"/>
        <v>1.6</v>
      </c>
      <c r="CR22" s="14">
        <f t="shared" si="12"/>
        <v>12.5</v>
      </c>
      <c r="CS22" s="14">
        <f t="shared" si="13"/>
        <v>0</v>
      </c>
      <c r="CT22" s="14">
        <f t="shared" si="14"/>
        <v>100</v>
      </c>
    </row>
    <row r="23" spans="1:98" ht="32.25" customHeight="1">
      <c r="A23" s="25" t="s">
        <v>18</v>
      </c>
      <c r="B23" s="18">
        <v>20.916862799786472</v>
      </c>
      <c r="C23" s="19">
        <v>24.61479215879648</v>
      </c>
      <c r="D23" s="19">
        <v>25.511560551651936</v>
      </c>
      <c r="E23" s="19">
        <v>23.2</v>
      </c>
      <c r="F23" s="20">
        <f>ROUND('第７表性質別歳出の状況'!B25/'第７表性質別歳出の状況'!BL25*100,2)</f>
        <v>21.45</v>
      </c>
      <c r="G23" s="18">
        <v>13.1297587762665</v>
      </c>
      <c r="H23" s="19">
        <v>15.48094617751879</v>
      </c>
      <c r="I23" s="19">
        <v>16.208790656289747</v>
      </c>
      <c r="J23" s="19">
        <v>14.711921584103358</v>
      </c>
      <c r="K23" s="20">
        <f>'第７表性質別歳出の状況'!H25/'第７表性質別歳出の状況'!BL25*100</f>
        <v>13.801247187466325</v>
      </c>
      <c r="L23" s="18">
        <v>9.960369488506924</v>
      </c>
      <c r="M23" s="19">
        <v>12.02543138058446</v>
      </c>
      <c r="N23" s="19">
        <v>11.869112668728144</v>
      </c>
      <c r="O23" s="19">
        <v>11.63</v>
      </c>
      <c r="P23" s="20">
        <f>ROUND('第７表性質別歳出の状況'!T25/'第７表性質別歳出の状況'!BL25*100,2)</f>
        <v>11.97</v>
      </c>
      <c r="Q23" s="18">
        <v>1.139191455263931</v>
      </c>
      <c r="R23" s="19">
        <v>1.280620330666809</v>
      </c>
      <c r="S23" s="19">
        <v>1.5433796854803654</v>
      </c>
      <c r="T23" s="19">
        <v>1.11</v>
      </c>
      <c r="U23" s="20">
        <f>ROUND('第７表性質別歳出の状況'!AE25/'第７表性質別歳出の状況'!BL25*100,2)</f>
        <v>1.02</v>
      </c>
      <c r="V23" s="18">
        <v>2.1820900265308385</v>
      </c>
      <c r="W23" s="19">
        <v>3.1446608982667033</v>
      </c>
      <c r="X23" s="19">
        <v>3.279825482026034</v>
      </c>
      <c r="Y23" s="19">
        <v>3.18</v>
      </c>
      <c r="Z23" s="20">
        <f>ROUND('第７表性質別歳出の状況'!AF25/'第７表性質別歳出の状況'!BL25*100,2)</f>
        <v>3.18</v>
      </c>
      <c r="AA23" s="18">
        <v>14.454974732262574</v>
      </c>
      <c r="AB23" s="19">
        <v>13.485911621537877</v>
      </c>
      <c r="AC23" s="19">
        <v>12.963900946742196</v>
      </c>
      <c r="AD23" s="19">
        <v>11.97</v>
      </c>
      <c r="AE23" s="20">
        <f>ROUND('第７表性質別歳出の状況'!AG25/'第７表性質別歳出の状況'!BL25*100,2)</f>
        <v>11.25</v>
      </c>
      <c r="AF23" s="18">
        <v>27.48293098895672</v>
      </c>
      <c r="AG23" s="19">
        <v>18.761404362172</v>
      </c>
      <c r="AH23" s="19">
        <v>16.514823426389093</v>
      </c>
      <c r="AI23" s="19">
        <v>20.24</v>
      </c>
      <c r="AJ23" s="20">
        <f>ROUND('第７表性質別歳出の状況'!AM25/'第７表性質別歳出の状況'!BL25*100,2)</f>
        <v>22.15</v>
      </c>
      <c r="AK23" s="18">
        <v>15.254992107046961</v>
      </c>
      <c r="AL23" s="19">
        <v>7.812439264656723</v>
      </c>
      <c r="AM23" s="19">
        <v>5.125014616426191</v>
      </c>
      <c r="AN23" s="19">
        <v>8.42</v>
      </c>
      <c r="AO23" s="20">
        <f>ROUND('第７表性質別歳出の状況'!AN25/'第７表性質別歳出の状況'!BL25*100,2)</f>
        <v>9.95</v>
      </c>
      <c r="AP23" s="18">
        <v>12.121975558707911</v>
      </c>
      <c r="AQ23" s="19">
        <v>10.948965097515279</v>
      </c>
      <c r="AR23" s="19">
        <v>11.3898088099629</v>
      </c>
      <c r="AS23" s="19">
        <v>11.76</v>
      </c>
      <c r="AT23" s="20">
        <f>ROUND('第７表性質別歳出の状況'!AO25/'第７表性質別歳出の状況'!BL25*100,2)</f>
        <v>12.19</v>
      </c>
      <c r="AU23" s="18">
        <v>1.6859256244920449</v>
      </c>
      <c r="AV23" s="19">
        <v>0.47333308900372384</v>
      </c>
      <c r="AW23" s="19">
        <v>0.768270963690068</v>
      </c>
      <c r="AX23" s="19">
        <v>3.44</v>
      </c>
      <c r="AY23" s="20">
        <f>ROUND('第７表性質別歳出の状況'!AT25/'第７表性質別歳出の状況'!BL25*100,2)</f>
        <v>6.27</v>
      </c>
      <c r="AZ23" s="18">
        <v>0</v>
      </c>
      <c r="BA23" s="19">
        <v>0</v>
      </c>
      <c r="BB23" s="19">
        <v>0</v>
      </c>
      <c r="BC23" s="19">
        <v>0</v>
      </c>
      <c r="BD23" s="20">
        <f>'第７表性質別歳出の状況'!BA25/'第７表性質別歳出の状況'!BL25*100</f>
        <v>0</v>
      </c>
      <c r="BE23" s="18">
        <v>12.024288119648253</v>
      </c>
      <c r="BF23" s="19">
        <v>14.471920419624999</v>
      </c>
      <c r="BG23" s="19">
        <v>13.569933170970097</v>
      </c>
      <c r="BH23" s="19">
        <v>13.31</v>
      </c>
      <c r="BI23" s="20">
        <f>ROUND('第７表性質別歳出の状況'!BD25/'第７表性質別歳出の状況'!BL25*100,2)</f>
        <v>11.74</v>
      </c>
      <c r="BJ23" s="18">
        <v>0.6928881121039377</v>
      </c>
      <c r="BK23" s="19">
        <v>0.6143223795927025</v>
      </c>
      <c r="BL23" s="19">
        <v>3.1638996251586975</v>
      </c>
      <c r="BM23" s="19">
        <v>1.55</v>
      </c>
      <c r="BN23" s="20">
        <f>ROUND('第７表性質別歳出の状況'!BG25/'第７表性質別歳出の状況'!BL25*100,2)</f>
        <v>0.79</v>
      </c>
      <c r="BO23" s="18">
        <v>0.21535588016428314</v>
      </c>
      <c r="BP23" s="19">
        <v>0.19496392251197492</v>
      </c>
      <c r="BQ23" s="19">
        <v>0.20524766331108954</v>
      </c>
      <c r="BR23" s="19">
        <v>0.09</v>
      </c>
      <c r="BS23" s="20">
        <f>ROUND('第７表性質別歳出の状況'!BO25/'第７表性質別歳出の状況'!BL25*100,2)</f>
        <v>0.07</v>
      </c>
      <c r="BT23" s="18">
        <v>9.245122772284018</v>
      </c>
      <c r="BU23" s="19">
        <v>10.932639437242274</v>
      </c>
      <c r="BV23" s="19">
        <v>10.61004581585228</v>
      </c>
      <c r="BW23" s="19">
        <v>10.29</v>
      </c>
      <c r="BX23" s="20">
        <f>ROUND('第７表性質別歳出の状況'!BJ25/'第７表性質別歳出の状況'!BL25*100,2)</f>
        <v>10.1</v>
      </c>
      <c r="BY23" s="18">
        <v>0</v>
      </c>
      <c r="BZ23" s="19">
        <v>0</v>
      </c>
      <c r="CA23" s="19">
        <v>0</v>
      </c>
      <c r="CB23" s="19">
        <v>0</v>
      </c>
      <c r="CC23" s="20">
        <f>'第７表性質別歳出の状況'!BK25/'第７表性質別歳出の状況'!BL25*100</f>
        <v>0</v>
      </c>
      <c r="CD23" s="3"/>
      <c r="CE23" s="13">
        <f t="shared" si="0"/>
        <v>99.99</v>
      </c>
      <c r="CF23" s="12"/>
      <c r="CG23" s="14">
        <f t="shared" si="1"/>
        <v>21.5</v>
      </c>
      <c r="CH23" s="14">
        <f t="shared" si="2"/>
        <v>12</v>
      </c>
      <c r="CI23" s="14">
        <f t="shared" si="3"/>
        <v>1</v>
      </c>
      <c r="CJ23" s="14">
        <f t="shared" si="4"/>
        <v>3.2</v>
      </c>
      <c r="CK23" s="14">
        <f t="shared" si="5"/>
        <v>11.3</v>
      </c>
      <c r="CL23" s="14">
        <f t="shared" si="6"/>
        <v>22.2</v>
      </c>
      <c r="CM23" s="14">
        <f t="shared" si="7"/>
        <v>6.3</v>
      </c>
      <c r="CN23" s="14">
        <f t="shared" si="8"/>
        <v>0</v>
      </c>
      <c r="CO23" s="14">
        <f t="shared" si="9"/>
        <v>11.7</v>
      </c>
      <c r="CP23" s="14">
        <f t="shared" si="10"/>
        <v>0.8</v>
      </c>
      <c r="CQ23" s="14">
        <f t="shared" si="11"/>
        <v>0.1</v>
      </c>
      <c r="CR23" s="14">
        <f t="shared" si="12"/>
        <v>10.1</v>
      </c>
      <c r="CS23" s="14">
        <f t="shared" si="13"/>
        <v>0</v>
      </c>
      <c r="CT23" s="14">
        <f t="shared" si="14"/>
        <v>100.19999999999999</v>
      </c>
    </row>
    <row r="24" spans="1:98" ht="32.25" customHeight="1">
      <c r="A24" s="25" t="s">
        <v>19</v>
      </c>
      <c r="B24" s="18">
        <v>20.305856429036965</v>
      </c>
      <c r="C24" s="19">
        <v>20.40290443813659</v>
      </c>
      <c r="D24" s="19">
        <v>21.470192031502393</v>
      </c>
      <c r="E24" s="19">
        <v>21.79</v>
      </c>
      <c r="F24" s="20">
        <f>ROUND('第７表性質別歳出の状況'!B26/'第７表性質別歳出の状況'!BL26*100,2)</f>
        <v>21.62</v>
      </c>
      <c r="G24" s="18">
        <v>13.344292460458117</v>
      </c>
      <c r="H24" s="19">
        <v>13.272938990058245</v>
      </c>
      <c r="I24" s="19">
        <v>13.8525046971918</v>
      </c>
      <c r="J24" s="19">
        <v>13.919954813396107</v>
      </c>
      <c r="K24" s="20">
        <f>'第７表性質別歳出の状況'!H26/'第７表性質別歳出の状況'!BL26*100</f>
        <v>13.753298969522545</v>
      </c>
      <c r="L24" s="18">
        <v>11.502918168765385</v>
      </c>
      <c r="M24" s="19">
        <v>10.979310169453813</v>
      </c>
      <c r="N24" s="19">
        <v>10.232383964629415</v>
      </c>
      <c r="O24" s="19">
        <v>10.52</v>
      </c>
      <c r="P24" s="20">
        <f>ROUND('第７表性質別歳出の状況'!T26/'第７表性質別歳出の状況'!BL26*100,2)</f>
        <v>10.56</v>
      </c>
      <c r="Q24" s="18">
        <v>1.4888745326274626</v>
      </c>
      <c r="R24" s="19">
        <v>1.7452058016713339</v>
      </c>
      <c r="S24" s="19">
        <v>2.129200268583316</v>
      </c>
      <c r="T24" s="19">
        <v>1.18</v>
      </c>
      <c r="U24" s="20">
        <f>ROUND('第７表性質別歳出の状況'!AE26/'第７表性質別歳出の状況'!BL26*100,2)</f>
        <v>1.63</v>
      </c>
      <c r="V24" s="18">
        <v>2.956473303615328</v>
      </c>
      <c r="W24" s="19">
        <v>3.387232635831646</v>
      </c>
      <c r="X24" s="19">
        <v>4.477912177710461</v>
      </c>
      <c r="Y24" s="19">
        <v>4.64</v>
      </c>
      <c r="Z24" s="20">
        <f>ROUND('第７表性質別歳出の状況'!AF26/'第７表性質別歳出の状況'!BL26*100,2)</f>
        <v>5.15</v>
      </c>
      <c r="AA24" s="18">
        <v>16.8958541258643</v>
      </c>
      <c r="AB24" s="19">
        <v>16.487147130156167</v>
      </c>
      <c r="AC24" s="19">
        <v>18.223364057074416</v>
      </c>
      <c r="AD24" s="19">
        <v>18.63</v>
      </c>
      <c r="AE24" s="20">
        <f>ROUND('第７表性質別歳出の状況'!AG26/'第７表性質別歳出の状況'!BL26*100,2)</f>
        <v>16.79</v>
      </c>
      <c r="AF24" s="18">
        <v>17.904717256970365</v>
      </c>
      <c r="AG24" s="19">
        <v>16.51158035043553</v>
      </c>
      <c r="AH24" s="19">
        <v>14.214358998631562</v>
      </c>
      <c r="AI24" s="19">
        <v>12.6</v>
      </c>
      <c r="AJ24" s="20">
        <f>ROUND('第７表性質別歳出の状況'!AM26/'第７表性質別歳出の状況'!BL26*100,2)</f>
        <v>10.88</v>
      </c>
      <c r="AK24" s="18">
        <v>6.087705958356678</v>
      </c>
      <c r="AL24" s="19">
        <v>5.1026862768158825</v>
      </c>
      <c r="AM24" s="19">
        <v>4.87338579710266</v>
      </c>
      <c r="AN24" s="19">
        <v>8.45</v>
      </c>
      <c r="AO24" s="20">
        <f>ROUND('第７表性質別歳出の状況'!AN26/'第７表性質別歳出の状況'!BL26*100,2)</f>
        <v>3.08</v>
      </c>
      <c r="AP24" s="18">
        <v>11.312600151258007</v>
      </c>
      <c r="AQ24" s="19">
        <v>11.209232493851962</v>
      </c>
      <c r="AR24" s="19">
        <v>9.138955671223952</v>
      </c>
      <c r="AS24" s="19">
        <v>3.87</v>
      </c>
      <c r="AT24" s="20">
        <f>ROUND('第７表性質別歳出の状況'!AO26/'第７表性質別歳出の状況'!BL26*100,2)</f>
        <v>7.66</v>
      </c>
      <c r="AU24" s="18">
        <v>2.90105831600509</v>
      </c>
      <c r="AV24" s="19">
        <v>1.4630688590872825</v>
      </c>
      <c r="AW24" s="19">
        <v>0.04512737986024201</v>
      </c>
      <c r="AX24" s="19">
        <v>0.22</v>
      </c>
      <c r="AY24" s="20">
        <f>ROUND('第７表性質別歳出の状況'!AT26/'第７表性質別歳出の状況'!BL26*100,2)</f>
        <v>4.93</v>
      </c>
      <c r="AZ24" s="18">
        <v>0</v>
      </c>
      <c r="BA24" s="19">
        <v>0</v>
      </c>
      <c r="BB24" s="19">
        <v>0</v>
      </c>
      <c r="BC24" s="19">
        <v>0</v>
      </c>
      <c r="BD24" s="20">
        <f>'第７表性質別歳出の状況'!BA26/'第７表性質別歳出の状況'!BL26*100</f>
        <v>0</v>
      </c>
      <c r="BE24" s="18">
        <v>17.848077177519077</v>
      </c>
      <c r="BF24" s="19">
        <v>19.937910376913678</v>
      </c>
      <c r="BG24" s="19">
        <v>19.178881221487963</v>
      </c>
      <c r="BH24" s="19">
        <v>19.28</v>
      </c>
      <c r="BI24" s="20">
        <f>ROUND('第７表性質別歳出の状況'!BD26/'第７表性質別歳出の状況'!BL26*100,2)</f>
        <v>17.85</v>
      </c>
      <c r="BJ24" s="18">
        <v>0.826018173829098</v>
      </c>
      <c r="BK24" s="19">
        <v>0.22725225869546098</v>
      </c>
      <c r="BL24" s="19">
        <v>0.006960521315204424</v>
      </c>
      <c r="BM24" s="19">
        <v>0.98</v>
      </c>
      <c r="BN24" s="20">
        <f>ROUND('第７表性質別歳出の状況'!BG26/'第７表性質別歳出の状況'!BL26*100,2)</f>
        <v>0.06</v>
      </c>
      <c r="BO24" s="18">
        <v>0.5537415121553613</v>
      </c>
      <c r="BP24" s="19">
        <v>0.5744879460307671</v>
      </c>
      <c r="BQ24" s="19">
        <v>0.6264469183683982</v>
      </c>
      <c r="BR24" s="19">
        <v>0.58</v>
      </c>
      <c r="BS24" s="20">
        <f>ROUND('第７表性質別歳出の状況'!BO26/'第７表性質別歳出の状況'!BL26*100,2)</f>
        <v>0.58</v>
      </c>
      <c r="BT24" s="18">
        <v>6.816411003611571</v>
      </c>
      <c r="BU24" s="19">
        <v>8.28390003358773</v>
      </c>
      <c r="BV24" s="19">
        <v>9.395172460836628</v>
      </c>
      <c r="BW24" s="19">
        <v>9.57</v>
      </c>
      <c r="BX24" s="20">
        <f>ROUND('第７表性質別歳出の状況'!BJ26/'第７表性質別歳出の状況'!BL26*100,2)</f>
        <v>9.96</v>
      </c>
      <c r="BY24" s="18">
        <v>0</v>
      </c>
      <c r="BZ24" s="19">
        <v>0</v>
      </c>
      <c r="CA24" s="19">
        <v>0</v>
      </c>
      <c r="CB24" s="19">
        <v>0</v>
      </c>
      <c r="CC24" s="20">
        <f>'第７表性質別歳出の状況'!BK26/'第７表性質別歳出の状況'!BL26*100</f>
        <v>0</v>
      </c>
      <c r="CD24" s="3"/>
      <c r="CE24" s="13">
        <f t="shared" si="0"/>
        <v>100.00999999999999</v>
      </c>
      <c r="CF24" s="12"/>
      <c r="CG24" s="14">
        <f t="shared" si="1"/>
        <v>21.6</v>
      </c>
      <c r="CH24" s="14">
        <f t="shared" si="2"/>
        <v>10.6</v>
      </c>
      <c r="CI24" s="14">
        <f t="shared" si="3"/>
        <v>1.6</v>
      </c>
      <c r="CJ24" s="14">
        <f t="shared" si="4"/>
        <v>5.2</v>
      </c>
      <c r="CK24" s="14">
        <f t="shared" si="5"/>
        <v>16.8</v>
      </c>
      <c r="CL24" s="14">
        <f t="shared" si="6"/>
        <v>10.9</v>
      </c>
      <c r="CM24" s="14">
        <f t="shared" si="7"/>
        <v>4.9</v>
      </c>
      <c r="CN24" s="14">
        <f t="shared" si="8"/>
        <v>0</v>
      </c>
      <c r="CO24" s="14">
        <f t="shared" si="9"/>
        <v>17.9</v>
      </c>
      <c r="CP24" s="14">
        <f t="shared" si="10"/>
        <v>0.1</v>
      </c>
      <c r="CQ24" s="14">
        <f t="shared" si="11"/>
        <v>0.6</v>
      </c>
      <c r="CR24" s="14">
        <f t="shared" si="12"/>
        <v>10</v>
      </c>
      <c r="CS24" s="14">
        <f t="shared" si="13"/>
        <v>0</v>
      </c>
      <c r="CT24" s="14">
        <f t="shared" si="14"/>
        <v>100.20000000000002</v>
      </c>
    </row>
    <row r="25" spans="1:98" ht="32.25" customHeight="1">
      <c r="A25" s="25" t="s">
        <v>20</v>
      </c>
      <c r="B25" s="18">
        <v>20.96382269704466</v>
      </c>
      <c r="C25" s="19">
        <v>18.12723367427928</v>
      </c>
      <c r="D25" s="19">
        <v>19.647153167602248</v>
      </c>
      <c r="E25" s="19">
        <v>19.63</v>
      </c>
      <c r="F25" s="20">
        <f>ROUND('第７表性質別歳出の状況'!B27/'第７表性質別歳出の状況'!BL27*100,2)</f>
        <v>16.79</v>
      </c>
      <c r="G25" s="18">
        <v>11.918839826283524</v>
      </c>
      <c r="H25" s="19">
        <v>10.158489579763351</v>
      </c>
      <c r="I25" s="19">
        <v>10.683976250337992</v>
      </c>
      <c r="J25" s="19">
        <v>10.876251781371913</v>
      </c>
      <c r="K25" s="20">
        <f>'第７表性質別歳出の状況'!H27/'第７表性質別歳出の状況'!BL27*100</f>
        <v>9.549663738120868</v>
      </c>
      <c r="L25" s="18">
        <v>17.522276772284805</v>
      </c>
      <c r="M25" s="19">
        <v>15.403232057417801</v>
      </c>
      <c r="N25" s="19">
        <v>17.792214918442347</v>
      </c>
      <c r="O25" s="19">
        <v>16.14</v>
      </c>
      <c r="P25" s="20">
        <f>ROUND('第７表性質別歳出の状況'!T27/'第７表性質別歳出の状況'!BL27*100,2)</f>
        <v>16.48</v>
      </c>
      <c r="Q25" s="18">
        <v>0.402529811885034</v>
      </c>
      <c r="R25" s="19">
        <v>0.5237503755487496</v>
      </c>
      <c r="S25" s="19">
        <v>1.0949279094228457</v>
      </c>
      <c r="T25" s="19">
        <v>1.54</v>
      </c>
      <c r="U25" s="20">
        <f>ROUND('第７表性質別歳出の状況'!AE27/'第７表性質別歳出の状況'!BL27*100,2)</f>
        <v>1.09</v>
      </c>
      <c r="V25" s="18">
        <v>0.2606623305694851</v>
      </c>
      <c r="W25" s="19">
        <v>0.23151099036609357</v>
      </c>
      <c r="X25" s="19">
        <v>0.4086311682250096</v>
      </c>
      <c r="Y25" s="19">
        <v>0.37</v>
      </c>
      <c r="Z25" s="20">
        <f>ROUND('第７表性質別歳出の状況'!AF27/'第７表性質別歳出の状況'!BL27*100,2)</f>
        <v>0.34</v>
      </c>
      <c r="AA25" s="18">
        <v>6.609432909750962</v>
      </c>
      <c r="AB25" s="19">
        <v>6.5927462879128065</v>
      </c>
      <c r="AC25" s="19">
        <v>6.689823093974591</v>
      </c>
      <c r="AD25" s="19">
        <v>7.96</v>
      </c>
      <c r="AE25" s="20">
        <f>ROUND('第７表性質別歳出の状況'!AG27/'第７表性質別歳出の状況'!BL27*100,2)</f>
        <v>6.62</v>
      </c>
      <c r="AF25" s="18">
        <v>10.446353209870415</v>
      </c>
      <c r="AG25" s="19">
        <v>14.14849886198319</v>
      </c>
      <c r="AH25" s="19">
        <v>4.896962933629333</v>
      </c>
      <c r="AI25" s="19">
        <v>6.53</v>
      </c>
      <c r="AJ25" s="20">
        <f>ROUND('第７表性質別歳出の状況'!AM27/'第７表性質別歳出の状況'!BL27*100,2)</f>
        <v>22.81</v>
      </c>
      <c r="AK25" s="18">
        <v>1.5582058254015076</v>
      </c>
      <c r="AL25" s="19">
        <v>0</v>
      </c>
      <c r="AM25" s="19">
        <v>0</v>
      </c>
      <c r="AN25" s="19">
        <v>0.05</v>
      </c>
      <c r="AO25" s="20">
        <f>ROUND('第７表性質別歳出の状況'!AN27/'第７表性質別歳出の状況'!BL27*100,2)</f>
        <v>12.71</v>
      </c>
      <c r="AP25" s="18">
        <v>8.786803038578025</v>
      </c>
      <c r="AQ25" s="19">
        <v>14.14849886198319</v>
      </c>
      <c r="AR25" s="19">
        <v>4.896962933629333</v>
      </c>
      <c r="AS25" s="19">
        <v>6.49</v>
      </c>
      <c r="AT25" s="20">
        <f>ROUND('第７表性質別歳出の状況'!AO27/'第７表性質別歳出の状況'!BL27*100,2)</f>
        <v>10.1</v>
      </c>
      <c r="AU25" s="18">
        <v>0</v>
      </c>
      <c r="AV25" s="19">
        <v>0.29826097707374977</v>
      </c>
      <c r="AW25" s="19">
        <v>9.63525982555991</v>
      </c>
      <c r="AX25" s="19">
        <v>10.66</v>
      </c>
      <c r="AY25" s="20">
        <f>ROUND('第７表性質別歳出の状況'!AT27/'第７表性質別歳出の状況'!BL27*100,2)</f>
        <v>0.19</v>
      </c>
      <c r="AZ25" s="18">
        <v>0</v>
      </c>
      <c r="BA25" s="19">
        <v>0</v>
      </c>
      <c r="BB25" s="19">
        <v>0</v>
      </c>
      <c r="BC25" s="19">
        <v>0</v>
      </c>
      <c r="BD25" s="20">
        <f>'第７表性質別歳出の状況'!BA27/'第７表性質別歳出の状況'!BL27*100</f>
        <v>0</v>
      </c>
      <c r="BE25" s="18">
        <v>18.632975756212815</v>
      </c>
      <c r="BF25" s="19">
        <v>16.725163655977486</v>
      </c>
      <c r="BG25" s="19">
        <v>18.148354071205354</v>
      </c>
      <c r="BH25" s="19">
        <v>17.88</v>
      </c>
      <c r="BI25" s="20">
        <f>ROUND('第７表性質別歳出の状況'!BD27/'第７表性質別歳出の状況'!BL27*100,2)</f>
        <v>16.13</v>
      </c>
      <c r="BJ25" s="18">
        <v>15.491008974961815</v>
      </c>
      <c r="BK25" s="19">
        <v>16.258746522370533</v>
      </c>
      <c r="BL25" s="19">
        <v>12.02615874140807</v>
      </c>
      <c r="BM25" s="19">
        <v>6.1</v>
      </c>
      <c r="BN25" s="20">
        <f>ROUND('第７表性質別歳出の状況'!BG27/'第７表性質別歳出の状況'!BL27*100,2)</f>
        <v>6.27</v>
      </c>
      <c r="BO25" s="18">
        <v>0.002190439752684749</v>
      </c>
      <c r="BP25" s="19">
        <v>0.0019217846460937485</v>
      </c>
      <c r="BQ25" s="19">
        <v>0</v>
      </c>
      <c r="BR25" s="19">
        <v>0</v>
      </c>
      <c r="BS25" s="20">
        <f>ROUND('第７表性質別歳出の状況'!BO27/'第７表性質別歳出の状況'!BL27*100,2)</f>
        <v>0</v>
      </c>
      <c r="BT25" s="18">
        <v>9.668747097667328</v>
      </c>
      <c r="BU25" s="19">
        <v>11.68893481242421</v>
      </c>
      <c r="BV25" s="19">
        <v>9.660514170530295</v>
      </c>
      <c r="BW25" s="19">
        <v>13.2</v>
      </c>
      <c r="BX25" s="20">
        <f>ROUND('第７表性質別歳出の状況'!BJ27/'第７表性質別歳出の状況'!BL27*100,2)</f>
        <v>13.28</v>
      </c>
      <c r="BY25" s="18">
        <v>0</v>
      </c>
      <c r="BZ25" s="19">
        <v>0</v>
      </c>
      <c r="CA25" s="19">
        <v>0</v>
      </c>
      <c r="CB25" s="19">
        <v>0</v>
      </c>
      <c r="CC25" s="20">
        <f>'第７表性質別歳出の状況'!BK27/'第７表性質別歳出の状況'!BL27*100</f>
        <v>0</v>
      </c>
      <c r="CD25" s="3"/>
      <c r="CE25" s="13">
        <f t="shared" si="0"/>
        <v>99.99999999999999</v>
      </c>
      <c r="CF25" s="12"/>
      <c r="CG25" s="14">
        <f t="shared" si="1"/>
        <v>16.8</v>
      </c>
      <c r="CH25" s="14">
        <f t="shared" si="2"/>
        <v>16.5</v>
      </c>
      <c r="CI25" s="14">
        <f t="shared" si="3"/>
        <v>1.1</v>
      </c>
      <c r="CJ25" s="14">
        <f t="shared" si="4"/>
        <v>0.3</v>
      </c>
      <c r="CK25" s="14">
        <f t="shared" si="5"/>
        <v>6.6</v>
      </c>
      <c r="CL25" s="14">
        <f t="shared" si="6"/>
        <v>22.8</v>
      </c>
      <c r="CM25" s="14">
        <f t="shared" si="7"/>
        <v>0.2</v>
      </c>
      <c r="CN25" s="14">
        <f t="shared" si="8"/>
        <v>0</v>
      </c>
      <c r="CO25" s="14">
        <f t="shared" si="9"/>
        <v>16.1</v>
      </c>
      <c r="CP25" s="14">
        <f t="shared" si="10"/>
        <v>6.3</v>
      </c>
      <c r="CQ25" s="14">
        <f t="shared" si="11"/>
        <v>0</v>
      </c>
      <c r="CR25" s="14">
        <f t="shared" si="12"/>
        <v>13.3</v>
      </c>
      <c r="CS25" s="14">
        <f t="shared" si="13"/>
        <v>0</v>
      </c>
      <c r="CT25" s="14">
        <f t="shared" si="14"/>
        <v>100</v>
      </c>
    </row>
    <row r="26" spans="1:98" ht="32.25" customHeight="1">
      <c r="A26" s="25" t="s">
        <v>21</v>
      </c>
      <c r="B26" s="18">
        <v>23.49649306782475</v>
      </c>
      <c r="C26" s="19">
        <v>20.72700133396052</v>
      </c>
      <c r="D26" s="19">
        <v>20.01100695237488</v>
      </c>
      <c r="E26" s="19">
        <v>17.35</v>
      </c>
      <c r="F26" s="20">
        <f>ROUND('第７表性質別歳出の状況'!B28/'第７表性質別歳出の状況'!BL28*100,2)</f>
        <v>19.31</v>
      </c>
      <c r="G26" s="18">
        <v>14.040718218189694</v>
      </c>
      <c r="H26" s="19">
        <v>12.871599032151831</v>
      </c>
      <c r="I26" s="19">
        <v>12.410768388853766</v>
      </c>
      <c r="J26" s="19">
        <v>10.648673943227795</v>
      </c>
      <c r="K26" s="20">
        <f>'第７表性質別歳出の状況'!H28/'第７表性質別歳出の状況'!BL28*100</f>
        <v>11.123213524811995</v>
      </c>
      <c r="L26" s="18">
        <v>11.992292728150066</v>
      </c>
      <c r="M26" s="19">
        <v>11.853590326856072</v>
      </c>
      <c r="N26" s="19">
        <v>11.70586521161057</v>
      </c>
      <c r="O26" s="19">
        <v>10.42</v>
      </c>
      <c r="P26" s="20">
        <f>ROUND('第７表性質別歳出の状況'!T28/'第７表性質別歳出の状況'!BL28*100,2)</f>
        <v>10.25</v>
      </c>
      <c r="Q26" s="18">
        <v>3.409712644333246</v>
      </c>
      <c r="R26" s="19">
        <v>3.0070348664585898</v>
      </c>
      <c r="S26" s="19">
        <v>3.906370261754015</v>
      </c>
      <c r="T26" s="19">
        <v>1.97</v>
      </c>
      <c r="U26" s="20">
        <f>ROUND('第７表性質別歳出の状況'!AE28/'第７表性質別歳出の状況'!BL28*100,2)</f>
        <v>2.47</v>
      </c>
      <c r="V26" s="18">
        <v>1.4622824315236347</v>
      </c>
      <c r="W26" s="19">
        <v>1.573539637309527</v>
      </c>
      <c r="X26" s="19">
        <v>1.636603987657512</v>
      </c>
      <c r="Y26" s="19">
        <v>1.54</v>
      </c>
      <c r="Z26" s="20">
        <f>ROUND('第７表性質別歳出の状況'!AF28/'第７表性質別歳出の状況'!BL28*100,2)</f>
        <v>1.97</v>
      </c>
      <c r="AA26" s="18">
        <v>13.425556530758797</v>
      </c>
      <c r="AB26" s="19">
        <v>12.272746552743865</v>
      </c>
      <c r="AC26" s="19">
        <v>12.489764512793196</v>
      </c>
      <c r="AD26" s="19">
        <v>10.56</v>
      </c>
      <c r="AE26" s="20">
        <f>ROUND('第７表性質別歳出の状況'!AG28/'第７表性質別歳出の状況'!BL28*100,2)</f>
        <v>11.93</v>
      </c>
      <c r="AF26" s="18">
        <v>11.274972168712694</v>
      </c>
      <c r="AG26" s="19">
        <v>10.880046972186042</v>
      </c>
      <c r="AH26" s="19">
        <v>12.138673280384452</v>
      </c>
      <c r="AI26" s="19">
        <v>25.64</v>
      </c>
      <c r="AJ26" s="20">
        <f>ROUND('第７表性質別歳出の状況'!AM28/'第７表性質別歳出の状況'!BL28*100,2)</f>
        <v>19.12</v>
      </c>
      <c r="AK26" s="18">
        <v>3.3054165574312386</v>
      </c>
      <c r="AL26" s="19">
        <v>3.178581521954112</v>
      </c>
      <c r="AM26" s="19">
        <v>4.184431844841112</v>
      </c>
      <c r="AN26" s="19">
        <v>13.76</v>
      </c>
      <c r="AO26" s="20">
        <f>ROUND('第７表性質別歳出の状況'!AN28/'第７表性質別歳出の状況'!BL28*100,2)</f>
        <v>8.82</v>
      </c>
      <c r="AP26" s="18">
        <v>7.7275516446106085</v>
      </c>
      <c r="AQ26" s="19">
        <v>7.70146545023193</v>
      </c>
      <c r="AR26" s="19">
        <v>7.739448349303199</v>
      </c>
      <c r="AS26" s="19">
        <v>11.18</v>
      </c>
      <c r="AT26" s="20">
        <f>ROUND('第７表性質別歳出の状況'!AO28/'第７表性質別歳出の状況'!BL28*100,2)</f>
        <v>9.44</v>
      </c>
      <c r="AU26" s="18">
        <v>0.1714996219504318</v>
      </c>
      <c r="AV26" s="19">
        <v>5.441310264728492</v>
      </c>
      <c r="AW26" s="19">
        <v>4.139229833136797</v>
      </c>
      <c r="AX26" s="19">
        <v>1.1</v>
      </c>
      <c r="AY26" s="20">
        <f>ROUND('第７表性質別歳出の状況'!AT28/'第７表性質別歳出の状況'!BL28*100,2)</f>
        <v>0</v>
      </c>
      <c r="AZ26" s="18">
        <v>0</v>
      </c>
      <c r="BA26" s="19">
        <v>0</v>
      </c>
      <c r="BB26" s="19">
        <v>0</v>
      </c>
      <c r="BC26" s="19">
        <v>0</v>
      </c>
      <c r="BD26" s="20">
        <f>'第７表性質別歳出の状況'!BA28/'第７表性質別歳出の状況'!BL28*100</f>
        <v>0</v>
      </c>
      <c r="BE26" s="18">
        <v>15.659872223045445</v>
      </c>
      <c r="BF26" s="19">
        <v>17.58623680634887</v>
      </c>
      <c r="BG26" s="19">
        <v>18.503040157476743</v>
      </c>
      <c r="BH26" s="19">
        <v>14.85</v>
      </c>
      <c r="BI26" s="20">
        <f>ROUND('第７表性質別歳出の状況'!BD28/'第７表性質別歳出の状況'!BL28*100,2)</f>
        <v>20.06</v>
      </c>
      <c r="BJ26" s="18">
        <v>4.674706394167018</v>
      </c>
      <c r="BK26" s="19">
        <v>4.216892734609532</v>
      </c>
      <c r="BL26" s="19">
        <v>0.1962015513311324</v>
      </c>
      <c r="BM26" s="19">
        <v>4.56</v>
      </c>
      <c r="BN26" s="20">
        <f>ROUND('第７表性質別歳出の状況'!BG28/'第７表性質別歳出の状況'!BL28*100,2)</f>
        <v>0.78</v>
      </c>
      <c r="BO26" s="18">
        <v>0.31132096978263096</v>
      </c>
      <c r="BP26" s="19">
        <v>0.3119246729318489</v>
      </c>
      <c r="BQ26" s="19">
        <v>0.3102566801246468</v>
      </c>
      <c r="BR26" s="19">
        <v>0.28</v>
      </c>
      <c r="BS26" s="20">
        <f>ROUND('第７表性質別歳出の状況'!BO28/'第７表性質別歳出の状況'!BL28*100,2)</f>
        <v>0.3</v>
      </c>
      <c r="BT26" s="18">
        <v>14.121291219751287</v>
      </c>
      <c r="BU26" s="19">
        <v>12.129675831866644</v>
      </c>
      <c r="BV26" s="19">
        <v>14.962987571356054</v>
      </c>
      <c r="BW26" s="19">
        <v>11.74</v>
      </c>
      <c r="BX26" s="20">
        <f>ROUND('第７表性質別歳出の状況'!BJ28/'第７表性質別歳出の状況'!BL28*100,2)</f>
        <v>13.81</v>
      </c>
      <c r="BY26" s="18">
        <v>0</v>
      </c>
      <c r="BZ26" s="19">
        <v>0</v>
      </c>
      <c r="CA26" s="19">
        <v>0</v>
      </c>
      <c r="CB26" s="19">
        <v>0</v>
      </c>
      <c r="CC26" s="20">
        <f>'第７表性質別歳出の状況'!BK28/'第７表性質別歳出の状況'!BL28*100</f>
        <v>0</v>
      </c>
      <c r="CD26" s="3"/>
      <c r="CE26" s="13">
        <f t="shared" si="0"/>
        <v>100</v>
      </c>
      <c r="CF26" s="12"/>
      <c r="CG26" s="14">
        <f t="shared" si="1"/>
        <v>19.3</v>
      </c>
      <c r="CH26" s="14">
        <f t="shared" si="2"/>
        <v>10.3</v>
      </c>
      <c r="CI26" s="14">
        <f t="shared" si="3"/>
        <v>2.5</v>
      </c>
      <c r="CJ26" s="14">
        <f t="shared" si="4"/>
        <v>2</v>
      </c>
      <c r="CK26" s="14">
        <f t="shared" si="5"/>
        <v>11.9</v>
      </c>
      <c r="CL26" s="14">
        <f t="shared" si="6"/>
        <v>19.1</v>
      </c>
      <c r="CM26" s="14">
        <f t="shared" si="7"/>
        <v>0</v>
      </c>
      <c r="CN26" s="14">
        <f t="shared" si="8"/>
        <v>0</v>
      </c>
      <c r="CO26" s="14">
        <f t="shared" si="9"/>
        <v>20.1</v>
      </c>
      <c r="CP26" s="14">
        <f t="shared" si="10"/>
        <v>0.8</v>
      </c>
      <c r="CQ26" s="14">
        <f t="shared" si="11"/>
        <v>0.3</v>
      </c>
      <c r="CR26" s="14">
        <f t="shared" si="12"/>
        <v>13.8</v>
      </c>
      <c r="CS26" s="14">
        <f t="shared" si="13"/>
        <v>0</v>
      </c>
      <c r="CT26" s="14">
        <f t="shared" si="14"/>
        <v>100.09999999999998</v>
      </c>
    </row>
    <row r="27" spans="1:98" ht="32.25" customHeight="1">
      <c r="A27" s="25" t="s">
        <v>105</v>
      </c>
      <c r="B27" s="18"/>
      <c r="C27" s="19"/>
      <c r="D27" s="19">
        <v>19.316879322785084</v>
      </c>
      <c r="E27" s="19">
        <v>20.63</v>
      </c>
      <c r="F27" s="20">
        <f>ROUND('第７表性質別歳出の状況'!B29/'第７表性質別歳出の状況'!BL29*100,2)</f>
        <v>19.87</v>
      </c>
      <c r="G27" s="18"/>
      <c r="H27" s="19"/>
      <c r="I27" s="19">
        <v>12.423335577964064</v>
      </c>
      <c r="J27" s="19">
        <v>13.980701868902889</v>
      </c>
      <c r="K27" s="20">
        <f>'第７表性質別歳出の状況'!H29/'第７表性質別歳出の状況'!BL29*100</f>
        <v>13.789120670318772</v>
      </c>
      <c r="L27" s="18"/>
      <c r="M27" s="19"/>
      <c r="N27" s="19">
        <v>12.142779560132618</v>
      </c>
      <c r="O27" s="19">
        <v>11.05</v>
      </c>
      <c r="P27" s="20">
        <f>ROUND('第７表性質別歳出の状況'!T29/'第７表性質別歳出の状況'!BL29*100,2)</f>
        <v>10.65</v>
      </c>
      <c r="Q27" s="18"/>
      <c r="R27" s="19"/>
      <c r="S27" s="19">
        <v>2.632293809597703</v>
      </c>
      <c r="T27" s="19">
        <v>2.16</v>
      </c>
      <c r="U27" s="20">
        <f>ROUND('第７表性質別歳出の状況'!AE29/'第７表性質別歳出の状況'!BL29*100,2)</f>
        <v>2.35</v>
      </c>
      <c r="V27" s="18"/>
      <c r="W27" s="19"/>
      <c r="X27" s="19">
        <v>3.6398838711714094</v>
      </c>
      <c r="Y27" s="19">
        <v>3.75</v>
      </c>
      <c r="Z27" s="20">
        <f>ROUND('第７表性質別歳出の状況'!AF29/'第７表性質別歳出の状況'!BL29*100,2)</f>
        <v>4.09</v>
      </c>
      <c r="AA27" s="18"/>
      <c r="AB27" s="19"/>
      <c r="AC27" s="19">
        <v>13.68346641713619</v>
      </c>
      <c r="AD27" s="19">
        <v>13.34</v>
      </c>
      <c r="AE27" s="20">
        <f>ROUND('第７表性質別歳出の状況'!AG29/'第７表性質別歳出の状況'!BL29*100,2)</f>
        <v>12.97</v>
      </c>
      <c r="AF27" s="18"/>
      <c r="AG27" s="19"/>
      <c r="AH27" s="19">
        <v>15.986539711332753</v>
      </c>
      <c r="AI27" s="19">
        <v>17.29</v>
      </c>
      <c r="AJ27" s="20">
        <f>ROUND('第７表性質別歳出の状況'!AM29/'第７表性質別歳出の状況'!BL29*100,2)</f>
        <v>18.19</v>
      </c>
      <c r="AK27" s="18"/>
      <c r="AL27" s="19"/>
      <c r="AM27" s="19">
        <v>5.414891148863415</v>
      </c>
      <c r="AN27" s="19">
        <v>5.22</v>
      </c>
      <c r="AO27" s="20">
        <f>ROUND('第７表性質別歳出の状況'!AN29/'第７表性質別歳出の状況'!BL29*100,2)</f>
        <v>5.32</v>
      </c>
      <c r="AP27" s="18"/>
      <c r="AQ27" s="19"/>
      <c r="AR27" s="19">
        <v>9.756842562061829</v>
      </c>
      <c r="AS27" s="19">
        <v>11.14</v>
      </c>
      <c r="AT27" s="20">
        <f>ROUND('第７表性質別歳出の状況'!AO29/'第７表性質別歳出の状況'!BL29*100,2)</f>
        <v>11.98</v>
      </c>
      <c r="AU27" s="18"/>
      <c r="AV27" s="19"/>
      <c r="AW27" s="19">
        <v>1.3886967911342396</v>
      </c>
      <c r="AX27" s="19">
        <v>0.07</v>
      </c>
      <c r="AY27" s="20">
        <f>ROUND('第７表性質別歳出の状況'!AT29/'第７表性質別歳出の状況'!BL29*100,2)</f>
        <v>0.54</v>
      </c>
      <c r="AZ27" s="18"/>
      <c r="BA27" s="19"/>
      <c r="BB27" s="19"/>
      <c r="BC27" s="19">
        <v>0</v>
      </c>
      <c r="BD27" s="20">
        <f>'第７表性質別歳出の状況'!BA29/'第７表性質別歳出の状況'!BL29*100</f>
        <v>0</v>
      </c>
      <c r="BE27" s="18"/>
      <c r="BF27" s="19"/>
      <c r="BG27" s="19">
        <v>14.805935540730534</v>
      </c>
      <c r="BH27" s="19">
        <v>15.88</v>
      </c>
      <c r="BI27" s="20">
        <f>ROUND('第７表性質別歳出の状況'!BD29/'第７表性質別歳出の状況'!BL29*100,2)</f>
        <v>16.11</v>
      </c>
      <c r="BJ27" s="18"/>
      <c r="BK27" s="19"/>
      <c r="BL27" s="19">
        <v>0.8095013395349815</v>
      </c>
      <c r="BM27" s="19">
        <v>4.68</v>
      </c>
      <c r="BN27" s="20">
        <f>ROUND('第７表性質別歳出の状況'!BG29/'第７表性質別歳出の状況'!BL29*100,2)</f>
        <v>3.22</v>
      </c>
      <c r="BO27" s="18"/>
      <c r="BP27" s="19"/>
      <c r="BQ27" s="19">
        <v>1.1165302097914094</v>
      </c>
      <c r="BR27" s="19">
        <v>0.25</v>
      </c>
      <c r="BS27" s="20">
        <f>ROUND('第７表性質別歳出の状況'!BO29/'第７表性質別歳出の状況'!BL29*100,2)</f>
        <v>0.56</v>
      </c>
      <c r="BT27" s="18"/>
      <c r="BU27" s="19"/>
      <c r="BV27" s="19">
        <v>14.477493426653082</v>
      </c>
      <c r="BW27" s="19">
        <v>10.9</v>
      </c>
      <c r="BX27" s="20">
        <f>ROUND('第７表性質別歳出の状況'!BJ29/'第７表性質別歳出の状況'!BL29*100,2)</f>
        <v>11.44</v>
      </c>
      <c r="BY27" s="18"/>
      <c r="BZ27" s="19"/>
      <c r="CA27" s="19">
        <v>0</v>
      </c>
      <c r="CB27" s="19">
        <v>0</v>
      </c>
      <c r="CC27" s="20">
        <f>'第７表性質別歳出の状況'!BK29/'第７表性質別歳出の状況'!BL29*100</f>
        <v>0</v>
      </c>
      <c r="CD27" s="3"/>
      <c r="CE27" s="13">
        <f t="shared" si="0"/>
        <v>99.99000000000001</v>
      </c>
      <c r="CF27" s="12"/>
      <c r="CG27" s="14">
        <f t="shared" si="1"/>
        <v>19.9</v>
      </c>
      <c r="CH27" s="14">
        <f t="shared" si="2"/>
        <v>10.7</v>
      </c>
      <c r="CI27" s="14">
        <f t="shared" si="3"/>
        <v>2.4</v>
      </c>
      <c r="CJ27" s="14">
        <f t="shared" si="4"/>
        <v>4.1</v>
      </c>
      <c r="CK27" s="14">
        <f t="shared" si="5"/>
        <v>13</v>
      </c>
      <c r="CL27" s="14">
        <f t="shared" si="6"/>
        <v>18.2</v>
      </c>
      <c r="CM27" s="14">
        <f t="shared" si="7"/>
        <v>0.5</v>
      </c>
      <c r="CN27" s="14">
        <f t="shared" si="8"/>
        <v>0</v>
      </c>
      <c r="CO27" s="14">
        <f t="shared" si="9"/>
        <v>16.1</v>
      </c>
      <c r="CP27" s="14">
        <f t="shared" si="10"/>
        <v>3.2</v>
      </c>
      <c r="CQ27" s="14">
        <f t="shared" si="11"/>
        <v>0.6</v>
      </c>
      <c r="CR27" s="14">
        <f t="shared" si="12"/>
        <v>11.4</v>
      </c>
      <c r="CS27" s="14">
        <f t="shared" si="13"/>
        <v>0</v>
      </c>
      <c r="CT27" s="14">
        <f t="shared" si="14"/>
        <v>100.10000000000001</v>
      </c>
    </row>
    <row r="28" spans="1:98" ht="32.25" customHeight="1">
      <c r="A28" s="25" t="s">
        <v>22</v>
      </c>
      <c r="B28" s="18">
        <v>17.399725914646208</v>
      </c>
      <c r="C28" s="19">
        <v>17.34781825705098</v>
      </c>
      <c r="D28" s="19">
        <v>18.270092256124716</v>
      </c>
      <c r="E28" s="19">
        <v>17.67</v>
      </c>
      <c r="F28" s="20">
        <f>ROUND('第７表性質別歳出の状況'!B30/'第７表性質別歳出の状況'!BL30*100,2)</f>
        <v>15.22</v>
      </c>
      <c r="G28" s="18">
        <v>10.735767430133919</v>
      </c>
      <c r="H28" s="19">
        <v>10.626235845187107</v>
      </c>
      <c r="I28" s="19">
        <v>11.254371032472786</v>
      </c>
      <c r="J28" s="19">
        <v>10.86523685066574</v>
      </c>
      <c r="K28" s="20">
        <f>'第７表性質別歳出の状況'!H30/'第７表性質別歳出の状況'!BL30*100</f>
        <v>9.367022537042626</v>
      </c>
      <c r="L28" s="18">
        <v>9.828221344293599</v>
      </c>
      <c r="M28" s="19">
        <v>9.806504965063564</v>
      </c>
      <c r="N28" s="19">
        <v>9.148699428438919</v>
      </c>
      <c r="O28" s="19">
        <v>7.95</v>
      </c>
      <c r="P28" s="20">
        <f>ROUND('第７表性質別歳出の状況'!T30/'第７表性質別歳出の状況'!BL30*100,2)</f>
        <v>7.25</v>
      </c>
      <c r="Q28" s="18">
        <v>2.063197871085412</v>
      </c>
      <c r="R28" s="19">
        <v>1.6590666391214606</v>
      </c>
      <c r="S28" s="19">
        <v>1.8371841459654745</v>
      </c>
      <c r="T28" s="19">
        <v>1.26</v>
      </c>
      <c r="U28" s="20">
        <f>ROUND('第７表性質別歳出の状況'!AE30/'第７表性質別歳出の状況'!BL30*100,2)</f>
        <v>1.52</v>
      </c>
      <c r="V28" s="18">
        <v>1.5330653098988978</v>
      </c>
      <c r="W28" s="19">
        <v>1.8096718607047757</v>
      </c>
      <c r="X28" s="19">
        <v>1.8227567742768527</v>
      </c>
      <c r="Y28" s="19">
        <v>1.74</v>
      </c>
      <c r="Z28" s="20">
        <f>ROUND('第７表性質別歳出の状況'!AF30/'第７表性質別歳出の状況'!BL30*100,2)</f>
        <v>1.81</v>
      </c>
      <c r="AA28" s="18">
        <v>10.660426432408912</v>
      </c>
      <c r="AB28" s="19">
        <v>10.561849929621195</v>
      </c>
      <c r="AC28" s="19">
        <v>11.89984768911715</v>
      </c>
      <c r="AD28" s="19">
        <v>11.7</v>
      </c>
      <c r="AE28" s="20">
        <f>ROUND('第７表性質別歳出の状況'!AG30/'第７表性質別歳出の状況'!BL30*100,2)</f>
        <v>11.7</v>
      </c>
      <c r="AF28" s="18">
        <v>19.8290597785943</v>
      </c>
      <c r="AG28" s="19">
        <v>14.79605204116603</v>
      </c>
      <c r="AH28" s="19">
        <v>14.457642817804036</v>
      </c>
      <c r="AI28" s="19">
        <v>13.81</v>
      </c>
      <c r="AJ28" s="20">
        <f>ROUND('第７表性質別歳出の状況'!AM30/'第７表性質別歳出の状況'!BL30*100,2)</f>
        <v>20.29</v>
      </c>
      <c r="AK28" s="18">
        <v>8.425172395672497</v>
      </c>
      <c r="AL28" s="19">
        <v>3.7006241639317206</v>
      </c>
      <c r="AM28" s="19">
        <v>2.3639808478287794</v>
      </c>
      <c r="AN28" s="19">
        <v>4.87</v>
      </c>
      <c r="AO28" s="20">
        <f>ROUND('第７表性質別歳出の状況'!AN30/'第７表性質別歳出の状況'!BL30*100,2)</f>
        <v>16.04</v>
      </c>
      <c r="AP28" s="18">
        <v>9.463325289481253</v>
      </c>
      <c r="AQ28" s="19">
        <v>9.254195474194136</v>
      </c>
      <c r="AR28" s="19">
        <v>8.799543857892365</v>
      </c>
      <c r="AS28" s="19">
        <v>8.11</v>
      </c>
      <c r="AT28" s="20">
        <f>ROUND('第７表性質別歳出の状況'!AO30/'第７表性質別歳出の状況'!BL30*100,2)</f>
        <v>3.43</v>
      </c>
      <c r="AU28" s="18">
        <v>0.480387427500527</v>
      </c>
      <c r="AV28" s="19">
        <v>1.850718634753578</v>
      </c>
      <c r="AW28" s="19">
        <v>0.6528220993077496</v>
      </c>
      <c r="AX28" s="19">
        <v>2.11</v>
      </c>
      <c r="AY28" s="20">
        <f>ROUND('第７表性質別歳出の状況'!AT30/'第７表性質別歳出の状況'!BL30*100,2)</f>
        <v>3.82</v>
      </c>
      <c r="AZ28" s="18">
        <v>0</v>
      </c>
      <c r="BA28" s="19">
        <v>0</v>
      </c>
      <c r="BB28" s="19">
        <v>0</v>
      </c>
      <c r="BC28" s="19">
        <v>0</v>
      </c>
      <c r="BD28" s="20">
        <f>'第７表性質別歳出の状況'!BA30/'第７表性質別歳出の状況'!BL30*100</f>
        <v>0</v>
      </c>
      <c r="BE28" s="18">
        <v>23.61314405186956</v>
      </c>
      <c r="BF28" s="19">
        <v>21.490832084061868</v>
      </c>
      <c r="BG28" s="19">
        <v>24.00991338306714</v>
      </c>
      <c r="BH28" s="19">
        <v>27.89</v>
      </c>
      <c r="BI28" s="20">
        <f>ROUND('第７表性質別歳出の状況'!BD30/'第７表性質別歳出の状況'!BL30*100,2)</f>
        <v>25.98</v>
      </c>
      <c r="BJ28" s="18">
        <v>3.6548945373643527</v>
      </c>
      <c r="BK28" s="19">
        <v>8.309758290815942</v>
      </c>
      <c r="BL28" s="19">
        <v>3.457760081373012</v>
      </c>
      <c r="BM28" s="19">
        <v>3.48</v>
      </c>
      <c r="BN28" s="20">
        <f>ROUND('第７表性質別歳出の状況'!BG30/'第７表性質別歳出の状況'!BL30*100,2)</f>
        <v>1.83</v>
      </c>
      <c r="BO28" s="18">
        <v>0.8889174927507907</v>
      </c>
      <c r="BP28" s="19">
        <v>0.9058598410770096</v>
      </c>
      <c r="BQ28" s="19">
        <v>0.9881761430562839</v>
      </c>
      <c r="BR28" s="19">
        <v>0.31</v>
      </c>
      <c r="BS28" s="20">
        <f>ROUND('第７表性質別歳出の状況'!BO30/'第７表性質別歳出の状況'!BL30*100,2)</f>
        <v>0.29</v>
      </c>
      <c r="BT28" s="18">
        <v>10.048959839587443</v>
      </c>
      <c r="BU28" s="19">
        <v>11.4618674565636</v>
      </c>
      <c r="BV28" s="19">
        <v>13.455105181468666</v>
      </c>
      <c r="BW28" s="19">
        <v>12.08</v>
      </c>
      <c r="BX28" s="20">
        <f>ROUND('第７表性質別歳出の状況'!BJ30/'第７表性質別歳出の状況'!BL30*100,2)</f>
        <v>10.29</v>
      </c>
      <c r="BY28" s="18">
        <v>0</v>
      </c>
      <c r="BZ28" s="19">
        <v>0</v>
      </c>
      <c r="CA28" s="19">
        <v>0</v>
      </c>
      <c r="CB28" s="19">
        <v>0</v>
      </c>
      <c r="CC28" s="20">
        <f>'第７表性質別歳出の状況'!BK30/'第７表性質別歳出の状況'!BL30*100</f>
        <v>0</v>
      </c>
      <c r="CD28" s="3"/>
      <c r="CE28" s="13">
        <f t="shared" si="0"/>
        <v>100</v>
      </c>
      <c r="CF28" s="12"/>
      <c r="CG28" s="14">
        <f t="shared" si="1"/>
        <v>15.2</v>
      </c>
      <c r="CH28" s="14">
        <f t="shared" si="2"/>
        <v>7.3</v>
      </c>
      <c r="CI28" s="14">
        <f t="shared" si="3"/>
        <v>1.5</v>
      </c>
      <c r="CJ28" s="14">
        <f t="shared" si="4"/>
        <v>1.8</v>
      </c>
      <c r="CK28" s="14">
        <f t="shared" si="5"/>
        <v>11.7</v>
      </c>
      <c r="CL28" s="14">
        <f t="shared" si="6"/>
        <v>20.3</v>
      </c>
      <c r="CM28" s="14">
        <f t="shared" si="7"/>
        <v>3.8</v>
      </c>
      <c r="CN28" s="14">
        <f t="shared" si="8"/>
        <v>0</v>
      </c>
      <c r="CO28" s="14">
        <f t="shared" si="9"/>
        <v>26</v>
      </c>
      <c r="CP28" s="14">
        <f t="shared" si="10"/>
        <v>1.8</v>
      </c>
      <c r="CQ28" s="14">
        <f t="shared" si="11"/>
        <v>0.3</v>
      </c>
      <c r="CR28" s="14">
        <f t="shared" si="12"/>
        <v>10.3</v>
      </c>
      <c r="CS28" s="14">
        <f t="shared" si="13"/>
        <v>0</v>
      </c>
      <c r="CT28" s="14">
        <f t="shared" si="14"/>
        <v>99.99999999999999</v>
      </c>
    </row>
    <row r="29" spans="1:98" ht="32.25" customHeight="1">
      <c r="A29" s="25" t="s">
        <v>23</v>
      </c>
      <c r="B29" s="18">
        <v>17.247325715145323</v>
      </c>
      <c r="C29" s="19">
        <v>17.21876894043749</v>
      </c>
      <c r="D29" s="19">
        <v>18.39982178202067</v>
      </c>
      <c r="E29" s="19">
        <v>19.51</v>
      </c>
      <c r="F29" s="20">
        <f>ROUND('第７表性質別歳出の状況'!B31/'第７表性質別歳出の状況'!BL31*100,2)</f>
        <v>19.19</v>
      </c>
      <c r="G29" s="18">
        <v>10.427880573487151</v>
      </c>
      <c r="H29" s="19">
        <v>10.408373050856797</v>
      </c>
      <c r="I29" s="19">
        <v>11.175611010971544</v>
      </c>
      <c r="J29" s="19">
        <v>11.68927913143023</v>
      </c>
      <c r="K29" s="20">
        <f>'第７表性質別歳出の状況'!H31/'第７表性質別歳出の状況'!BL31*100</f>
        <v>11.816189523759377</v>
      </c>
      <c r="L29" s="18">
        <v>16.10436402795222</v>
      </c>
      <c r="M29" s="19">
        <v>17.387665987106725</v>
      </c>
      <c r="N29" s="19">
        <v>16.920895439264</v>
      </c>
      <c r="O29" s="19">
        <v>14.73</v>
      </c>
      <c r="P29" s="20">
        <f>ROUND('第７表性質別歳出の状況'!T31/'第７表性質別歳出の状況'!BL31*100,2)</f>
        <v>14.31</v>
      </c>
      <c r="Q29" s="18">
        <v>2.4888556524094287</v>
      </c>
      <c r="R29" s="19">
        <v>2.885937241721307</v>
      </c>
      <c r="S29" s="19">
        <v>3.549013038377863</v>
      </c>
      <c r="T29" s="19">
        <v>2.23</v>
      </c>
      <c r="U29" s="20">
        <f>ROUND('第７表性質別歳出の状況'!AE31/'第７表性質別歳出の状況'!BL31*100,2)</f>
        <v>2.45</v>
      </c>
      <c r="V29" s="18">
        <v>2.217929053421322</v>
      </c>
      <c r="W29" s="19">
        <v>2.4526316876962917</v>
      </c>
      <c r="X29" s="19">
        <v>2.416869180400619</v>
      </c>
      <c r="Y29" s="19">
        <v>5.61</v>
      </c>
      <c r="Z29" s="20">
        <f>ROUND('第７表性質別歳出の状況'!AF31/'第７表性質別歳出の状況'!BL31*100,2)</f>
        <v>5.81</v>
      </c>
      <c r="AA29" s="18">
        <v>11.690937209237555</v>
      </c>
      <c r="AB29" s="19">
        <v>9.977994655352912</v>
      </c>
      <c r="AC29" s="19">
        <v>9.670535423033435</v>
      </c>
      <c r="AD29" s="19">
        <v>10.08</v>
      </c>
      <c r="AE29" s="20">
        <f>ROUND('第７表性質別歳出の状況'!AG31/'第７表性質別歳出の状況'!BL31*100,2)</f>
        <v>9.75</v>
      </c>
      <c r="AF29" s="18">
        <v>18.648989366235224</v>
      </c>
      <c r="AG29" s="19">
        <v>14.179328062152186</v>
      </c>
      <c r="AH29" s="19">
        <v>13.848580134883429</v>
      </c>
      <c r="AI29" s="19">
        <v>11.67</v>
      </c>
      <c r="AJ29" s="20">
        <f>ROUND('第７表性質別歳出の状況'!AM31/'第７表性質別歳出の状況'!BL31*100,2)</f>
        <v>14.62</v>
      </c>
      <c r="AK29" s="18">
        <v>6.555356333103128</v>
      </c>
      <c r="AL29" s="19">
        <v>0.9205052619979063</v>
      </c>
      <c r="AM29" s="19">
        <v>3.099702174418471</v>
      </c>
      <c r="AN29" s="19">
        <v>2.51</v>
      </c>
      <c r="AO29" s="20">
        <f>ROUND('第７表性質別歳出の状況'!AN31/'第７表性質別歳出の状況'!BL31*100,2)</f>
        <v>3.32</v>
      </c>
      <c r="AP29" s="18">
        <v>11.635000747987563</v>
      </c>
      <c r="AQ29" s="19">
        <v>12.805974158355832</v>
      </c>
      <c r="AR29" s="19">
        <v>10.306869083158666</v>
      </c>
      <c r="AS29" s="19">
        <v>8.66</v>
      </c>
      <c r="AT29" s="20">
        <f>ROUND('第７表性質別歳出の状況'!AO31/'第７表性質別歳出の状況'!BL31*100,2)</f>
        <v>10.89</v>
      </c>
      <c r="AU29" s="18">
        <v>0.9871601305450937</v>
      </c>
      <c r="AV29" s="19">
        <v>3.4742616673094937</v>
      </c>
      <c r="AW29" s="19">
        <v>4.076559473620469</v>
      </c>
      <c r="AX29" s="19">
        <v>1.85</v>
      </c>
      <c r="AY29" s="20">
        <f>ROUND('第７表性質別歳出の状況'!AT31/'第７表性質別歳出の状況'!BL31*100,2)</f>
        <v>2.7</v>
      </c>
      <c r="AZ29" s="18">
        <v>0</v>
      </c>
      <c r="BA29" s="19">
        <v>0</v>
      </c>
      <c r="BB29" s="19">
        <v>0</v>
      </c>
      <c r="BC29" s="19">
        <v>0</v>
      </c>
      <c r="BD29" s="20">
        <f>'第７表性質別歳出の状況'!BA31/'第７表性質別歳出の状況'!BL31*100</f>
        <v>0</v>
      </c>
      <c r="BE29" s="18">
        <v>16.939841953646788</v>
      </c>
      <c r="BF29" s="19">
        <v>17.94181153231583</v>
      </c>
      <c r="BG29" s="19">
        <v>17.0311147729091</v>
      </c>
      <c r="BH29" s="19">
        <v>16.77</v>
      </c>
      <c r="BI29" s="20">
        <f>ROUND('第７表性質別歳出の状況'!BD31/'第７表性質別歳出の状況'!BL31*100,2)</f>
        <v>15.98</v>
      </c>
      <c r="BJ29" s="18">
        <v>3.2219001419091677</v>
      </c>
      <c r="BK29" s="19">
        <v>3.873526089591713</v>
      </c>
      <c r="BL29" s="19">
        <v>2.375072820962536</v>
      </c>
      <c r="BM29" s="19">
        <v>4.51</v>
      </c>
      <c r="BN29" s="20">
        <f>ROUND('第７表性質別歳出の状況'!BG31/'第７表性質別歳出の状況'!BL31*100,2)</f>
        <v>2.87</v>
      </c>
      <c r="BO29" s="18">
        <v>0.43043056899255494</v>
      </c>
      <c r="BP29" s="19">
        <v>0.4618883960548791</v>
      </c>
      <c r="BQ29" s="19">
        <v>0.5798095648953013</v>
      </c>
      <c r="BR29" s="19">
        <v>0.49</v>
      </c>
      <c r="BS29" s="20">
        <f>ROUND('第７表性質別歳出の状況'!BO31/'第７表性質別歳出の状況'!BL31*100,2)</f>
        <v>0.43</v>
      </c>
      <c r="BT29" s="18">
        <v>10.022266180505326</v>
      </c>
      <c r="BU29" s="19">
        <v>10.14618574026117</v>
      </c>
      <c r="BV29" s="19">
        <v>11.131728369632576</v>
      </c>
      <c r="BW29" s="19">
        <v>12.55</v>
      </c>
      <c r="BX29" s="20">
        <f>ROUND('第７表性質別歳出の状況'!BJ31/'第７表性質別歳出の状況'!BL31*100,2)</f>
        <v>11.89</v>
      </c>
      <c r="BY29" s="18">
        <v>0</v>
      </c>
      <c r="BZ29" s="19">
        <v>0</v>
      </c>
      <c r="CA29" s="19">
        <v>0</v>
      </c>
      <c r="CB29" s="19">
        <v>0</v>
      </c>
      <c r="CC29" s="20">
        <f>'第７表性質別歳出の状況'!BK31/'第７表性質別歳出の状況'!BL31*100</f>
        <v>0</v>
      </c>
      <c r="CD29" s="3"/>
      <c r="CE29" s="13">
        <f t="shared" si="0"/>
        <v>100.00000000000003</v>
      </c>
      <c r="CF29" s="12"/>
      <c r="CG29" s="14">
        <f t="shared" si="1"/>
        <v>19.2</v>
      </c>
      <c r="CH29" s="14">
        <f t="shared" si="2"/>
        <v>14.3</v>
      </c>
      <c r="CI29" s="14">
        <f t="shared" si="3"/>
        <v>2.5</v>
      </c>
      <c r="CJ29" s="14">
        <f t="shared" si="4"/>
        <v>5.8</v>
      </c>
      <c r="CK29" s="14">
        <f t="shared" si="5"/>
        <v>9.8</v>
      </c>
      <c r="CL29" s="14">
        <f t="shared" si="6"/>
        <v>14.6</v>
      </c>
      <c r="CM29" s="14">
        <f t="shared" si="7"/>
        <v>2.7</v>
      </c>
      <c r="CN29" s="14">
        <f t="shared" si="8"/>
        <v>0</v>
      </c>
      <c r="CO29" s="14">
        <f t="shared" si="9"/>
        <v>16</v>
      </c>
      <c r="CP29" s="14">
        <f t="shared" si="10"/>
        <v>2.9</v>
      </c>
      <c r="CQ29" s="14">
        <f t="shared" si="11"/>
        <v>0.4</v>
      </c>
      <c r="CR29" s="14">
        <f t="shared" si="12"/>
        <v>11.9</v>
      </c>
      <c r="CS29" s="14">
        <f t="shared" si="13"/>
        <v>0</v>
      </c>
      <c r="CT29" s="14">
        <f t="shared" si="14"/>
        <v>100.10000000000001</v>
      </c>
    </row>
    <row r="30" spans="1:98" ht="32.25" customHeight="1">
      <c r="A30" s="25" t="s">
        <v>24</v>
      </c>
      <c r="B30" s="18">
        <v>15.355943899920613</v>
      </c>
      <c r="C30" s="19">
        <v>19.45837957677604</v>
      </c>
      <c r="D30" s="19">
        <v>19.68634194424096</v>
      </c>
      <c r="E30" s="19">
        <v>19.27</v>
      </c>
      <c r="F30" s="20">
        <f>ROUND('第７表性質別歳出の状況'!B32/'第７表性質別歳出の状況'!BL32*100,2)</f>
        <v>18.36</v>
      </c>
      <c r="G30" s="18">
        <v>9.927695652399509</v>
      </c>
      <c r="H30" s="19">
        <v>12.378173161282886</v>
      </c>
      <c r="I30" s="19">
        <v>12.531442560434353</v>
      </c>
      <c r="J30" s="19">
        <v>12.203075271741168</v>
      </c>
      <c r="K30" s="20">
        <f>'第７表性質別歳出の状況'!H32/'第７表性質別歳出の状況'!BL32*100</f>
        <v>11.745441889568644</v>
      </c>
      <c r="L30" s="18">
        <v>12.160205887083803</v>
      </c>
      <c r="M30" s="19">
        <v>13.463772133510988</v>
      </c>
      <c r="N30" s="19">
        <v>13.444791711552547</v>
      </c>
      <c r="O30" s="19">
        <v>13.44</v>
      </c>
      <c r="P30" s="20">
        <f>ROUND('第７表性質別歳出の状況'!T32/'第７表性質別歳出の状況'!BL32*100,2)</f>
        <v>11.08</v>
      </c>
      <c r="Q30" s="18">
        <v>1.5084809082277004</v>
      </c>
      <c r="R30" s="19">
        <v>2.058325856551102</v>
      </c>
      <c r="S30" s="19">
        <v>2.2612385271685267</v>
      </c>
      <c r="T30" s="19">
        <v>2.24</v>
      </c>
      <c r="U30" s="20">
        <f>ROUND('第７表性質別歳出の状況'!AE32/'第７表性質別歳出の状況'!BL32*100,2)</f>
        <v>3.09</v>
      </c>
      <c r="V30" s="18">
        <v>1.734603869722457</v>
      </c>
      <c r="W30" s="19">
        <v>2.282480284644329</v>
      </c>
      <c r="X30" s="19">
        <v>2.0095970504589133</v>
      </c>
      <c r="Y30" s="19">
        <v>2.02</v>
      </c>
      <c r="Z30" s="20">
        <f>ROUND('第７表性質別歳出の状況'!AF32/'第７表性質別歳出の状況'!BL32*100,2)</f>
        <v>2.12</v>
      </c>
      <c r="AA30" s="18">
        <v>8.5966418820404</v>
      </c>
      <c r="AB30" s="19">
        <v>8.56340791568508</v>
      </c>
      <c r="AC30" s="19">
        <v>9.077541259102857</v>
      </c>
      <c r="AD30" s="19">
        <v>8.87</v>
      </c>
      <c r="AE30" s="20">
        <f>ROUND('第７表性質別歳出の状況'!AG32/'第７表性質別歳出の状況'!BL32*100,2)</f>
        <v>9.02</v>
      </c>
      <c r="AF30" s="18">
        <v>42.49028418436441</v>
      </c>
      <c r="AG30" s="19">
        <v>24.20884383278901</v>
      </c>
      <c r="AH30" s="19">
        <v>22.712166587667515</v>
      </c>
      <c r="AI30" s="19">
        <v>20.26</v>
      </c>
      <c r="AJ30" s="20">
        <f>ROUND('第７表性質別歳出の状況'!AM32/'第７表性質別歳出の状況'!BL32*100,2)</f>
        <v>15.17</v>
      </c>
      <c r="AK30" s="18">
        <v>27.141163407306706</v>
      </c>
      <c r="AL30" s="19">
        <v>2.910529992081069</v>
      </c>
      <c r="AM30" s="19">
        <v>5.132711843409316</v>
      </c>
      <c r="AN30" s="19">
        <v>6.99</v>
      </c>
      <c r="AO30" s="20">
        <f>ROUND('第７表性質別歳出の状況'!AN32/'第７表性質別歳出の状況'!BL32*100,2)</f>
        <v>8.52</v>
      </c>
      <c r="AP30" s="18">
        <v>14.88213898415894</v>
      </c>
      <c r="AQ30" s="19">
        <v>20.60279921453215</v>
      </c>
      <c r="AR30" s="19">
        <v>16.92299871805921</v>
      </c>
      <c r="AS30" s="19">
        <v>12.68</v>
      </c>
      <c r="AT30" s="20">
        <f>ROUND('第７表性質別歳出の状況'!AO32/'第７表性質別歳出の状況'!BL32*100,2)</f>
        <v>6.47</v>
      </c>
      <c r="AU30" s="18">
        <v>0.5726234518256393</v>
      </c>
      <c r="AV30" s="19">
        <v>0.18285410719602616</v>
      </c>
      <c r="AW30" s="19">
        <v>0.07308543758348773</v>
      </c>
      <c r="AX30" s="19">
        <v>0.29</v>
      </c>
      <c r="AY30" s="20">
        <f>ROUND('第７表性質別歳出の状況'!AT32/'第７表性質別歳出の状況'!BL32*100,2)</f>
        <v>0.51</v>
      </c>
      <c r="AZ30" s="18">
        <v>0</v>
      </c>
      <c r="BA30" s="19">
        <v>0</v>
      </c>
      <c r="BB30" s="19">
        <v>0</v>
      </c>
      <c r="BC30" s="19">
        <v>0</v>
      </c>
      <c r="BD30" s="20">
        <f>'第７表性質別歳出の状況'!BA32/'第７表性質別歳出の状況'!BL32*100</f>
        <v>0</v>
      </c>
      <c r="BE30" s="18">
        <v>6.094709096286457</v>
      </c>
      <c r="BF30" s="19">
        <v>8.5498288206026</v>
      </c>
      <c r="BG30" s="19">
        <v>10.24778353514026</v>
      </c>
      <c r="BH30" s="19">
        <v>12.19</v>
      </c>
      <c r="BI30" s="20">
        <f>ROUND('第７表性質別歳出の状況'!BD32/'第７表性質別歳出の状況'!BL32*100,2)</f>
        <v>11.63</v>
      </c>
      <c r="BJ30" s="18">
        <v>4.232904574864964</v>
      </c>
      <c r="BK30" s="19">
        <v>10.11553160335662</v>
      </c>
      <c r="BL30" s="19">
        <v>9.525681906321369</v>
      </c>
      <c r="BM30" s="19">
        <v>6.61</v>
      </c>
      <c r="BN30" s="20">
        <f>ROUND('第７表性質別歳出の状況'!BG32/'第７表性質別歳出の状況'!BL32*100,2)</f>
        <v>16.44</v>
      </c>
      <c r="BO30" s="18">
        <v>0.06823122862909713</v>
      </c>
      <c r="BP30" s="19">
        <v>0.11012314914450046</v>
      </c>
      <c r="BQ30" s="19">
        <v>0.11112622269142931</v>
      </c>
      <c r="BR30" s="19">
        <v>0.3</v>
      </c>
      <c r="BS30" s="20">
        <f>ROUND('第７表性質別歳出の状況'!BO32/'第７表性質別歳出の状況'!BL32*100,2)</f>
        <v>0.08</v>
      </c>
      <c r="BT30" s="18">
        <v>7.185371017034459</v>
      </c>
      <c r="BU30" s="19">
        <v>11.006452719743706</v>
      </c>
      <c r="BV30" s="19">
        <v>10.850645818072135</v>
      </c>
      <c r="BW30" s="19">
        <v>14.5</v>
      </c>
      <c r="BX30" s="20">
        <f>ROUND('第７表性質別歳出の状況'!BJ32/'第７表性質別歳出の状況'!BL32*100,2)</f>
        <v>12.5</v>
      </c>
      <c r="BY30" s="18">
        <v>0</v>
      </c>
      <c r="BZ30" s="19">
        <v>0</v>
      </c>
      <c r="CA30" s="19">
        <v>0</v>
      </c>
      <c r="CB30" s="19">
        <v>0</v>
      </c>
      <c r="CC30" s="20">
        <f>'第７表性質別歳出の状況'!BK32/'第７表性質別歳出の状況'!BL32*100</f>
        <v>0</v>
      </c>
      <c r="CD30" s="3"/>
      <c r="CE30" s="13">
        <f t="shared" si="0"/>
        <v>100</v>
      </c>
      <c r="CF30" s="12"/>
      <c r="CG30" s="14">
        <f t="shared" si="1"/>
        <v>18.4</v>
      </c>
      <c r="CH30" s="14">
        <f t="shared" si="2"/>
        <v>11.1</v>
      </c>
      <c r="CI30" s="14">
        <f t="shared" si="3"/>
        <v>3.1</v>
      </c>
      <c r="CJ30" s="14">
        <f t="shared" si="4"/>
        <v>2.1</v>
      </c>
      <c r="CK30" s="14">
        <f t="shared" si="5"/>
        <v>9</v>
      </c>
      <c r="CL30" s="14">
        <f t="shared" si="6"/>
        <v>15.2</v>
      </c>
      <c r="CM30" s="14">
        <f t="shared" si="7"/>
        <v>0.5</v>
      </c>
      <c r="CN30" s="14">
        <f t="shared" si="8"/>
        <v>0</v>
      </c>
      <c r="CO30" s="14">
        <f t="shared" si="9"/>
        <v>11.6</v>
      </c>
      <c r="CP30" s="14">
        <f t="shared" si="10"/>
        <v>16.4</v>
      </c>
      <c r="CQ30" s="14">
        <f t="shared" si="11"/>
        <v>0.1</v>
      </c>
      <c r="CR30" s="14">
        <f t="shared" si="12"/>
        <v>12.5</v>
      </c>
      <c r="CS30" s="14">
        <f t="shared" si="13"/>
        <v>0</v>
      </c>
      <c r="CT30" s="14">
        <f t="shared" si="14"/>
        <v>100</v>
      </c>
    </row>
    <row r="31" spans="1:98" ht="32.25" customHeight="1">
      <c r="A31" s="25" t="s">
        <v>25</v>
      </c>
      <c r="B31" s="18">
        <v>21.334731686812077</v>
      </c>
      <c r="C31" s="19">
        <v>20.89740177069892</v>
      </c>
      <c r="D31" s="19">
        <v>19.46094236207999</v>
      </c>
      <c r="E31" s="19">
        <v>20.82</v>
      </c>
      <c r="F31" s="20">
        <f>ROUND('第７表性質別歳出の状況'!B33/'第７表性質別歳出の状況'!BL33*100,2)</f>
        <v>21.09</v>
      </c>
      <c r="G31" s="18">
        <v>13.18876784558115</v>
      </c>
      <c r="H31" s="19">
        <v>12.811589979111995</v>
      </c>
      <c r="I31" s="19">
        <v>11.914273758826551</v>
      </c>
      <c r="J31" s="19">
        <v>12.704189588364247</v>
      </c>
      <c r="K31" s="20">
        <f>'第７表性質別歳出の状況'!H33/'第７表性質別歳出の状況'!BL33*100</f>
        <v>13.290369008363898</v>
      </c>
      <c r="L31" s="18">
        <v>11.86242910079853</v>
      </c>
      <c r="M31" s="19">
        <v>11.338542018117655</v>
      </c>
      <c r="N31" s="19">
        <v>10.957853493368152</v>
      </c>
      <c r="O31" s="19">
        <v>10.51</v>
      </c>
      <c r="P31" s="20">
        <f>ROUND('第７表性質別歳出の状況'!T33/'第７表性質別歳出の状況'!BL33*100,2)</f>
        <v>11.46</v>
      </c>
      <c r="Q31" s="18">
        <v>3.6350184574195725</v>
      </c>
      <c r="R31" s="19">
        <v>3.7941872645407737</v>
      </c>
      <c r="S31" s="19">
        <v>3.819456318633077</v>
      </c>
      <c r="T31" s="19">
        <v>3.22</v>
      </c>
      <c r="U31" s="20">
        <f>ROUND('第７表性質別歳出の状況'!AE33/'第７表性質別歳出の状況'!BL33*100,2)</f>
        <v>3.92</v>
      </c>
      <c r="V31" s="18">
        <v>3.5175736921468865</v>
      </c>
      <c r="W31" s="19">
        <v>3.6390417046664965</v>
      </c>
      <c r="X31" s="19">
        <v>3.4771338669449614</v>
      </c>
      <c r="Y31" s="19">
        <v>3.83</v>
      </c>
      <c r="Z31" s="20">
        <f>ROUND('第７表性質別歳出の状況'!AF33/'第７表性質別歳出の状況'!BL33*100,2)</f>
        <v>4.3</v>
      </c>
      <c r="AA31" s="18">
        <v>12.572895170038183</v>
      </c>
      <c r="AB31" s="19">
        <v>11.163208078442963</v>
      </c>
      <c r="AC31" s="19">
        <v>9.878667459232734</v>
      </c>
      <c r="AD31" s="19">
        <v>10.93</v>
      </c>
      <c r="AE31" s="20">
        <f>ROUND('第７表性質別歳出の状況'!AG33/'第７表性質別歳出の状況'!BL33*100,2)</f>
        <v>11.91</v>
      </c>
      <c r="AF31" s="18">
        <v>13.005265689511925</v>
      </c>
      <c r="AG31" s="19">
        <v>17.745020073155622</v>
      </c>
      <c r="AH31" s="19">
        <v>22.665673269377297</v>
      </c>
      <c r="AI31" s="19">
        <v>20.07</v>
      </c>
      <c r="AJ31" s="20">
        <f>ROUND('第７表性質別歳出の状況'!AM33/'第７表性質別歳出の状況'!BL33*100,2)</f>
        <v>15.01</v>
      </c>
      <c r="AK31" s="18">
        <v>3.822145800214126</v>
      </c>
      <c r="AL31" s="19">
        <v>7.240038731882723</v>
      </c>
      <c r="AM31" s="19">
        <v>13.166433366877783</v>
      </c>
      <c r="AN31" s="19">
        <v>14.65</v>
      </c>
      <c r="AO31" s="20">
        <f>ROUND('第７表性質別歳出の状況'!AN33/'第７表性質別歳出の状況'!BL33*100,2)</f>
        <v>8.56</v>
      </c>
      <c r="AP31" s="18">
        <v>8.675889969235282</v>
      </c>
      <c r="AQ31" s="19">
        <v>10.307002745923237</v>
      </c>
      <c r="AR31" s="19">
        <v>9.012544394522687</v>
      </c>
      <c r="AS31" s="19">
        <v>5.02</v>
      </c>
      <c r="AT31" s="20">
        <f>ROUND('第７表性質別歳出の状況'!AO33/'第７表性質別歳出の状況'!BL33*100,2)</f>
        <v>6.1</v>
      </c>
      <c r="AU31" s="18">
        <v>0.28536002900149376</v>
      </c>
      <c r="AV31" s="19">
        <v>0</v>
      </c>
      <c r="AW31" s="19">
        <v>0</v>
      </c>
      <c r="AX31" s="19">
        <v>0</v>
      </c>
      <c r="AY31" s="20">
        <f>ROUND('第７表性質別歳出の状況'!AT33/'第７表性質別歳出の状況'!BL33*100,2)</f>
        <v>0.05</v>
      </c>
      <c r="AZ31" s="18">
        <v>0</v>
      </c>
      <c r="BA31" s="19">
        <v>0</v>
      </c>
      <c r="BB31" s="19">
        <v>0</v>
      </c>
      <c r="BC31" s="19">
        <v>0</v>
      </c>
      <c r="BD31" s="20">
        <f>'第７表性質別歳出の状況'!BA33/'第７表性質別歳出の状況'!BL33*100</f>
        <v>0</v>
      </c>
      <c r="BE31" s="18">
        <v>15.733959254029669</v>
      </c>
      <c r="BF31" s="19">
        <v>15.900453486483515</v>
      </c>
      <c r="BG31" s="19">
        <v>15.19887606241701</v>
      </c>
      <c r="BH31" s="19">
        <v>16.7</v>
      </c>
      <c r="BI31" s="20">
        <f>ROUND('第７表性質別歳出の状況'!BD33/'第７表性質別歳出の状況'!BL33*100,2)</f>
        <v>17.66</v>
      </c>
      <c r="BJ31" s="18">
        <v>2.8901624845365332</v>
      </c>
      <c r="BK31" s="19">
        <v>0.011550016331474705</v>
      </c>
      <c r="BL31" s="19">
        <v>0.011104634475010153</v>
      </c>
      <c r="BM31" s="19">
        <v>0.05</v>
      </c>
      <c r="BN31" s="20">
        <f>ROUND('第７表性質別歳出の状況'!BG33/'第７表性質別歳出の状況'!BL33*100,2)</f>
        <v>0.04</v>
      </c>
      <c r="BO31" s="18">
        <v>2.927176064175679</v>
      </c>
      <c r="BP31" s="19">
        <v>3.0025350698927777</v>
      </c>
      <c r="BQ31" s="19">
        <v>2.785431692985419</v>
      </c>
      <c r="BR31" s="19">
        <v>1.9</v>
      </c>
      <c r="BS31" s="20">
        <f>ROUND('第７表性質別歳出の状況'!BO33/'第７表性質別歳出の状況'!BL33*100,2)</f>
        <v>2.1</v>
      </c>
      <c r="BT31" s="18">
        <v>12.235428371529448</v>
      </c>
      <c r="BU31" s="19">
        <v>12.5080605176698</v>
      </c>
      <c r="BV31" s="19">
        <v>11.744860840486345</v>
      </c>
      <c r="BW31" s="19">
        <v>11.96</v>
      </c>
      <c r="BX31" s="20">
        <f>ROUND('第７表性質別歳出の状況'!BJ33/'第７表性質別歳出の状況'!BL33*100,2)</f>
        <v>12.47</v>
      </c>
      <c r="BY31" s="18">
        <v>0</v>
      </c>
      <c r="BZ31" s="19">
        <v>0</v>
      </c>
      <c r="CA31" s="19">
        <v>0</v>
      </c>
      <c r="CB31" s="19">
        <v>0</v>
      </c>
      <c r="CC31" s="20">
        <f>'第７表性質別歳出の状況'!BK33/'第７表性質別歳出の状況'!BL33*100</f>
        <v>0</v>
      </c>
      <c r="CD31" s="3"/>
      <c r="CE31" s="13">
        <f t="shared" si="0"/>
        <v>100.00999999999999</v>
      </c>
      <c r="CF31" s="12"/>
      <c r="CG31" s="14">
        <f t="shared" si="1"/>
        <v>21.1</v>
      </c>
      <c r="CH31" s="14">
        <f t="shared" si="2"/>
        <v>11.5</v>
      </c>
      <c r="CI31" s="14">
        <f t="shared" si="3"/>
        <v>3.9</v>
      </c>
      <c r="CJ31" s="14">
        <f t="shared" si="4"/>
        <v>4.3</v>
      </c>
      <c r="CK31" s="14">
        <f t="shared" si="5"/>
        <v>11.9</v>
      </c>
      <c r="CL31" s="14">
        <f t="shared" si="6"/>
        <v>15</v>
      </c>
      <c r="CM31" s="14">
        <f t="shared" si="7"/>
        <v>0.1</v>
      </c>
      <c r="CN31" s="14">
        <f t="shared" si="8"/>
        <v>0</v>
      </c>
      <c r="CO31" s="14">
        <f t="shared" si="9"/>
        <v>17.7</v>
      </c>
      <c r="CP31" s="14">
        <f t="shared" si="10"/>
        <v>0</v>
      </c>
      <c r="CQ31" s="14">
        <f t="shared" si="11"/>
        <v>2.1</v>
      </c>
      <c r="CR31" s="14">
        <f t="shared" si="12"/>
        <v>12.5</v>
      </c>
      <c r="CS31" s="14">
        <f t="shared" si="13"/>
        <v>0</v>
      </c>
      <c r="CT31" s="14">
        <f t="shared" si="14"/>
        <v>100.09999999999998</v>
      </c>
    </row>
    <row r="32" spans="1:98" ht="32.25" customHeight="1">
      <c r="A32" s="25" t="s">
        <v>26</v>
      </c>
      <c r="B32" s="18">
        <v>21.160463881429003</v>
      </c>
      <c r="C32" s="19">
        <v>22.26244389970686</v>
      </c>
      <c r="D32" s="19">
        <v>19.569218720910104</v>
      </c>
      <c r="E32" s="19">
        <v>20.62</v>
      </c>
      <c r="F32" s="20">
        <f>ROUND('第７表性質別歳出の状況'!B34/'第７表性質別歳出の状況'!BL34*100,2)</f>
        <v>20.53</v>
      </c>
      <c r="G32" s="18">
        <v>13.62079756679266</v>
      </c>
      <c r="H32" s="19">
        <v>14.008001338405695</v>
      </c>
      <c r="I32" s="19">
        <v>12.210321493923162</v>
      </c>
      <c r="J32" s="19">
        <v>13.344969490885262</v>
      </c>
      <c r="K32" s="20">
        <f>'第７表性質別歳出の状況'!H34/'第７表性質別歳出の状況'!BL34*100</f>
        <v>13.214714030753463</v>
      </c>
      <c r="L32" s="18">
        <v>15.4713703351253</v>
      </c>
      <c r="M32" s="19">
        <v>16.75643198498658</v>
      </c>
      <c r="N32" s="19">
        <v>13.308205001978992</v>
      </c>
      <c r="O32" s="19">
        <v>13.98</v>
      </c>
      <c r="P32" s="20">
        <f>ROUND('第７表性質別歳出の状況'!T34/'第７表性質別歳出の状況'!BL34*100,2)</f>
        <v>14.29</v>
      </c>
      <c r="Q32" s="18">
        <v>2.0782415312731057</v>
      </c>
      <c r="R32" s="19">
        <v>2.732820762745768</v>
      </c>
      <c r="S32" s="19">
        <v>2.0307590354298197</v>
      </c>
      <c r="T32" s="19">
        <v>1.35</v>
      </c>
      <c r="U32" s="20">
        <f>ROUND('第７表性質別歳出の状況'!AE34/'第７表性質別歳出の状況'!BL34*100,2)</f>
        <v>1.59</v>
      </c>
      <c r="V32" s="18">
        <v>4.000811178510279</v>
      </c>
      <c r="W32" s="19">
        <v>5.036158775649745</v>
      </c>
      <c r="X32" s="19">
        <v>4.50582749298447</v>
      </c>
      <c r="Y32" s="19">
        <v>4.29</v>
      </c>
      <c r="Z32" s="20">
        <f>ROUND('第７表性質別歳出の状況'!AF34/'第７表性質別歳出の状況'!BL34*100,2)</f>
        <v>4.88</v>
      </c>
      <c r="AA32" s="18">
        <v>11.287332911516861</v>
      </c>
      <c r="AB32" s="19">
        <v>11.71361027662809</v>
      </c>
      <c r="AC32" s="19">
        <v>9.354099720531988</v>
      </c>
      <c r="AD32" s="19">
        <v>11.3</v>
      </c>
      <c r="AE32" s="20">
        <f>ROUND('第７表性質別歳出の状況'!AG34/'第７表性質別歳出の状況'!BL34*100,2)</f>
        <v>10.87</v>
      </c>
      <c r="AF32" s="18">
        <v>22.921714026209052</v>
      </c>
      <c r="AG32" s="19">
        <v>17.101522436480284</v>
      </c>
      <c r="AH32" s="19">
        <v>28.303686438196774</v>
      </c>
      <c r="AI32" s="19">
        <v>19.44</v>
      </c>
      <c r="AJ32" s="20">
        <f>ROUND('第７表性質別歳出の状況'!AM34/'第７表性質別歳出の状況'!BL34*100,2)</f>
        <v>22</v>
      </c>
      <c r="AK32" s="18">
        <v>5.569632058343591</v>
      </c>
      <c r="AL32" s="19">
        <v>2.708962226408781</v>
      </c>
      <c r="AM32" s="19">
        <v>4.555888541324582</v>
      </c>
      <c r="AN32" s="19">
        <v>4.69</v>
      </c>
      <c r="AO32" s="20">
        <f>ROUND('第７表性質別歳出の状況'!AN34/'第７表性質別歳出の状況'!BL34*100,2)</f>
        <v>7.07</v>
      </c>
      <c r="AP32" s="18">
        <v>14.491282907804202</v>
      </c>
      <c r="AQ32" s="19">
        <v>9.819998981647839</v>
      </c>
      <c r="AR32" s="19">
        <v>10.74833899696725</v>
      </c>
      <c r="AS32" s="19">
        <v>12.61</v>
      </c>
      <c r="AT32" s="20">
        <f>ROUND('第７表性質別歳出の状況'!AO34/'第７表性質別歳出の状況'!BL34*100,2)</f>
        <v>12.96</v>
      </c>
      <c r="AU32" s="18">
        <v>0.2458833579453718</v>
      </c>
      <c r="AV32" s="19">
        <v>0.9691366555860254</v>
      </c>
      <c r="AW32" s="19">
        <v>0.18193417593581934</v>
      </c>
      <c r="AX32" s="19">
        <v>1.74</v>
      </c>
      <c r="AY32" s="20">
        <f>ROUND('第７表性質別歳出の状況'!AT34/'第７表性質別歳出の状況'!BL34*100,2)</f>
        <v>0.22</v>
      </c>
      <c r="AZ32" s="18">
        <v>0</v>
      </c>
      <c r="BA32" s="19">
        <v>0</v>
      </c>
      <c r="BB32" s="19">
        <v>0</v>
      </c>
      <c r="BC32" s="19">
        <v>0</v>
      </c>
      <c r="BD32" s="20">
        <f>'第７表性質別歳出の状況'!BA34/'第７表性質別歳出の状況'!BL34*100</f>
        <v>0</v>
      </c>
      <c r="BE32" s="18">
        <v>12.464252831706304</v>
      </c>
      <c r="BF32" s="19">
        <v>12.227339845937866</v>
      </c>
      <c r="BG32" s="19">
        <v>11.347892765569888</v>
      </c>
      <c r="BH32" s="19">
        <v>13.27</v>
      </c>
      <c r="BI32" s="20">
        <f>ROUND('第７表性質別歳出の状況'!BD34/'第７表性質別歳出の状況'!BL34*100,2)</f>
        <v>13.9</v>
      </c>
      <c r="BJ32" s="18">
        <v>0.7044617689735706</v>
      </c>
      <c r="BK32" s="19">
        <v>0.5272591051594085</v>
      </c>
      <c r="BL32" s="19">
        <v>0.6781241162918025</v>
      </c>
      <c r="BM32" s="19">
        <v>3.04</v>
      </c>
      <c r="BN32" s="20">
        <f>ROUND('第７表性質別歳出の状況'!BG34/'第７表性質別歳出の状況'!BL34*100,2)</f>
        <v>0.09</v>
      </c>
      <c r="BO32" s="18">
        <v>1.0195113593024412</v>
      </c>
      <c r="BP32" s="19">
        <v>1.124755413632826</v>
      </c>
      <c r="BQ32" s="19">
        <v>1.5214355976209022</v>
      </c>
      <c r="BR32" s="19">
        <v>1.37</v>
      </c>
      <c r="BS32" s="20">
        <f>ROUND('第７表性質別歳出の状況'!BO34/'第７表性質別歳出の状況'!BL34*100,2)</f>
        <v>1.24</v>
      </c>
      <c r="BT32" s="18">
        <v>8.64595681800871</v>
      </c>
      <c r="BU32" s="19">
        <v>9.548520843486546</v>
      </c>
      <c r="BV32" s="19">
        <v>9.19881693454944</v>
      </c>
      <c r="BW32" s="19">
        <v>9.6</v>
      </c>
      <c r="BX32" s="20">
        <f>ROUND('第７表性質別歳出の状況'!BJ34/'第７表性質別歳出の状況'!BL34*100,2)</f>
        <v>10.39</v>
      </c>
      <c r="BY32" s="18">
        <v>0</v>
      </c>
      <c r="BZ32" s="19">
        <v>0</v>
      </c>
      <c r="CA32" s="19">
        <v>0</v>
      </c>
      <c r="CB32" s="19">
        <v>0</v>
      </c>
      <c r="CC32" s="20">
        <f>'第７表性質別歳出の状況'!BK34/'第７表性質別歳出の状況'!BL34*100</f>
        <v>0</v>
      </c>
      <c r="CD32" s="3"/>
      <c r="CE32" s="13">
        <f t="shared" si="0"/>
        <v>100</v>
      </c>
      <c r="CF32" s="12"/>
      <c r="CG32" s="14">
        <f t="shared" si="1"/>
        <v>20.5</v>
      </c>
      <c r="CH32" s="14">
        <f t="shared" si="2"/>
        <v>14.3</v>
      </c>
      <c r="CI32" s="14">
        <f t="shared" si="3"/>
        <v>1.6</v>
      </c>
      <c r="CJ32" s="14">
        <f t="shared" si="4"/>
        <v>4.9</v>
      </c>
      <c r="CK32" s="14">
        <f t="shared" si="5"/>
        <v>10.9</v>
      </c>
      <c r="CL32" s="14">
        <f t="shared" si="6"/>
        <v>22</v>
      </c>
      <c r="CM32" s="14">
        <f t="shared" si="7"/>
        <v>0.2</v>
      </c>
      <c r="CN32" s="14">
        <f t="shared" si="8"/>
        <v>0</v>
      </c>
      <c r="CO32" s="14">
        <f t="shared" si="9"/>
        <v>13.9</v>
      </c>
      <c r="CP32" s="14">
        <f t="shared" si="10"/>
        <v>0.1</v>
      </c>
      <c r="CQ32" s="14">
        <f t="shared" si="11"/>
        <v>1.2</v>
      </c>
      <c r="CR32" s="14">
        <f t="shared" si="12"/>
        <v>10.4</v>
      </c>
      <c r="CS32" s="14">
        <f t="shared" si="13"/>
        <v>0</v>
      </c>
      <c r="CT32" s="14">
        <f t="shared" si="14"/>
        <v>100</v>
      </c>
    </row>
    <row r="33" spans="1:98" ht="32.25" customHeight="1">
      <c r="A33" s="25" t="s">
        <v>27</v>
      </c>
      <c r="B33" s="18">
        <v>25.293443528747968</v>
      </c>
      <c r="C33" s="19">
        <v>22.568211533739074</v>
      </c>
      <c r="D33" s="19">
        <v>27.434736296898016</v>
      </c>
      <c r="E33" s="19">
        <v>29.07</v>
      </c>
      <c r="F33" s="20">
        <f>ROUND('第７表性質別歳出の状況'!B35/'第７表性質別歳出の状況'!BL35*100,2)</f>
        <v>28.19</v>
      </c>
      <c r="G33" s="18">
        <v>15.656996794899905</v>
      </c>
      <c r="H33" s="19">
        <v>13.745428781915564</v>
      </c>
      <c r="I33" s="19">
        <v>16.77338785704666</v>
      </c>
      <c r="J33" s="19">
        <v>17.824271937633668</v>
      </c>
      <c r="K33" s="20">
        <f>'第７表性質別歳出の状況'!H35/'第７表性質別歳出の状況'!BL35*100</f>
        <v>17.402184754498816</v>
      </c>
      <c r="L33" s="18">
        <v>12.994785499967353</v>
      </c>
      <c r="M33" s="19">
        <v>11.563937320386804</v>
      </c>
      <c r="N33" s="19">
        <v>14.038117271053368</v>
      </c>
      <c r="O33" s="19">
        <v>14.62</v>
      </c>
      <c r="P33" s="20">
        <f>ROUND('第７表性質別歳出の状況'!T35/'第７表性質別歳出の状況'!BL35*100,2)</f>
        <v>13.85</v>
      </c>
      <c r="Q33" s="18">
        <v>1.5759951743217786</v>
      </c>
      <c r="R33" s="19">
        <v>1.3340324282708684</v>
      </c>
      <c r="S33" s="19">
        <v>1.6565783246946748</v>
      </c>
      <c r="T33" s="19">
        <v>1.68</v>
      </c>
      <c r="U33" s="20">
        <f>ROUND('第７表性質別歳出の状況'!AE35/'第７表性質別歳出の状況'!BL35*100,2)</f>
        <v>1.66</v>
      </c>
      <c r="V33" s="18">
        <v>2.5887346919683445</v>
      </c>
      <c r="W33" s="19">
        <v>2.5346616137146496</v>
      </c>
      <c r="X33" s="19">
        <v>3.367187079966634</v>
      </c>
      <c r="Y33" s="19">
        <v>4.07</v>
      </c>
      <c r="Z33" s="20">
        <f>ROUND('第７表性質別歳出の状況'!AF35/'第７表性質別歳出の状況'!BL35*100,2)</f>
        <v>4.22</v>
      </c>
      <c r="AA33" s="18">
        <v>10.714428407574912</v>
      </c>
      <c r="AB33" s="19">
        <v>8.59053002900359</v>
      </c>
      <c r="AC33" s="19">
        <v>10.163150607562876</v>
      </c>
      <c r="AD33" s="19">
        <v>11.38</v>
      </c>
      <c r="AE33" s="20">
        <f>ROUND('第７表性質別歳出の状況'!AG35/'第７表性質別歳出の状況'!BL35*100,2)</f>
        <v>10.92</v>
      </c>
      <c r="AF33" s="18">
        <v>18.44949750384193</v>
      </c>
      <c r="AG33" s="19">
        <v>24.794378148416087</v>
      </c>
      <c r="AH33" s="19">
        <v>5.881970923643557</v>
      </c>
      <c r="AI33" s="19">
        <v>4.55</v>
      </c>
      <c r="AJ33" s="20">
        <f>ROUND('第７表性質別歳出の状況'!AM35/'第７表性質別歳出の状況'!BL35*100,2)</f>
        <v>11.86</v>
      </c>
      <c r="AK33" s="18">
        <v>11.025047335888448</v>
      </c>
      <c r="AL33" s="19">
        <v>9.585205514000704</v>
      </c>
      <c r="AM33" s="19">
        <v>0.04471483909844238</v>
      </c>
      <c r="AN33" s="19">
        <v>0.02</v>
      </c>
      <c r="AO33" s="20">
        <f>ROUND('第７表性質別歳出の状況'!AN35/'第７表性質別歳出の状況'!BL35*100,2)</f>
        <v>1.3</v>
      </c>
      <c r="AP33" s="18">
        <v>6.233963536504911</v>
      </c>
      <c r="AQ33" s="19">
        <v>14.195664726456982</v>
      </c>
      <c r="AR33" s="19">
        <v>4.536639818244826</v>
      </c>
      <c r="AS33" s="19">
        <v>3.09</v>
      </c>
      <c r="AT33" s="20">
        <f>ROUND('第７表性質別歳出の状況'!AO35/'第７表性質別歳出の状況'!BL35*100,2)</f>
        <v>9.24</v>
      </c>
      <c r="AU33" s="18">
        <v>0</v>
      </c>
      <c r="AV33" s="19">
        <v>0</v>
      </c>
      <c r="AW33" s="19">
        <v>0</v>
      </c>
      <c r="AX33" s="19">
        <v>0</v>
      </c>
      <c r="AY33" s="20">
        <f>ROUND('第７表性質別歳出の状況'!AT35/'第７表性質別歳出の状況'!BL35*100,2)</f>
        <v>0</v>
      </c>
      <c r="AZ33" s="18">
        <v>0</v>
      </c>
      <c r="BA33" s="19">
        <v>0</v>
      </c>
      <c r="BB33" s="19">
        <v>0</v>
      </c>
      <c r="BC33" s="19">
        <v>0</v>
      </c>
      <c r="BD33" s="20">
        <f>'第７表性質別歳出の状況'!BA35/'第７表性質別歳出の状況'!BL35*100</f>
        <v>0</v>
      </c>
      <c r="BE33" s="18">
        <v>13.822859019447911</v>
      </c>
      <c r="BF33" s="19">
        <v>13.063811217818957</v>
      </c>
      <c r="BG33" s="19">
        <v>18.664027071641158</v>
      </c>
      <c r="BH33" s="19">
        <v>14.26</v>
      </c>
      <c r="BI33" s="20">
        <f>ROUND('第７表性質別歳出の状況'!BD35/'第７表性質別歳出の状況'!BL35*100,2)</f>
        <v>12.65</v>
      </c>
      <c r="BJ33" s="18">
        <v>1.579405891966006</v>
      </c>
      <c r="BK33" s="19">
        <v>3.804107957072031</v>
      </c>
      <c r="BL33" s="19">
        <v>2.1174073271651697</v>
      </c>
      <c r="BM33" s="19">
        <v>5.1</v>
      </c>
      <c r="BN33" s="20">
        <f>ROUND('第７表性質別歳出の状況'!BG35/'第７表性質別歳出の状況'!BL35*100,2)</f>
        <v>2.2</v>
      </c>
      <c r="BO33" s="18">
        <v>0.22900532754096029</v>
      </c>
      <c r="BP33" s="19">
        <v>0.1950026879757883</v>
      </c>
      <c r="BQ33" s="19">
        <v>0.21825100036144493</v>
      </c>
      <c r="BR33" s="19">
        <v>0.24</v>
      </c>
      <c r="BS33" s="20">
        <f>ROUND('第７表性質別歳出の状況'!BO35/'第７表性質別歳出の状況'!BL35*100,2)</f>
        <v>0.22</v>
      </c>
      <c r="BT33" s="18">
        <v>12.751844954622838</v>
      </c>
      <c r="BU33" s="19">
        <v>11.551327063602153</v>
      </c>
      <c r="BV33" s="19">
        <v>16.458574097013102</v>
      </c>
      <c r="BW33" s="19">
        <v>15.05</v>
      </c>
      <c r="BX33" s="20">
        <f>ROUND('第７表性質別歳出の状況'!BJ35/'第７表性質別歳出の状況'!BL35*100,2)</f>
        <v>14.24</v>
      </c>
      <c r="BY33" s="18">
        <v>0</v>
      </c>
      <c r="BZ33" s="19">
        <v>0</v>
      </c>
      <c r="CA33" s="19">
        <v>0</v>
      </c>
      <c r="CB33" s="19">
        <v>0</v>
      </c>
      <c r="CC33" s="20">
        <f>'第７表性質別歳出の状況'!BK35/'第７表性質別歳出の状況'!BL35*100</f>
        <v>0</v>
      </c>
      <c r="CD33" s="3"/>
      <c r="CE33" s="13">
        <f t="shared" si="0"/>
        <v>100.00999999999999</v>
      </c>
      <c r="CF33" s="12"/>
      <c r="CG33" s="14">
        <f t="shared" si="1"/>
        <v>28.2</v>
      </c>
      <c r="CH33" s="14">
        <f t="shared" si="2"/>
        <v>13.9</v>
      </c>
      <c r="CI33" s="14">
        <f t="shared" si="3"/>
        <v>1.7</v>
      </c>
      <c r="CJ33" s="14">
        <f t="shared" si="4"/>
        <v>4.2</v>
      </c>
      <c r="CK33" s="14">
        <f t="shared" si="5"/>
        <v>10.9</v>
      </c>
      <c r="CL33" s="14">
        <f t="shared" si="6"/>
        <v>11.9</v>
      </c>
      <c r="CM33" s="14">
        <f t="shared" si="7"/>
        <v>0</v>
      </c>
      <c r="CN33" s="14">
        <f t="shared" si="8"/>
        <v>0</v>
      </c>
      <c r="CO33" s="14">
        <f t="shared" si="9"/>
        <v>12.7</v>
      </c>
      <c r="CP33" s="14">
        <f t="shared" si="10"/>
        <v>2.2</v>
      </c>
      <c r="CQ33" s="14">
        <f t="shared" si="11"/>
        <v>0.2</v>
      </c>
      <c r="CR33" s="14">
        <f t="shared" si="12"/>
        <v>14.2</v>
      </c>
      <c r="CS33" s="14">
        <f t="shared" si="13"/>
        <v>0</v>
      </c>
      <c r="CT33" s="14">
        <f t="shared" si="14"/>
        <v>100.10000000000002</v>
      </c>
    </row>
    <row r="34" spans="1:98" ht="32.25" customHeight="1">
      <c r="A34" s="25" t="s">
        <v>28</v>
      </c>
      <c r="B34" s="18">
        <v>17.258566018526608</v>
      </c>
      <c r="C34" s="19">
        <v>15.153388777500199</v>
      </c>
      <c r="D34" s="19">
        <v>17.047543429918687</v>
      </c>
      <c r="E34" s="19">
        <v>18.57</v>
      </c>
      <c r="F34" s="20">
        <f>ROUND('第７表性質別歳出の状況'!B36/'第７表性質別歳出の状況'!BL36*100,2)</f>
        <v>18.12</v>
      </c>
      <c r="G34" s="18">
        <v>10.059065367322853</v>
      </c>
      <c r="H34" s="19">
        <v>8.98104962693724</v>
      </c>
      <c r="I34" s="19">
        <v>10.316067547074184</v>
      </c>
      <c r="J34" s="19">
        <v>11.19809649361429</v>
      </c>
      <c r="K34" s="20">
        <f>'第７表性質別歳出の状況'!H36/'第７表性質別歳出の状況'!BL36*100</f>
        <v>10.744297719087635</v>
      </c>
      <c r="L34" s="18">
        <v>12.789525593393325</v>
      </c>
      <c r="M34" s="19">
        <v>12.565382777998172</v>
      </c>
      <c r="N34" s="19">
        <v>12.650876430117247</v>
      </c>
      <c r="O34" s="19">
        <v>12.52</v>
      </c>
      <c r="P34" s="20">
        <f>ROUND('第７表性質別歳出の状況'!T36/'第７表性質別歳出の状況'!BL36*100,2)</f>
        <v>12.7</v>
      </c>
      <c r="Q34" s="18">
        <v>1.7736022854499516</v>
      </c>
      <c r="R34" s="19">
        <v>1.9690899365382302</v>
      </c>
      <c r="S34" s="19">
        <v>2.092156680226746</v>
      </c>
      <c r="T34" s="19">
        <v>1.76</v>
      </c>
      <c r="U34" s="20">
        <f>ROUND('第７表性質別歳出の状況'!AE36/'第７表性質別歳出の状況'!BL36*100,2)</f>
        <v>2.54</v>
      </c>
      <c r="V34" s="18">
        <v>1.7398679614317694</v>
      </c>
      <c r="W34" s="19">
        <v>1.8450970511184734</v>
      </c>
      <c r="X34" s="19">
        <v>2.0300564913947072</v>
      </c>
      <c r="Y34" s="19">
        <v>2.32</v>
      </c>
      <c r="Z34" s="20">
        <f>ROUND('第７表性質別歳出の状況'!AF36/'第７表性質別歳出の状況'!BL36*100,2)</f>
        <v>2.43</v>
      </c>
      <c r="AA34" s="18">
        <v>8.441863084094923</v>
      </c>
      <c r="AB34" s="19">
        <v>7.865947584175896</v>
      </c>
      <c r="AC34" s="19">
        <v>8.756812232497833</v>
      </c>
      <c r="AD34" s="19">
        <v>8.16</v>
      </c>
      <c r="AE34" s="20">
        <f>ROUND('第７表性質別歳出の状況'!AG36/'第７表性質別歳出の状況'!BL36*100,2)</f>
        <v>8.48</v>
      </c>
      <c r="AF34" s="18">
        <v>22.718880464846865</v>
      </c>
      <c r="AG34" s="19">
        <v>27.423871489618218</v>
      </c>
      <c r="AH34" s="19">
        <v>15.558088200199407</v>
      </c>
      <c r="AI34" s="19">
        <v>18.85</v>
      </c>
      <c r="AJ34" s="20">
        <f>ROUND('第７表性質別歳出の状況'!AM36/'第７表性質別歳出の状況'!BL36*100,2)</f>
        <v>16.24</v>
      </c>
      <c r="AK34" s="18">
        <v>3.707392109501212</v>
      </c>
      <c r="AL34" s="19">
        <v>12.433479508650791</v>
      </c>
      <c r="AM34" s="19">
        <v>3.3084501876058567</v>
      </c>
      <c r="AN34" s="19">
        <v>5.45</v>
      </c>
      <c r="AO34" s="20">
        <f>ROUND('第７表性質別歳出の状況'!AN36/'第７表性質別歳出の状況'!BL36*100,2)</f>
        <v>5.11</v>
      </c>
      <c r="AP34" s="18">
        <v>18.29784075076041</v>
      </c>
      <c r="AQ34" s="19">
        <v>14.222917954784531</v>
      </c>
      <c r="AR34" s="19">
        <v>10.936805740325225</v>
      </c>
      <c r="AS34" s="19">
        <v>12.94</v>
      </c>
      <c r="AT34" s="20">
        <f>ROUND('第７表性質別歳出の状況'!AO36/'第７表性質別歳出の状況'!BL36*100,2)</f>
        <v>10.75</v>
      </c>
      <c r="AU34" s="18">
        <v>7.013911368618696</v>
      </c>
      <c r="AV34" s="19">
        <v>6.0071741463873725</v>
      </c>
      <c r="AW34" s="19">
        <v>9.75418609330217</v>
      </c>
      <c r="AX34" s="19">
        <v>4.79</v>
      </c>
      <c r="AY34" s="20">
        <f>ROUND('第７表性質別歳出の状況'!AT36/'第７表性質別歳出の状況'!BL36*100,2)</f>
        <v>5.42</v>
      </c>
      <c r="AZ34" s="18">
        <v>0</v>
      </c>
      <c r="BA34" s="19">
        <v>0</v>
      </c>
      <c r="BB34" s="19">
        <v>0</v>
      </c>
      <c r="BC34" s="19">
        <v>0</v>
      </c>
      <c r="BD34" s="20">
        <f>'第７表性質別歳出の状況'!BA36/'第７表性質別歳出の状況'!BL36*100</f>
        <v>0</v>
      </c>
      <c r="BE34" s="18">
        <v>17.13367831898025</v>
      </c>
      <c r="BF34" s="19">
        <v>16.63198725761047</v>
      </c>
      <c r="BG34" s="19">
        <v>20.59297637634982</v>
      </c>
      <c r="BH34" s="19">
        <v>19.76</v>
      </c>
      <c r="BI34" s="20">
        <f>ROUND('第７表性質別歳出の状況'!BD36/'第７表性質別歳出の状況'!BL36*100,2)</f>
        <v>19.59</v>
      </c>
      <c r="BJ34" s="18">
        <v>0.10026871308098916</v>
      </c>
      <c r="BK34" s="19">
        <v>0.31505724902103044</v>
      </c>
      <c r="BL34" s="19">
        <v>0.08572726704584259</v>
      </c>
      <c r="BM34" s="19">
        <v>0.16</v>
      </c>
      <c r="BN34" s="20">
        <f>ROUND('第７表性質別歳出の状況'!BG36/'第７表性質別歳出の状況'!BL36*100,2)</f>
        <v>0.12</v>
      </c>
      <c r="BO34" s="18">
        <v>0.36650727030233127</v>
      </c>
      <c r="BP34" s="19">
        <v>0.35620554131924714</v>
      </c>
      <c r="BQ34" s="19">
        <v>0.39765216458053104</v>
      </c>
      <c r="BR34" s="19">
        <v>0.45</v>
      </c>
      <c r="BS34" s="20">
        <f>ROUND('第７表性質別歳出の状況'!BO36/'第７表性質別歳出の状況'!BL36*100,2)</f>
        <v>0.45</v>
      </c>
      <c r="BT34" s="18">
        <v>10.663328921274289</v>
      </c>
      <c r="BU34" s="19">
        <v>9.866798188712691</v>
      </c>
      <c r="BV34" s="19">
        <v>11.03392463436701</v>
      </c>
      <c r="BW34" s="19">
        <v>12.66</v>
      </c>
      <c r="BX34" s="20">
        <f>ROUND('第７表性質別歳出の状況'!BJ36/'第７表性質別歳出の状況'!BL36*100,2)</f>
        <v>13.9</v>
      </c>
      <c r="BY34" s="18">
        <v>0</v>
      </c>
      <c r="BZ34" s="19">
        <v>0</v>
      </c>
      <c r="CA34" s="19">
        <v>0</v>
      </c>
      <c r="CB34" s="19">
        <v>0</v>
      </c>
      <c r="CC34" s="20">
        <f>'第７表性質別歳出の状況'!BK36/'第７表性質別歳出の状況'!BL36*100</f>
        <v>0</v>
      </c>
      <c r="CD34" s="3"/>
      <c r="CE34" s="13">
        <f t="shared" si="0"/>
        <v>99.99000000000001</v>
      </c>
      <c r="CF34" s="12"/>
      <c r="CG34" s="14">
        <f t="shared" si="1"/>
        <v>18.1</v>
      </c>
      <c r="CH34" s="14">
        <f t="shared" si="2"/>
        <v>12.7</v>
      </c>
      <c r="CI34" s="14">
        <f t="shared" si="3"/>
        <v>2.5</v>
      </c>
      <c r="CJ34" s="14">
        <f t="shared" si="4"/>
        <v>2.4</v>
      </c>
      <c r="CK34" s="14">
        <f t="shared" si="5"/>
        <v>8.5</v>
      </c>
      <c r="CL34" s="14">
        <f t="shared" si="6"/>
        <v>16.2</v>
      </c>
      <c r="CM34" s="14">
        <f t="shared" si="7"/>
        <v>5.4</v>
      </c>
      <c r="CN34" s="14">
        <f t="shared" si="8"/>
        <v>0</v>
      </c>
      <c r="CO34" s="14">
        <f t="shared" si="9"/>
        <v>19.6</v>
      </c>
      <c r="CP34" s="14">
        <f t="shared" si="10"/>
        <v>0.1</v>
      </c>
      <c r="CQ34" s="14">
        <f t="shared" si="11"/>
        <v>0.5</v>
      </c>
      <c r="CR34" s="14">
        <f t="shared" si="12"/>
        <v>13.9</v>
      </c>
      <c r="CS34" s="14">
        <f t="shared" si="13"/>
        <v>0</v>
      </c>
      <c r="CT34" s="14">
        <f t="shared" si="14"/>
        <v>99.9</v>
      </c>
    </row>
    <row r="35" spans="1:98" ht="32.25" customHeight="1">
      <c r="A35" s="25" t="s">
        <v>29</v>
      </c>
      <c r="B35" s="18">
        <v>18.237168237723722</v>
      </c>
      <c r="C35" s="19">
        <v>20.019037323320628</v>
      </c>
      <c r="D35" s="19">
        <v>20.568132787848228</v>
      </c>
      <c r="E35" s="19">
        <v>22.1</v>
      </c>
      <c r="F35" s="20">
        <f>ROUND('第７表性質別歳出の状況'!B37/'第７表性質別歳出の状況'!BL37*100,2)</f>
        <v>20.68</v>
      </c>
      <c r="G35" s="18">
        <v>10.364285811274826</v>
      </c>
      <c r="H35" s="19">
        <v>11.749367715553847</v>
      </c>
      <c r="I35" s="19">
        <v>12.055758004231496</v>
      </c>
      <c r="J35" s="19">
        <v>12.86158524644408</v>
      </c>
      <c r="K35" s="20">
        <f>'第７表性質別歳出の状況'!H37/'第７表性質別歳出の状況'!BL37*100</f>
        <v>12.173046243409253</v>
      </c>
      <c r="L35" s="18">
        <v>13.263907547863097</v>
      </c>
      <c r="M35" s="19">
        <v>15.040791266149894</v>
      </c>
      <c r="N35" s="19">
        <v>12.806250552329661</v>
      </c>
      <c r="O35" s="19">
        <v>13.43</v>
      </c>
      <c r="P35" s="20">
        <f>ROUND('第７表性質別歳出の状況'!T37/'第７表性質別歳出の状況'!BL37*100,2)</f>
        <v>12.69</v>
      </c>
      <c r="Q35" s="18">
        <v>1.334846441842772</v>
      </c>
      <c r="R35" s="19">
        <v>1.9120803988790271</v>
      </c>
      <c r="S35" s="19">
        <v>2.535154158457532</v>
      </c>
      <c r="T35" s="19">
        <v>1.42</v>
      </c>
      <c r="U35" s="20">
        <f>ROUND('第７表性質別歳出の状況'!AE37/'第７表性質別歳出の状況'!BL37*100,2)</f>
        <v>1.63</v>
      </c>
      <c r="V35" s="18">
        <v>1.5130947938067338</v>
      </c>
      <c r="W35" s="19">
        <v>1.8283665444926311</v>
      </c>
      <c r="X35" s="19">
        <v>1.7912635743136816</v>
      </c>
      <c r="Y35" s="19">
        <v>1.8</v>
      </c>
      <c r="Z35" s="20">
        <f>ROUND('第７表性質別歳出の状況'!AF37/'第７表性質別歳出の状況'!BL37*100,2)</f>
        <v>1.84</v>
      </c>
      <c r="AA35" s="18">
        <v>6.513759316171512</v>
      </c>
      <c r="AB35" s="19">
        <v>7.415135371598571</v>
      </c>
      <c r="AC35" s="19">
        <v>8.04249169556109</v>
      </c>
      <c r="AD35" s="19">
        <v>6.76</v>
      </c>
      <c r="AE35" s="20">
        <f>ROUND('第７表性質別歳出の状況'!AG37/'第７表性質別歳出の状況'!BL37*100,2)</f>
        <v>6.25</v>
      </c>
      <c r="AF35" s="18">
        <v>29.437147499688308</v>
      </c>
      <c r="AG35" s="19">
        <v>15.524559406289217</v>
      </c>
      <c r="AH35" s="19">
        <v>9.29686484688122</v>
      </c>
      <c r="AI35" s="19">
        <v>9.56</v>
      </c>
      <c r="AJ35" s="20">
        <f>ROUND('第７表性質別歳出の状況'!AM37/'第７表性質別歳出の状況'!BL37*100,2)</f>
        <v>8.64</v>
      </c>
      <c r="AK35" s="18">
        <v>3.877683446233557</v>
      </c>
      <c r="AL35" s="19">
        <v>5.328305216515741</v>
      </c>
      <c r="AM35" s="19">
        <v>1.4420352763207827</v>
      </c>
      <c r="AN35" s="19">
        <v>3.32</v>
      </c>
      <c r="AO35" s="20">
        <f>ROUND('第７表性質別歳出の状況'!AN37/'第７表性質別歳出の状況'!BL37*100,2)</f>
        <v>5.8</v>
      </c>
      <c r="AP35" s="18">
        <v>25.181776698266113</v>
      </c>
      <c r="AQ35" s="19">
        <v>9.261690441556771</v>
      </c>
      <c r="AR35" s="19">
        <v>6.73587465625601</v>
      </c>
      <c r="AS35" s="19">
        <v>5.47</v>
      </c>
      <c r="AT35" s="20">
        <f>ROUND('第７表性質別歳出の状況'!AO37/'第７表性質別歳出の状況'!BL37*100,2)</f>
        <v>2.47</v>
      </c>
      <c r="AU35" s="18">
        <v>1.5050300022589647</v>
      </c>
      <c r="AV35" s="19">
        <v>2.968880365673309</v>
      </c>
      <c r="AW35" s="19">
        <v>3.85014061663383</v>
      </c>
      <c r="AX35" s="19">
        <v>1.61</v>
      </c>
      <c r="AY35" s="20">
        <f>ROUND('第７表性質別歳出の状況'!AT37/'第７表性質別歳出の状況'!BL37*100,2)</f>
        <v>0.21</v>
      </c>
      <c r="AZ35" s="18">
        <v>0</v>
      </c>
      <c r="BA35" s="19">
        <v>0</v>
      </c>
      <c r="BB35" s="19">
        <v>0</v>
      </c>
      <c r="BC35" s="19">
        <v>0</v>
      </c>
      <c r="BD35" s="20">
        <f>'第７表性質別歳出の状況'!BA37/'第７表性質別歳出の状況'!BL37*100</f>
        <v>0</v>
      </c>
      <c r="BE35" s="18">
        <v>15.963555371583213</v>
      </c>
      <c r="BF35" s="19">
        <v>19.870964071132992</v>
      </c>
      <c r="BG35" s="19">
        <v>22.357109067563563</v>
      </c>
      <c r="BH35" s="19">
        <v>24.67</v>
      </c>
      <c r="BI35" s="20">
        <f>ROUND('第７表性質別歳出の状況'!BD37/'第７表性質別歳出の状況'!BL37*100,2)</f>
        <v>23.54</v>
      </c>
      <c r="BJ35" s="18">
        <v>3.401325835271695</v>
      </c>
      <c r="BK35" s="19">
        <v>4.526610978687246</v>
      </c>
      <c r="BL35" s="19">
        <v>8.615926848160028</v>
      </c>
      <c r="BM35" s="19">
        <v>5.71</v>
      </c>
      <c r="BN35" s="20">
        <f>ROUND('第７表性質別歳出の状況'!BG37/'第７表性質別歳出の状況'!BL37*100,2)</f>
        <v>11</v>
      </c>
      <c r="BO35" s="18">
        <v>0.0037032206086695684</v>
      </c>
      <c r="BP35" s="19">
        <v>0.002331862239175379</v>
      </c>
      <c r="BQ35" s="19">
        <v>0.005198396814422432</v>
      </c>
      <c r="BR35" s="19">
        <v>0</v>
      </c>
      <c r="BS35" s="20">
        <f>ROUND('第７表性質別歳出の状況'!BO37/'第７表性質別歳出の状況'!BL37*100,2)</f>
        <v>0</v>
      </c>
      <c r="BT35" s="18">
        <v>8.82646173318131</v>
      </c>
      <c r="BU35" s="19">
        <v>10.891242411537307</v>
      </c>
      <c r="BV35" s="19">
        <v>10.131467455436743</v>
      </c>
      <c r="BW35" s="19">
        <v>12.94</v>
      </c>
      <c r="BX35" s="20">
        <f>ROUND('第７表性質別歳出の状況'!BJ37/'第７表性質別歳出の状況'!BL37*100,2)</f>
        <v>13.52</v>
      </c>
      <c r="BY35" s="18">
        <v>0</v>
      </c>
      <c r="BZ35" s="19">
        <v>0</v>
      </c>
      <c r="CA35" s="19">
        <v>0</v>
      </c>
      <c r="CB35" s="19">
        <v>0</v>
      </c>
      <c r="CC35" s="20">
        <f>'第７表性質別歳出の状況'!BK37/'第７表性質別歳出の状況'!BL37*100</f>
        <v>0</v>
      </c>
      <c r="CD35" s="3"/>
      <c r="CE35" s="13">
        <f t="shared" si="0"/>
        <v>100</v>
      </c>
      <c r="CF35" s="12"/>
      <c r="CG35" s="14">
        <f t="shared" si="1"/>
        <v>20.7</v>
      </c>
      <c r="CH35" s="14">
        <f t="shared" si="2"/>
        <v>12.7</v>
      </c>
      <c r="CI35" s="14">
        <f t="shared" si="3"/>
        <v>1.6</v>
      </c>
      <c r="CJ35" s="14">
        <f t="shared" si="4"/>
        <v>1.8</v>
      </c>
      <c r="CK35" s="14">
        <f t="shared" si="5"/>
        <v>6.3</v>
      </c>
      <c r="CL35" s="14">
        <f t="shared" si="6"/>
        <v>8.6</v>
      </c>
      <c r="CM35" s="14">
        <f t="shared" si="7"/>
        <v>0.2</v>
      </c>
      <c r="CN35" s="14">
        <f t="shared" si="8"/>
        <v>0</v>
      </c>
      <c r="CO35" s="14">
        <f t="shared" si="9"/>
        <v>23.5</v>
      </c>
      <c r="CP35" s="14">
        <f t="shared" si="10"/>
        <v>11</v>
      </c>
      <c r="CQ35" s="14">
        <f t="shared" si="11"/>
        <v>0</v>
      </c>
      <c r="CR35" s="14">
        <f t="shared" si="12"/>
        <v>13.5</v>
      </c>
      <c r="CS35" s="14">
        <f t="shared" si="13"/>
        <v>0</v>
      </c>
      <c r="CT35" s="14">
        <f t="shared" si="14"/>
        <v>99.9</v>
      </c>
    </row>
    <row r="36" spans="1:98" ht="32.25" customHeight="1">
      <c r="A36" s="25" t="s">
        <v>30</v>
      </c>
      <c r="B36" s="18">
        <v>22.40183846339431</v>
      </c>
      <c r="C36" s="19">
        <v>20.329675559544206</v>
      </c>
      <c r="D36" s="19">
        <v>20.51887987575479</v>
      </c>
      <c r="E36" s="19">
        <v>23.34</v>
      </c>
      <c r="F36" s="20">
        <f>ROUND('第７表性質別歳出の状況'!B38/'第７表性質別歳出の状況'!BL38*100,2)</f>
        <v>22.85</v>
      </c>
      <c r="G36" s="18">
        <v>13.138051297234659</v>
      </c>
      <c r="H36" s="19">
        <v>11.743867449892578</v>
      </c>
      <c r="I36" s="19">
        <v>11.871190094348021</v>
      </c>
      <c r="J36" s="19">
        <v>13.587861363599954</v>
      </c>
      <c r="K36" s="20">
        <f>'第７表性質別歳出の状況'!H38/'第７表性質別歳出の状況'!BL38*100</f>
        <v>12.368834638112903</v>
      </c>
      <c r="L36" s="18">
        <v>12.402121271687642</v>
      </c>
      <c r="M36" s="19">
        <v>11.083292540317098</v>
      </c>
      <c r="N36" s="19">
        <v>9.921264803079834</v>
      </c>
      <c r="O36" s="19">
        <v>11.22</v>
      </c>
      <c r="P36" s="20">
        <f>ROUND('第７表性質別歳出の状況'!T38/'第７表性質別歳出の状況'!BL38*100,2)</f>
        <v>10.15</v>
      </c>
      <c r="Q36" s="18">
        <v>3.3975052118775295</v>
      </c>
      <c r="R36" s="19">
        <v>3.6723912866117323</v>
      </c>
      <c r="S36" s="19">
        <v>4.357518601857926</v>
      </c>
      <c r="T36" s="19">
        <v>3.25</v>
      </c>
      <c r="U36" s="20">
        <f>ROUND('第７表性質別歳出の状況'!AE38/'第７表性質別歳出の状況'!BL38*100,2)</f>
        <v>3.41</v>
      </c>
      <c r="V36" s="18">
        <v>1.7905256428564196</v>
      </c>
      <c r="W36" s="19">
        <v>1.8594476625601697</v>
      </c>
      <c r="X36" s="19">
        <v>1.7541486970824562</v>
      </c>
      <c r="Y36" s="19">
        <v>1.71</v>
      </c>
      <c r="Z36" s="20">
        <f>ROUND('第７表性質別歳出の状況'!AF38/'第７表性質別歳出の状況'!BL38*100,2)</f>
        <v>1.99</v>
      </c>
      <c r="AA36" s="18">
        <v>7.65157040652121</v>
      </c>
      <c r="AB36" s="19">
        <v>7.330708982622175</v>
      </c>
      <c r="AC36" s="19">
        <v>7.473578034674165</v>
      </c>
      <c r="AD36" s="19">
        <v>7.03</v>
      </c>
      <c r="AE36" s="20">
        <f>ROUND('第７表性質別歳出の状況'!AG38/'第７表性質別歳出の状況'!BL38*100,2)</f>
        <v>7.22</v>
      </c>
      <c r="AF36" s="18">
        <v>19.737539937942785</v>
      </c>
      <c r="AG36" s="19">
        <v>11.111711674961247</v>
      </c>
      <c r="AH36" s="19">
        <v>7.8467108299585435</v>
      </c>
      <c r="AI36" s="19">
        <v>12.04</v>
      </c>
      <c r="AJ36" s="20">
        <f>ROUND('第７表性質別歳出の状況'!AM38/'第７表性質別歳出の状況'!BL38*100,2)</f>
        <v>14.11</v>
      </c>
      <c r="AK36" s="18">
        <v>5.8452982772086886</v>
      </c>
      <c r="AL36" s="19">
        <v>2.5682603138342714</v>
      </c>
      <c r="AM36" s="19">
        <v>1.3928282356550332</v>
      </c>
      <c r="AN36" s="19">
        <v>1.93</v>
      </c>
      <c r="AO36" s="20">
        <f>ROUND('第７表性質別歳出の状況'!AN38/'第７表性質別歳出の状況'!BL38*100,2)</f>
        <v>3.41</v>
      </c>
      <c r="AP36" s="18">
        <v>13.857641288055609</v>
      </c>
      <c r="AQ36" s="19">
        <v>8.242772837290255</v>
      </c>
      <c r="AR36" s="19">
        <v>6.134881102867966</v>
      </c>
      <c r="AS36" s="19">
        <v>10.01</v>
      </c>
      <c r="AT36" s="20">
        <f>ROUND('第７表性質別歳出の状況'!AO38/'第７表性質別歳出の状況'!BL38*100,2)</f>
        <v>10.68</v>
      </c>
      <c r="AU36" s="18">
        <v>0.13759845481928026</v>
      </c>
      <c r="AV36" s="19">
        <v>12.286210600745152</v>
      </c>
      <c r="AW36" s="19">
        <v>14.801915720881057</v>
      </c>
      <c r="AX36" s="19">
        <v>4.29</v>
      </c>
      <c r="AY36" s="20">
        <f>ROUND('第７表性質別歳出の状況'!AT38/'第７表性質別歳出の状況'!BL38*100,2)</f>
        <v>3.48</v>
      </c>
      <c r="AZ36" s="18">
        <v>0</v>
      </c>
      <c r="BA36" s="19">
        <v>0</v>
      </c>
      <c r="BB36" s="19">
        <v>0</v>
      </c>
      <c r="BC36" s="19">
        <v>0</v>
      </c>
      <c r="BD36" s="20">
        <f>'第７表性質別歳出の状況'!BA38/'第７表性質別歳出の状況'!BL38*100</f>
        <v>0</v>
      </c>
      <c r="BE36" s="18">
        <v>19.39003488318097</v>
      </c>
      <c r="BF36" s="19">
        <v>18.348766691142476</v>
      </c>
      <c r="BG36" s="19">
        <v>17.64368933767388</v>
      </c>
      <c r="BH36" s="19">
        <v>20.42</v>
      </c>
      <c r="BI36" s="20">
        <f>ROUND('第７表性質別歳出の状況'!BD38/'第７表性質別歳出の状況'!BL38*100,2)</f>
        <v>18.15</v>
      </c>
      <c r="BJ36" s="18">
        <v>0.7848104713087495</v>
      </c>
      <c r="BK36" s="19">
        <v>1.5431998041935222</v>
      </c>
      <c r="BL36" s="19">
        <v>0.002773330557720199</v>
      </c>
      <c r="BM36" s="19">
        <v>0.01</v>
      </c>
      <c r="BN36" s="20">
        <f>ROUND('第７表性質別歳出の状況'!BG38/'第７表性質別歳出の状況'!BL38*100,2)</f>
        <v>0.05</v>
      </c>
      <c r="BO36" s="18">
        <v>0.9238404248967663</v>
      </c>
      <c r="BP36" s="19">
        <v>0.879769383481548</v>
      </c>
      <c r="BQ36" s="19">
        <v>0.8706888405286994</v>
      </c>
      <c r="BR36" s="19">
        <v>0.83</v>
      </c>
      <c r="BS36" s="20">
        <f>ROUND('第７表性質別歳出の状況'!BO38/'第７表性質別歳出の状況'!BL38*100,2)</f>
        <v>1.16</v>
      </c>
      <c r="BT36" s="18">
        <v>11.382614831514342</v>
      </c>
      <c r="BU36" s="19">
        <v>11.554825813820674</v>
      </c>
      <c r="BV36" s="19">
        <v>14.808831927950926</v>
      </c>
      <c r="BW36" s="19">
        <v>15.87</v>
      </c>
      <c r="BX36" s="20">
        <f>ROUND('第７表性質別歳出の状況'!BJ38/'第７表性質別歳出の状況'!BL38*100,2)</f>
        <v>17.44</v>
      </c>
      <c r="BY36" s="18">
        <v>0</v>
      </c>
      <c r="BZ36" s="19">
        <v>0</v>
      </c>
      <c r="CA36" s="19">
        <v>0</v>
      </c>
      <c r="CB36" s="19">
        <v>0</v>
      </c>
      <c r="CC36" s="20">
        <f>'第７表性質別歳出の状況'!BK38/'第７表性質別歳出の状況'!BL38*100</f>
        <v>0</v>
      </c>
      <c r="CD36" s="3"/>
      <c r="CE36" s="13">
        <f t="shared" si="0"/>
        <v>100.00999999999998</v>
      </c>
      <c r="CF36" s="12"/>
      <c r="CG36" s="14">
        <f t="shared" si="1"/>
        <v>22.9</v>
      </c>
      <c r="CH36" s="14">
        <f t="shared" si="2"/>
        <v>10.2</v>
      </c>
      <c r="CI36" s="14">
        <f t="shared" si="3"/>
        <v>3.4</v>
      </c>
      <c r="CJ36" s="14">
        <f t="shared" si="4"/>
        <v>2</v>
      </c>
      <c r="CK36" s="14">
        <f t="shared" si="5"/>
        <v>7.2</v>
      </c>
      <c r="CL36" s="14">
        <f t="shared" si="6"/>
        <v>14.1</v>
      </c>
      <c r="CM36" s="14">
        <f t="shared" si="7"/>
        <v>3.5</v>
      </c>
      <c r="CN36" s="14">
        <f t="shared" si="8"/>
        <v>0</v>
      </c>
      <c r="CO36" s="14">
        <f t="shared" si="9"/>
        <v>18.2</v>
      </c>
      <c r="CP36" s="14">
        <f t="shared" si="10"/>
        <v>0.1</v>
      </c>
      <c r="CQ36" s="14">
        <f t="shared" si="11"/>
        <v>1.2</v>
      </c>
      <c r="CR36" s="14">
        <f t="shared" si="12"/>
        <v>17.4</v>
      </c>
      <c r="CS36" s="14">
        <f t="shared" si="13"/>
        <v>0</v>
      </c>
      <c r="CT36" s="14">
        <f t="shared" si="14"/>
        <v>100.19999999999999</v>
      </c>
    </row>
    <row r="37" spans="1:98" ht="32.25" customHeight="1">
      <c r="A37" s="25" t="s">
        <v>31</v>
      </c>
      <c r="B37" s="18">
        <v>22.953242358336563</v>
      </c>
      <c r="C37" s="19">
        <v>21.188628467591602</v>
      </c>
      <c r="D37" s="19">
        <v>21.979816337703824</v>
      </c>
      <c r="E37" s="19">
        <v>23.04</v>
      </c>
      <c r="F37" s="20">
        <f>ROUND('第７表性質別歳出の状況'!B39/'第７表性質別歳出の状況'!BL39*100,2)</f>
        <v>22.29</v>
      </c>
      <c r="G37" s="18">
        <v>13.943974661514863</v>
      </c>
      <c r="H37" s="19">
        <v>12.746113786776672</v>
      </c>
      <c r="I37" s="19">
        <v>13.6180456390082</v>
      </c>
      <c r="J37" s="19">
        <v>14.101648783423714</v>
      </c>
      <c r="K37" s="20">
        <f>'第７表性質別歳出の状況'!H39/'第７表性質別歳出の状況'!BL39*100</f>
        <v>13.555287680088943</v>
      </c>
      <c r="L37" s="18">
        <v>9.542512130399093</v>
      </c>
      <c r="M37" s="19">
        <v>8.836140131247635</v>
      </c>
      <c r="N37" s="19">
        <v>9.375638500222946</v>
      </c>
      <c r="O37" s="19">
        <v>10.11</v>
      </c>
      <c r="P37" s="20">
        <f>ROUND('第７表性質別歳出の状況'!T39/'第７表性質別歳出の状況'!BL39*100,2)</f>
        <v>10.42</v>
      </c>
      <c r="Q37" s="18">
        <v>3.0461864367601175</v>
      </c>
      <c r="R37" s="19">
        <v>3.4957444111597193</v>
      </c>
      <c r="S37" s="19">
        <v>4.815011316622736</v>
      </c>
      <c r="T37" s="19">
        <v>3.68</v>
      </c>
      <c r="U37" s="20">
        <f>ROUND('第７表性質別歳出の状況'!AE39/'第７表性質別歳出の状況'!BL39*100,2)</f>
        <v>4.28</v>
      </c>
      <c r="V37" s="18">
        <v>2.456437921019621</v>
      </c>
      <c r="W37" s="19">
        <v>2.549584914303389</v>
      </c>
      <c r="X37" s="19">
        <v>3.128298329880964</v>
      </c>
      <c r="Y37" s="19">
        <v>2.88</v>
      </c>
      <c r="Z37" s="20">
        <f>ROUND('第７表性質別歳出の状況'!AF39/'第７表性質別歳出の状況'!BL39*100,2)</f>
        <v>2.76</v>
      </c>
      <c r="AA37" s="18">
        <v>9.866691459973023</v>
      </c>
      <c r="AB37" s="19">
        <v>9.076778741191388</v>
      </c>
      <c r="AC37" s="19">
        <v>10.388716113629052</v>
      </c>
      <c r="AD37" s="19">
        <v>9.51</v>
      </c>
      <c r="AE37" s="20">
        <f>ROUND('第７表性質別歳出の状況'!AG39/'第７表性質別歳出の状況'!BL39*100,2)</f>
        <v>9.67</v>
      </c>
      <c r="AF37" s="18">
        <v>8.566943468179469</v>
      </c>
      <c r="AG37" s="19">
        <v>12.509488267338387</v>
      </c>
      <c r="AH37" s="19">
        <v>5.016735055567158</v>
      </c>
      <c r="AI37" s="19">
        <v>11.27</v>
      </c>
      <c r="AJ37" s="20">
        <f>ROUND('第７表性質別歳出の状況'!AM39/'第７表性質別歳出の状況'!BL39*100,2)</f>
        <v>4.77</v>
      </c>
      <c r="AK37" s="18">
        <v>5.23649013079154</v>
      </c>
      <c r="AL37" s="19">
        <v>9.93406296539003</v>
      </c>
      <c r="AM37" s="19">
        <v>1.6005824815293526</v>
      </c>
      <c r="AN37" s="19">
        <v>6.13</v>
      </c>
      <c r="AO37" s="20">
        <f>ROUND('第７表性質別歳出の状況'!AN39/'第７表性質別歳出の状況'!BL39*100,2)</f>
        <v>1.87</v>
      </c>
      <c r="AP37" s="18">
        <v>2.6975048824663723</v>
      </c>
      <c r="AQ37" s="19">
        <v>1.9758597924057646</v>
      </c>
      <c r="AR37" s="19">
        <v>2.645211177775395</v>
      </c>
      <c r="AS37" s="19">
        <v>4.82</v>
      </c>
      <c r="AT37" s="20">
        <f>ROUND('第７表性質別歳出の状況'!AO39/'第７表性質別歳出の状況'!BL39*100,2)</f>
        <v>2.78</v>
      </c>
      <c r="AU37" s="18">
        <v>0.616613638441679</v>
      </c>
      <c r="AV37" s="19">
        <v>2.721658404757372</v>
      </c>
      <c r="AW37" s="19">
        <v>4.26865267281132</v>
      </c>
      <c r="AX37" s="19">
        <v>0.32</v>
      </c>
      <c r="AY37" s="20">
        <f>ROUND('第７表性質別歳出の状況'!AT39/'第７表性質別歳出の状況'!BL39*100,2)</f>
        <v>2.48</v>
      </c>
      <c r="AZ37" s="18">
        <v>0</v>
      </c>
      <c r="BA37" s="19">
        <v>0</v>
      </c>
      <c r="BB37" s="19">
        <v>0</v>
      </c>
      <c r="BC37" s="19">
        <v>0</v>
      </c>
      <c r="BD37" s="20">
        <f>'第７表性質別歳出の状況'!BA39/'第７表性質別歳出の状況'!BL39*100</f>
        <v>0</v>
      </c>
      <c r="BE37" s="18">
        <v>16.701168401684438</v>
      </c>
      <c r="BF37" s="19">
        <v>16.715304997325422</v>
      </c>
      <c r="BG37" s="19">
        <v>19.758033108882277</v>
      </c>
      <c r="BH37" s="19">
        <v>19.09</v>
      </c>
      <c r="BI37" s="20">
        <f>ROUND('第７表性質別歳出の状況'!BD39/'第７表性質別歳出の状況'!BL39*100,2)</f>
        <v>16.2</v>
      </c>
      <c r="BJ37" s="18">
        <v>11.184212553974241</v>
      </c>
      <c r="BK37" s="19">
        <v>9.08226003554032</v>
      </c>
      <c r="BL37" s="19">
        <v>3.263194730574072</v>
      </c>
      <c r="BM37" s="19">
        <v>0.5</v>
      </c>
      <c r="BN37" s="20">
        <f>ROUND('第７表性質別歳出の状況'!BG39/'第７表性質別歳出の状況'!BL39*100,2)</f>
        <v>7.67</v>
      </c>
      <c r="BO37" s="18">
        <v>1.3329826655749393</v>
      </c>
      <c r="BP37" s="19">
        <v>0.0895604344513053</v>
      </c>
      <c r="BQ37" s="19">
        <v>0.11514169766273642</v>
      </c>
      <c r="BR37" s="19">
        <v>0.08</v>
      </c>
      <c r="BS37" s="20">
        <f>ROUND('第７表性質別歳出の状況'!BO39/'第７表性質別歳出の状況'!BL39*100,2)</f>
        <v>0.04</v>
      </c>
      <c r="BT37" s="18">
        <v>13.733008965656818</v>
      </c>
      <c r="BU37" s="19">
        <v>13.734851195093459</v>
      </c>
      <c r="BV37" s="19">
        <v>17.890762136442913</v>
      </c>
      <c r="BW37" s="19">
        <v>19.52</v>
      </c>
      <c r="BX37" s="20">
        <f>ROUND('第７表性質別歳出の状況'!BJ39/'第７表性質別歳出の状況'!BL39*100,2)</f>
        <v>19.42</v>
      </c>
      <c r="BY37" s="18">
        <v>0</v>
      </c>
      <c r="BZ37" s="19">
        <v>0</v>
      </c>
      <c r="CA37" s="19">
        <v>0</v>
      </c>
      <c r="CB37" s="19">
        <v>0</v>
      </c>
      <c r="CC37" s="20">
        <f>'第７表性質別歳出の状況'!BK39/'第７表性質別歳出の状況'!BL39*100</f>
        <v>0</v>
      </c>
      <c r="CD37" s="3"/>
      <c r="CE37" s="13">
        <f t="shared" si="0"/>
        <v>100</v>
      </c>
      <c r="CF37" s="12"/>
      <c r="CG37" s="14">
        <f t="shared" si="1"/>
        <v>22.3</v>
      </c>
      <c r="CH37" s="14">
        <f t="shared" si="2"/>
        <v>10.4</v>
      </c>
      <c r="CI37" s="14">
        <f t="shared" si="3"/>
        <v>4.3</v>
      </c>
      <c r="CJ37" s="14">
        <f t="shared" si="4"/>
        <v>2.8</v>
      </c>
      <c r="CK37" s="14">
        <f t="shared" si="5"/>
        <v>9.7</v>
      </c>
      <c r="CL37" s="14">
        <f t="shared" si="6"/>
        <v>4.8</v>
      </c>
      <c r="CM37" s="14">
        <f t="shared" si="7"/>
        <v>2.5</v>
      </c>
      <c r="CN37" s="14">
        <f t="shared" si="8"/>
        <v>0</v>
      </c>
      <c r="CO37" s="14">
        <f t="shared" si="9"/>
        <v>16.2</v>
      </c>
      <c r="CP37" s="14">
        <f t="shared" si="10"/>
        <v>7.7</v>
      </c>
      <c r="CQ37" s="14">
        <f t="shared" si="11"/>
        <v>0</v>
      </c>
      <c r="CR37" s="14">
        <f t="shared" si="12"/>
        <v>19.4</v>
      </c>
      <c r="CS37" s="14">
        <f t="shared" si="13"/>
        <v>0</v>
      </c>
      <c r="CT37" s="14">
        <f t="shared" si="14"/>
        <v>100.1</v>
      </c>
    </row>
    <row r="38" spans="1:98" ht="32.25" customHeight="1">
      <c r="A38" s="25" t="s">
        <v>107</v>
      </c>
      <c r="B38" s="18"/>
      <c r="C38" s="19"/>
      <c r="D38" s="19">
        <v>17.485209234168618</v>
      </c>
      <c r="E38" s="19">
        <v>20.14</v>
      </c>
      <c r="F38" s="20">
        <f>ROUND('第７表性質別歳出の状況'!B40/'第７表性質別歳出の状況'!BL40*100,2)</f>
        <v>21.08</v>
      </c>
      <c r="G38" s="18"/>
      <c r="H38" s="19"/>
      <c r="I38" s="19">
        <v>11.66545032869971</v>
      </c>
      <c r="J38" s="19">
        <v>13.552484664642284</v>
      </c>
      <c r="K38" s="20">
        <f>'第７表性質別歳出の状況'!H40/'第７表性質別歳出の状況'!BL40*100</f>
        <v>14.147863605969894</v>
      </c>
      <c r="L38" s="18"/>
      <c r="M38" s="19"/>
      <c r="N38" s="19">
        <v>13.019227274431808</v>
      </c>
      <c r="O38" s="19">
        <v>12.52</v>
      </c>
      <c r="P38" s="20">
        <f>ROUND('第７表性質別歳出の状況'!T40/'第７表性質別歳出の状況'!BL40*100,2)</f>
        <v>13.53</v>
      </c>
      <c r="Q38" s="18"/>
      <c r="R38" s="19"/>
      <c r="S38" s="19">
        <v>0.8624653487909216</v>
      </c>
      <c r="T38" s="19">
        <v>0.93</v>
      </c>
      <c r="U38" s="20">
        <f>ROUND('第７表性質別歳出の状況'!AE40/'第７表性質別歳出の状況'!BL40*100,2)</f>
        <v>1</v>
      </c>
      <c r="V38" s="18"/>
      <c r="W38" s="19"/>
      <c r="X38" s="19">
        <v>3.3330136239467616</v>
      </c>
      <c r="Y38" s="19">
        <v>4.18</v>
      </c>
      <c r="Z38" s="20">
        <f>ROUND('第７表性質別歳出の状況'!AF40/'第７表性質別歳出の状況'!BL40*100,2)</f>
        <v>5.12</v>
      </c>
      <c r="AA38" s="18"/>
      <c r="AB38" s="19"/>
      <c r="AC38" s="19">
        <v>8.513834522267638</v>
      </c>
      <c r="AD38" s="19">
        <v>10.04</v>
      </c>
      <c r="AE38" s="20">
        <f>ROUND('第７表性質別歳出の状況'!AG40/'第７表性質別歳出の状況'!BL40*100,2)</f>
        <v>10.81</v>
      </c>
      <c r="AF38" s="18"/>
      <c r="AG38" s="19"/>
      <c r="AH38" s="19">
        <v>35.13099671444519</v>
      </c>
      <c r="AI38" s="19">
        <v>21.85</v>
      </c>
      <c r="AJ38" s="20">
        <f>ROUND('第７表性質別歳出の状況'!AM40/'第７表性質別歳出の状況'!BL40*100,2)</f>
        <v>17.53</v>
      </c>
      <c r="AK38" s="18"/>
      <c r="AL38" s="19"/>
      <c r="AM38" s="19">
        <v>3.549466493975521</v>
      </c>
      <c r="AN38" s="19">
        <v>9.32</v>
      </c>
      <c r="AO38" s="20">
        <f>ROUND('第７表性質別歳出の状況'!AN40/'第７表性質別歳出の状況'!BL40*100,2)</f>
        <v>5.95</v>
      </c>
      <c r="AP38" s="18"/>
      <c r="AQ38" s="19"/>
      <c r="AR38" s="19">
        <v>6.548364578315338</v>
      </c>
      <c r="AS38" s="19">
        <v>8.76</v>
      </c>
      <c r="AT38" s="20">
        <f>ROUND('第７表性質別歳出の状況'!AO40/'第７表性質別歳出の状況'!BL40*100,2)</f>
        <v>8.1</v>
      </c>
      <c r="AU38" s="18"/>
      <c r="AV38" s="19"/>
      <c r="AW38" s="19">
        <v>0.46518436895136284</v>
      </c>
      <c r="AX38" s="19">
        <v>2.38</v>
      </c>
      <c r="AY38" s="20">
        <f>ROUND('第７表性質別歳出の状況'!AT40/'第７表性質別歳出の状況'!BL40*100,2)</f>
        <v>0.3</v>
      </c>
      <c r="AZ38" s="18"/>
      <c r="BA38" s="19"/>
      <c r="BB38" s="19"/>
      <c r="BC38" s="19">
        <v>0</v>
      </c>
      <c r="BD38" s="20">
        <f>'第７表性質別歳出の状況'!BA40/'第７表性質別歳出の状況'!BL40*100</f>
        <v>0</v>
      </c>
      <c r="BE38" s="18"/>
      <c r="BF38" s="19"/>
      <c r="BG38" s="19">
        <v>12.043202593828696</v>
      </c>
      <c r="BH38" s="19">
        <v>14.17</v>
      </c>
      <c r="BI38" s="20">
        <f>ROUND('第７表性質別歳出の状況'!BD40/'第７表性質別歳出の状況'!BL40*100,2)</f>
        <v>15.46</v>
      </c>
      <c r="BJ38" s="18"/>
      <c r="BK38" s="19"/>
      <c r="BL38" s="19">
        <v>0.15298454721939372</v>
      </c>
      <c r="BM38" s="19">
        <v>1.11</v>
      </c>
      <c r="BN38" s="20">
        <f>ROUND('第７表性質別歳出の状況'!BG40/'第７表性質別歳出の状況'!BL40*100,2)</f>
        <v>2.4</v>
      </c>
      <c r="BO38" s="18"/>
      <c r="BP38" s="19"/>
      <c r="BQ38" s="19">
        <v>0.5977964571392308</v>
      </c>
      <c r="BR38" s="19">
        <v>1.53</v>
      </c>
      <c r="BS38" s="20">
        <f>ROUND('第７表性質別歳出の状況'!BO40/'第７表性質別歳出の状況'!BL40*100,2)</f>
        <v>1.56</v>
      </c>
      <c r="BT38" s="18"/>
      <c r="BU38" s="19"/>
      <c r="BV38" s="19">
        <v>8.396085314810382</v>
      </c>
      <c r="BW38" s="19">
        <v>11.15</v>
      </c>
      <c r="BX38" s="20">
        <f>ROUND('第７表性質別歳出の状況'!BJ40/'第７表性質別歳出の状況'!BL40*100,2)</f>
        <v>11.23</v>
      </c>
      <c r="BY38" s="18"/>
      <c r="BZ38" s="19"/>
      <c r="CA38" s="19">
        <v>0</v>
      </c>
      <c r="CB38" s="19">
        <v>0</v>
      </c>
      <c r="CC38" s="20">
        <f>'第７表性質別歳出の状況'!BK40/'第７表性質別歳出の状況'!BL40*100</f>
        <v>0</v>
      </c>
      <c r="CD38" s="3"/>
      <c r="CE38" s="13">
        <f t="shared" si="0"/>
        <v>100.02</v>
      </c>
      <c r="CF38" s="12"/>
      <c r="CG38" s="14">
        <f t="shared" si="1"/>
        <v>21.1</v>
      </c>
      <c r="CH38" s="14">
        <f t="shared" si="2"/>
        <v>13.5</v>
      </c>
      <c r="CI38" s="14">
        <f t="shared" si="3"/>
        <v>1</v>
      </c>
      <c r="CJ38" s="14">
        <f t="shared" si="4"/>
        <v>5.1</v>
      </c>
      <c r="CK38" s="14">
        <f t="shared" si="5"/>
        <v>10.8</v>
      </c>
      <c r="CL38" s="14">
        <f t="shared" si="6"/>
        <v>17.5</v>
      </c>
      <c r="CM38" s="14">
        <f t="shared" si="7"/>
        <v>0.3</v>
      </c>
      <c r="CN38" s="14">
        <f t="shared" si="8"/>
        <v>0</v>
      </c>
      <c r="CO38" s="14">
        <f t="shared" si="9"/>
        <v>15.5</v>
      </c>
      <c r="CP38" s="14">
        <f t="shared" si="10"/>
        <v>2.4</v>
      </c>
      <c r="CQ38" s="14">
        <f t="shared" si="11"/>
        <v>1.6</v>
      </c>
      <c r="CR38" s="14">
        <f t="shared" si="12"/>
        <v>11.2</v>
      </c>
      <c r="CS38" s="14">
        <f t="shared" si="13"/>
        <v>0</v>
      </c>
      <c r="CT38" s="14">
        <f t="shared" si="14"/>
        <v>100</v>
      </c>
    </row>
    <row r="39" spans="1:98" ht="32.25" customHeight="1">
      <c r="A39" s="25" t="s">
        <v>32</v>
      </c>
      <c r="B39" s="18">
        <v>21.992243996297027</v>
      </c>
      <c r="C39" s="19">
        <v>19.926369075011504</v>
      </c>
      <c r="D39" s="19">
        <v>22.758690144114684</v>
      </c>
      <c r="E39" s="19">
        <v>18.61</v>
      </c>
      <c r="F39" s="20">
        <f>ROUND('第７表性質別歳出の状況'!B41/'第７表性質別歳出の状況'!BL41*100,2)</f>
        <v>14.75</v>
      </c>
      <c r="G39" s="18">
        <v>14.713255909863342</v>
      </c>
      <c r="H39" s="19">
        <v>13.2583280671662</v>
      </c>
      <c r="I39" s="19">
        <v>15.17862574003245</v>
      </c>
      <c r="J39" s="19">
        <v>12.320948464337611</v>
      </c>
      <c r="K39" s="20">
        <f>'第７表性質別歳出の状況'!H41/'第７表性質別歳出の状況'!BL41*100</f>
        <v>9.782899017485898</v>
      </c>
      <c r="L39" s="18">
        <v>11.800009820776848</v>
      </c>
      <c r="M39" s="19">
        <v>11.112002567394095</v>
      </c>
      <c r="N39" s="19">
        <v>13.004258639246515</v>
      </c>
      <c r="O39" s="19">
        <v>10.58</v>
      </c>
      <c r="P39" s="20">
        <f>ROUND('第７表性質別歳出の状況'!T41/'第７表性質別歳出の状況'!BL41*100,2)</f>
        <v>9.35</v>
      </c>
      <c r="Q39" s="18">
        <v>0.8412881123713772</v>
      </c>
      <c r="R39" s="19">
        <v>1.0249071356381163</v>
      </c>
      <c r="S39" s="19">
        <v>0.9534454570169788</v>
      </c>
      <c r="T39" s="19">
        <v>0.96</v>
      </c>
      <c r="U39" s="20">
        <f>ROUND('第７表性質別歳出の状況'!AE41/'第７表性質別歳出の状況'!BL41*100,2)</f>
        <v>0.67</v>
      </c>
      <c r="V39" s="18">
        <v>5.978066530039376</v>
      </c>
      <c r="W39" s="19">
        <v>5.816710961187431</v>
      </c>
      <c r="X39" s="19">
        <v>7.15305217996894</v>
      </c>
      <c r="Y39" s="19">
        <v>6.58</v>
      </c>
      <c r="Z39" s="20">
        <f>ROUND('第７表性質別歳出の状況'!AF41/'第７表性質別歳出の状況'!BL41*100,2)</f>
        <v>5.7</v>
      </c>
      <c r="AA39" s="18">
        <v>11.512074283633073</v>
      </c>
      <c r="AB39" s="19">
        <v>10.395826773560685</v>
      </c>
      <c r="AC39" s="19">
        <v>12.022803985902607</v>
      </c>
      <c r="AD39" s="19">
        <v>11.38</v>
      </c>
      <c r="AE39" s="20">
        <f>ROUND('第７表性質別歳出の状況'!AG41/'第７表性質別歳出の状況'!BL41*100,2)</f>
        <v>9.39</v>
      </c>
      <c r="AF39" s="18">
        <v>15.367316635401851</v>
      </c>
      <c r="AG39" s="19">
        <v>17.774442538593483</v>
      </c>
      <c r="AH39" s="19">
        <v>13.634581938304663</v>
      </c>
      <c r="AI39" s="19">
        <v>17.57</v>
      </c>
      <c r="AJ39" s="20">
        <f>ROUND('第７表性質別歳出の状況'!AM41/'第７表性質別歳出の状況'!BL41*100,2)</f>
        <v>20.05</v>
      </c>
      <c r="AK39" s="18">
        <v>2.6405689061552473</v>
      </c>
      <c r="AL39" s="19">
        <v>2.2672088066461598</v>
      </c>
      <c r="AM39" s="19">
        <v>0.5210951921632596</v>
      </c>
      <c r="AN39" s="19">
        <v>1.96</v>
      </c>
      <c r="AO39" s="20">
        <f>ROUND('第７表性質別歳出の状況'!AN41/'第７表性質別歳出の状況'!BL41*100,2)</f>
        <v>3.85</v>
      </c>
      <c r="AP39" s="18">
        <v>12.221007846680202</v>
      </c>
      <c r="AQ39" s="19">
        <v>14.837462595534143</v>
      </c>
      <c r="AR39" s="19">
        <v>12.72469427302713</v>
      </c>
      <c r="AS39" s="19">
        <v>14.86</v>
      </c>
      <c r="AT39" s="20">
        <f>ROUND('第７表性質別歳出の状況'!AO41/'第７表性質別歳出の状況'!BL41*100,2)</f>
        <v>15.51</v>
      </c>
      <c r="AU39" s="18">
        <v>0</v>
      </c>
      <c r="AV39" s="19">
        <v>0.07160244144646014</v>
      </c>
      <c r="AW39" s="19">
        <v>0</v>
      </c>
      <c r="AX39" s="19">
        <v>0.9</v>
      </c>
      <c r="AY39" s="20">
        <f>ROUND('第７表性質別歳出の状況'!AT41/'第７表性質別歳出の状況'!BL41*100,2)</f>
        <v>1.59</v>
      </c>
      <c r="AZ39" s="18">
        <v>0</v>
      </c>
      <c r="BA39" s="19">
        <v>0</v>
      </c>
      <c r="BB39" s="19">
        <v>0</v>
      </c>
      <c r="BC39" s="19">
        <v>0</v>
      </c>
      <c r="BD39" s="20">
        <f>'第７表性質別歳出の状況'!BA41/'第７表性質別歳出の状況'!BL41*100</f>
        <v>0</v>
      </c>
      <c r="BE39" s="18">
        <v>17.69449430982382</v>
      </c>
      <c r="BF39" s="19">
        <v>12.726339679890433</v>
      </c>
      <c r="BG39" s="19">
        <v>11.524023045439142</v>
      </c>
      <c r="BH39" s="19">
        <v>10.55</v>
      </c>
      <c r="BI39" s="20">
        <f>ROUND('第７表性質別歳出の状況'!BD41/'第７表性質別歳出の状況'!BL41*100,2)</f>
        <v>8.99</v>
      </c>
      <c r="BJ39" s="18">
        <v>0.842764241406745</v>
      </c>
      <c r="BK39" s="19">
        <v>4.919499204019755</v>
      </c>
      <c r="BL39" s="19">
        <v>4.935375568408233</v>
      </c>
      <c r="BM39" s="19">
        <v>9.42</v>
      </c>
      <c r="BN39" s="20">
        <f>ROUND('第７表性質別歳出の状況'!BG41/'第７表性質別歳出の状況'!BL41*100,2)</f>
        <v>16.44</v>
      </c>
      <c r="BO39" s="18">
        <v>0.8393601071006929</v>
      </c>
      <c r="BP39" s="19">
        <v>2.787829979500481</v>
      </c>
      <c r="BQ39" s="19">
        <v>0.8128563607721042</v>
      </c>
      <c r="BR39" s="19">
        <v>0.93</v>
      </c>
      <c r="BS39" s="20">
        <f>ROUND('第７表性質別歳出の状況'!BO41/'第７表性質別歳出の状況'!BL41*100,2)</f>
        <v>0.88</v>
      </c>
      <c r="BT39" s="18">
        <v>13.132381963149193</v>
      </c>
      <c r="BU39" s="19">
        <v>13.444469643757555</v>
      </c>
      <c r="BV39" s="19">
        <v>13.20091268082613</v>
      </c>
      <c r="BW39" s="19">
        <v>12.52</v>
      </c>
      <c r="BX39" s="20">
        <f>ROUND('第７表性質別歳出の状況'!BJ41/'第７表性質別歳出の状況'!BL41*100,2)</f>
        <v>12.19</v>
      </c>
      <c r="BY39" s="18">
        <v>0</v>
      </c>
      <c r="BZ39" s="19">
        <v>0</v>
      </c>
      <c r="CA39" s="19">
        <v>0</v>
      </c>
      <c r="CB39" s="19">
        <v>0</v>
      </c>
      <c r="CC39" s="20">
        <f>'第７表性質別歳出の状況'!BK41/'第７表性質別歳出の状況'!BL41*100</f>
        <v>0</v>
      </c>
      <c r="CD39" s="3"/>
      <c r="CE39" s="13">
        <f t="shared" si="0"/>
        <v>99.99999999999999</v>
      </c>
      <c r="CF39" s="12"/>
      <c r="CG39" s="14">
        <f t="shared" si="1"/>
        <v>14.8</v>
      </c>
      <c r="CH39" s="14">
        <f t="shared" si="2"/>
        <v>9.4</v>
      </c>
      <c r="CI39" s="14">
        <f t="shared" si="3"/>
        <v>0.7</v>
      </c>
      <c r="CJ39" s="14">
        <f t="shared" si="4"/>
        <v>5.7</v>
      </c>
      <c r="CK39" s="14">
        <f t="shared" si="5"/>
        <v>9.4</v>
      </c>
      <c r="CL39" s="14">
        <f t="shared" si="6"/>
        <v>20.1</v>
      </c>
      <c r="CM39" s="14">
        <f t="shared" si="7"/>
        <v>1.6</v>
      </c>
      <c r="CN39" s="14">
        <f t="shared" si="8"/>
        <v>0</v>
      </c>
      <c r="CO39" s="14">
        <f t="shared" si="9"/>
        <v>9</v>
      </c>
      <c r="CP39" s="14">
        <f t="shared" si="10"/>
        <v>16.4</v>
      </c>
      <c r="CQ39" s="14">
        <f t="shared" si="11"/>
        <v>0.9</v>
      </c>
      <c r="CR39" s="14">
        <f t="shared" si="12"/>
        <v>12.2</v>
      </c>
      <c r="CS39" s="14">
        <f t="shared" si="13"/>
        <v>0</v>
      </c>
      <c r="CT39" s="14">
        <f t="shared" si="14"/>
        <v>100.2</v>
      </c>
    </row>
    <row r="40" spans="1:98" ht="32.25" customHeight="1">
      <c r="A40" s="25" t="s">
        <v>33</v>
      </c>
      <c r="B40" s="18">
        <v>19.25094292761778</v>
      </c>
      <c r="C40" s="19">
        <v>19.116462780024225</v>
      </c>
      <c r="D40" s="19">
        <v>18.690223249866104</v>
      </c>
      <c r="E40" s="19">
        <v>19.58</v>
      </c>
      <c r="F40" s="20">
        <f>ROUND('第７表性質別歳出の状況'!B42/'第７表性質別歳出の状況'!BL42*100,2)</f>
        <v>25.48</v>
      </c>
      <c r="G40" s="18">
        <v>13.946269502106901</v>
      </c>
      <c r="H40" s="19">
        <v>13.727286686799406</v>
      </c>
      <c r="I40" s="19">
        <v>13.56148440495461</v>
      </c>
      <c r="J40" s="19">
        <v>14.15094720463761</v>
      </c>
      <c r="K40" s="20">
        <f>'第７表性質別歳出の状況'!H42/'第７表性質別歳出の状況'!BL42*100</f>
        <v>16.620437899242663</v>
      </c>
      <c r="L40" s="18">
        <v>7.930571091766766</v>
      </c>
      <c r="M40" s="19">
        <v>8.63097370800703</v>
      </c>
      <c r="N40" s="19">
        <v>7.35952557127667</v>
      </c>
      <c r="O40" s="19">
        <v>7.77</v>
      </c>
      <c r="P40" s="20">
        <f>ROUND('第７表性質別歳出の状況'!T42/'第７表性質別歳出の状況'!BL42*100,2)</f>
        <v>9.16</v>
      </c>
      <c r="Q40" s="18">
        <v>0.2051012168093799</v>
      </c>
      <c r="R40" s="19">
        <v>0.24400994125107345</v>
      </c>
      <c r="S40" s="19">
        <v>0.1390199636037257</v>
      </c>
      <c r="T40" s="19">
        <v>0.07</v>
      </c>
      <c r="U40" s="20">
        <f>ROUND('第７表性質別歳出の状況'!AE42/'第７表性質別歳出の状況'!BL42*100,2)</f>
        <v>0.17</v>
      </c>
      <c r="V40" s="18">
        <v>3.394093430600778</v>
      </c>
      <c r="W40" s="19">
        <v>3.671665728276262</v>
      </c>
      <c r="X40" s="19">
        <v>4.336819611271269</v>
      </c>
      <c r="Y40" s="19">
        <v>4.66</v>
      </c>
      <c r="Z40" s="20">
        <f>ROUND('第７表性質別歳出の状況'!AF42/'第７表性質別歳出の状況'!BL42*100,2)</f>
        <v>6.12</v>
      </c>
      <c r="AA40" s="18">
        <v>15.981560402698594</v>
      </c>
      <c r="AB40" s="19">
        <v>19.875080331905842</v>
      </c>
      <c r="AC40" s="19">
        <v>24.883078938937466</v>
      </c>
      <c r="AD40" s="19">
        <v>27.76</v>
      </c>
      <c r="AE40" s="20">
        <f>ROUND('第７表性質別歳出の状況'!AG42/'第７表性質別歳出の状況'!BL42*100,2)</f>
        <v>20.84</v>
      </c>
      <c r="AF40" s="18">
        <v>9.194432775832286</v>
      </c>
      <c r="AG40" s="19">
        <v>12.380013990547848</v>
      </c>
      <c r="AH40" s="19">
        <v>8.031174601846118</v>
      </c>
      <c r="AI40" s="19">
        <v>6.27</v>
      </c>
      <c r="AJ40" s="20">
        <f>ROUND('第７表性質別歳出の状況'!AM42/'第７表性質別歳出の状況'!BL42*100,2)</f>
        <v>9.47</v>
      </c>
      <c r="AK40" s="18">
        <v>2.9932289838848645</v>
      </c>
      <c r="AL40" s="19">
        <v>0.1563984007552621</v>
      </c>
      <c r="AM40" s="19">
        <v>0.08152069796934658</v>
      </c>
      <c r="AN40" s="19">
        <v>0.17</v>
      </c>
      <c r="AO40" s="20">
        <f>ROUND('第７表性質別歳出の状況'!AN42/'第７表性質別歳出の状況'!BL42*100,2)</f>
        <v>0.19</v>
      </c>
      <c r="AP40" s="18">
        <v>6.035349994717765</v>
      </c>
      <c r="AQ40" s="19">
        <v>11.795112407796033</v>
      </c>
      <c r="AR40" s="19">
        <v>7.096811535287458</v>
      </c>
      <c r="AS40" s="19">
        <v>5.97</v>
      </c>
      <c r="AT40" s="20">
        <f>ROUND('第７表性質別歳出の状況'!AO42/'第７表性質別歳出の状況'!BL42*100,2)</f>
        <v>9.28</v>
      </c>
      <c r="AU40" s="18">
        <v>0</v>
      </c>
      <c r="AV40" s="19">
        <v>0.24597203027873038</v>
      </c>
      <c r="AW40" s="19">
        <v>0</v>
      </c>
      <c r="AX40" s="19">
        <v>1.19</v>
      </c>
      <c r="AY40" s="20">
        <f>ROUND('第７表性質別歳出の状況'!AT42/'第７表性質別歳出の状況'!BL42*100,2)</f>
        <v>0</v>
      </c>
      <c r="AZ40" s="18">
        <v>0</v>
      </c>
      <c r="BA40" s="19">
        <v>0</v>
      </c>
      <c r="BB40" s="19">
        <v>0</v>
      </c>
      <c r="BC40" s="19">
        <v>0</v>
      </c>
      <c r="BD40" s="20">
        <f>'第７表性質別歳出の状況'!BA42/'第７表性質別歳出の状況'!BL42*100</f>
        <v>0</v>
      </c>
      <c r="BE40" s="18">
        <v>24.630431746702506</v>
      </c>
      <c r="BF40" s="19">
        <v>21.096068428565744</v>
      </c>
      <c r="BG40" s="19">
        <v>20.313925338453558</v>
      </c>
      <c r="BH40" s="19">
        <v>21.26</v>
      </c>
      <c r="BI40" s="20">
        <f>ROUND('第７表性質別歳出の状況'!BD42/'第７表性質別歳出の状況'!BL42*100,2)</f>
        <v>15.91</v>
      </c>
      <c r="BJ40" s="18">
        <v>3.2817588418889274</v>
      </c>
      <c r="BK40" s="19">
        <v>2.428895599802085</v>
      </c>
      <c r="BL40" s="19">
        <v>5.260394772131987</v>
      </c>
      <c r="BM40" s="19">
        <v>0.02</v>
      </c>
      <c r="BN40" s="20">
        <f>ROUND('第７表性質別歳出の状況'!BG42/'第７表性質別歳出の状況'!BL42*100,2)</f>
        <v>0.11</v>
      </c>
      <c r="BO40" s="18">
        <v>1.2111787131808054</v>
      </c>
      <c r="BP40" s="19">
        <v>1.2352914413107894</v>
      </c>
      <c r="BQ40" s="19">
        <v>1.143191921190137</v>
      </c>
      <c r="BR40" s="19">
        <v>1.15</v>
      </c>
      <c r="BS40" s="20">
        <f>ROUND('第７表性質別歳出の状況'!BO42/'第７表性質別歳出の状況'!BL42*100,2)</f>
        <v>1.12</v>
      </c>
      <c r="BT40" s="18">
        <v>8.90618166370592</v>
      </c>
      <c r="BU40" s="19">
        <v>9.564586852297351</v>
      </c>
      <c r="BV40" s="19">
        <v>9.35077731344192</v>
      </c>
      <c r="BW40" s="19">
        <v>10.29</v>
      </c>
      <c r="BX40" s="20">
        <f>ROUND('第７表性質別歳出の状況'!BJ42/'第７表性質別歳出の状況'!BL42*100,2)</f>
        <v>11.61</v>
      </c>
      <c r="BY40" s="18">
        <v>6.0137471891962555</v>
      </c>
      <c r="BZ40" s="19">
        <v>1.5109791677330195</v>
      </c>
      <c r="CA40" s="19">
        <v>0.49186871798104753</v>
      </c>
      <c r="CB40" s="19">
        <v>0</v>
      </c>
      <c r="CC40" s="20">
        <f>'第７表性質別歳出の状況'!BK42/'第７表性質別歳出の状況'!BL42*100</f>
        <v>0</v>
      </c>
      <c r="CD40" s="3"/>
      <c r="CE40" s="13">
        <f t="shared" si="0"/>
        <v>99.99</v>
      </c>
      <c r="CF40" s="12"/>
      <c r="CG40" s="14">
        <f t="shared" si="1"/>
        <v>25.5</v>
      </c>
      <c r="CH40" s="14">
        <f t="shared" si="2"/>
        <v>9.2</v>
      </c>
      <c r="CI40" s="14">
        <f t="shared" si="3"/>
        <v>0.2</v>
      </c>
      <c r="CJ40" s="14">
        <f t="shared" si="4"/>
        <v>6.1</v>
      </c>
      <c r="CK40" s="14">
        <f t="shared" si="5"/>
        <v>20.8</v>
      </c>
      <c r="CL40" s="14">
        <f t="shared" si="6"/>
        <v>9.5</v>
      </c>
      <c r="CM40" s="14">
        <f t="shared" si="7"/>
        <v>0</v>
      </c>
      <c r="CN40" s="14">
        <f t="shared" si="8"/>
        <v>0</v>
      </c>
      <c r="CO40" s="14">
        <f t="shared" si="9"/>
        <v>15.9</v>
      </c>
      <c r="CP40" s="14">
        <f t="shared" si="10"/>
        <v>0.1</v>
      </c>
      <c r="CQ40" s="14">
        <f t="shared" si="11"/>
        <v>1.1</v>
      </c>
      <c r="CR40" s="14">
        <f t="shared" si="12"/>
        <v>11.6</v>
      </c>
      <c r="CS40" s="14">
        <f t="shared" si="13"/>
        <v>0</v>
      </c>
      <c r="CT40" s="14">
        <f t="shared" si="14"/>
        <v>100</v>
      </c>
    </row>
    <row r="41" spans="1:98" ht="32.25" customHeight="1">
      <c r="A41" s="25" t="s">
        <v>34</v>
      </c>
      <c r="B41" s="18">
        <v>24.38487800601546</v>
      </c>
      <c r="C41" s="19">
        <v>24.308599629718064</v>
      </c>
      <c r="D41" s="19">
        <v>28.854580686779208</v>
      </c>
      <c r="E41" s="19">
        <v>28.24</v>
      </c>
      <c r="F41" s="20">
        <f>ROUND('第７表性質別歳出の状況'!B43/'第７表性質別歳出の状況'!BL43*100,2)</f>
        <v>22.56</v>
      </c>
      <c r="G41" s="18">
        <v>15.429040813129804</v>
      </c>
      <c r="H41" s="19">
        <v>15.071009891886918</v>
      </c>
      <c r="I41" s="19">
        <v>17.939560788417044</v>
      </c>
      <c r="J41" s="19">
        <v>17.449515009338494</v>
      </c>
      <c r="K41" s="20">
        <f>'第７表性質別歳出の状況'!H43/'第７表性質別歳出の状況'!BL43*100</f>
        <v>14.149685509460774</v>
      </c>
      <c r="L41" s="18">
        <v>12.08538810262095</v>
      </c>
      <c r="M41" s="19">
        <v>11.45052495795107</v>
      </c>
      <c r="N41" s="19">
        <v>14.114046694484585</v>
      </c>
      <c r="O41" s="19">
        <v>13.29</v>
      </c>
      <c r="P41" s="20">
        <f>ROUND('第７表性質別歳出の状況'!T43/'第７表性質別歳出の状況'!BL43*100,2)</f>
        <v>11.95</v>
      </c>
      <c r="Q41" s="18">
        <v>0.2310537772369026</v>
      </c>
      <c r="R41" s="19">
        <v>0.21420732950673532</v>
      </c>
      <c r="S41" s="19">
        <v>0.25173269401220566</v>
      </c>
      <c r="T41" s="19">
        <v>0.26</v>
      </c>
      <c r="U41" s="20">
        <f>ROUND('第７表性質別歳出の状況'!AE43/'第７表性質別歳出の状況'!BL43*100,2)</f>
        <v>0.3</v>
      </c>
      <c r="V41" s="18">
        <v>3.435268171542368</v>
      </c>
      <c r="W41" s="19">
        <v>3.957808777392614</v>
      </c>
      <c r="X41" s="19">
        <v>5.195974105462589</v>
      </c>
      <c r="Y41" s="19">
        <v>5.58</v>
      </c>
      <c r="Z41" s="20">
        <f>ROUND('第７表性質別歳出の状況'!AF43/'第７表性質別歳出の状況'!BL43*100,2)</f>
        <v>5.02</v>
      </c>
      <c r="AA41" s="18">
        <v>10.44973011871785</v>
      </c>
      <c r="AB41" s="19">
        <v>9.235441178318684</v>
      </c>
      <c r="AC41" s="19">
        <v>13.077046153533578</v>
      </c>
      <c r="AD41" s="19">
        <v>13.7</v>
      </c>
      <c r="AE41" s="20">
        <f>ROUND('第７表性質別歳出の状況'!AG43/'第７表性質別歳出の状況'!BL43*100,2)</f>
        <v>11.43</v>
      </c>
      <c r="AF41" s="18">
        <v>8.105288393422134</v>
      </c>
      <c r="AG41" s="19">
        <v>20.948860635106083</v>
      </c>
      <c r="AH41" s="19">
        <v>4.419442744272396</v>
      </c>
      <c r="AI41" s="19">
        <v>4.28</v>
      </c>
      <c r="AJ41" s="20">
        <f>ROUND('第７表性質別歳出の状況'!AM43/'第７表性質別歳出の状況'!BL43*100,2)</f>
        <v>21.57</v>
      </c>
      <c r="AK41" s="18">
        <v>2.0093493474112294</v>
      </c>
      <c r="AL41" s="19">
        <v>8.351937291250215</v>
      </c>
      <c r="AM41" s="19">
        <v>0.9023977081962966</v>
      </c>
      <c r="AN41" s="19">
        <v>0.86</v>
      </c>
      <c r="AO41" s="20">
        <f>ROUND('第７表性質別歳出の状況'!AN43/'第７表性質別歳出の状況'!BL43*100,2)</f>
        <v>0.07</v>
      </c>
      <c r="AP41" s="18">
        <v>6.050235187898948</v>
      </c>
      <c r="AQ41" s="19">
        <v>12.579613251179985</v>
      </c>
      <c r="AR41" s="19">
        <v>3.5114577486787333</v>
      </c>
      <c r="AS41" s="19">
        <v>3.42</v>
      </c>
      <c r="AT41" s="20">
        <f>ROUND('第７表性質別歳出の状況'!AO43/'第７表性質別歳出の状況'!BL43*100,2)</f>
        <v>21.5</v>
      </c>
      <c r="AU41" s="18">
        <v>0</v>
      </c>
      <c r="AV41" s="19">
        <v>0.14545342510790432</v>
      </c>
      <c r="AW41" s="19">
        <v>0</v>
      </c>
      <c r="AX41" s="19">
        <v>0</v>
      </c>
      <c r="AY41" s="20">
        <f>ROUND('第７表性質別歳出の状況'!AT43/'第７表性質別歳出の状況'!BL43*100,2)</f>
        <v>0</v>
      </c>
      <c r="AZ41" s="18">
        <v>0</v>
      </c>
      <c r="BA41" s="19">
        <v>0</v>
      </c>
      <c r="BB41" s="19">
        <v>0</v>
      </c>
      <c r="BC41" s="19">
        <v>0</v>
      </c>
      <c r="BD41" s="20">
        <f>'第７表性質別歳出の状況'!BA43/'第７表性質別歳出の状況'!BL43*100</f>
        <v>0</v>
      </c>
      <c r="BE41" s="18">
        <v>11.435229946497403</v>
      </c>
      <c r="BF41" s="19">
        <v>10.814956730849138</v>
      </c>
      <c r="BG41" s="19">
        <v>11.864503201261712</v>
      </c>
      <c r="BH41" s="19">
        <v>13.08</v>
      </c>
      <c r="BI41" s="20">
        <f>ROUND('第７表性質別歳出の状況'!BD43/'第７表性質別歳出の状況'!BL43*100,2)</f>
        <v>10.86</v>
      </c>
      <c r="BJ41" s="18">
        <v>14.993441496360935</v>
      </c>
      <c r="BK41" s="19">
        <v>4.091141083741526</v>
      </c>
      <c r="BL41" s="19">
        <v>4.064548407496108</v>
      </c>
      <c r="BM41" s="19">
        <v>2.17</v>
      </c>
      <c r="BN41" s="20">
        <f>ROUND('第７表性質別歳出の状況'!BG43/'第７表性質別歳出の状況'!BL43*100,2)</f>
        <v>0.07</v>
      </c>
      <c r="BO41" s="18">
        <v>0.20799410337132432</v>
      </c>
      <c r="BP41" s="19">
        <v>0.16312836751232077</v>
      </c>
      <c r="BQ41" s="19">
        <v>0.20139631391412338</v>
      </c>
      <c r="BR41" s="19">
        <v>0.2</v>
      </c>
      <c r="BS41" s="20">
        <f>ROUND('第７表性質別歳出の状況'!BO43/'第７表性質別歳出の状況'!BL43*100,2)</f>
        <v>0.19</v>
      </c>
      <c r="BT41" s="18">
        <v>14.671727884214677</v>
      </c>
      <c r="BU41" s="19">
        <v>14.66987788479586</v>
      </c>
      <c r="BV41" s="19">
        <v>17.956728998783493</v>
      </c>
      <c r="BW41" s="19">
        <v>19.19</v>
      </c>
      <c r="BX41" s="20">
        <f>ROUND('第７表性質別歳出の状況'!BJ43/'第７表性質別歳出の状況'!BL43*100,2)</f>
        <v>16.06</v>
      </c>
      <c r="BY41" s="18">
        <v>0</v>
      </c>
      <c r="BZ41" s="19">
        <v>0</v>
      </c>
      <c r="CA41" s="19">
        <v>0</v>
      </c>
      <c r="CB41" s="19">
        <v>0</v>
      </c>
      <c r="CC41" s="20">
        <f>'第７表性質別歳出の状況'!BK43/'第７表性質別歳出の状況'!BL43*100</f>
        <v>0</v>
      </c>
      <c r="CD41" s="3"/>
      <c r="CE41" s="13">
        <f t="shared" si="0"/>
        <v>100.00999999999999</v>
      </c>
      <c r="CF41" s="12"/>
      <c r="CG41" s="14">
        <f t="shared" si="1"/>
        <v>22.6</v>
      </c>
      <c r="CH41" s="14">
        <f t="shared" si="2"/>
        <v>12</v>
      </c>
      <c r="CI41" s="14">
        <f t="shared" si="3"/>
        <v>0.3</v>
      </c>
      <c r="CJ41" s="14">
        <f t="shared" si="4"/>
        <v>5</v>
      </c>
      <c r="CK41" s="14">
        <f t="shared" si="5"/>
        <v>11.4</v>
      </c>
      <c r="CL41" s="14">
        <f t="shared" si="6"/>
        <v>21.6</v>
      </c>
      <c r="CM41" s="14">
        <f t="shared" si="7"/>
        <v>0</v>
      </c>
      <c r="CN41" s="14">
        <f t="shared" si="8"/>
        <v>0</v>
      </c>
      <c r="CO41" s="14">
        <f t="shared" si="9"/>
        <v>10.9</v>
      </c>
      <c r="CP41" s="14">
        <f t="shared" si="10"/>
        <v>0.1</v>
      </c>
      <c r="CQ41" s="14">
        <f t="shared" si="11"/>
        <v>0.2</v>
      </c>
      <c r="CR41" s="14">
        <f t="shared" si="12"/>
        <v>16.1</v>
      </c>
      <c r="CS41" s="14">
        <f t="shared" si="13"/>
        <v>0</v>
      </c>
      <c r="CT41" s="14">
        <f t="shared" si="14"/>
        <v>100.20000000000002</v>
      </c>
    </row>
    <row r="42" spans="1:98" ht="32.25" customHeight="1">
      <c r="A42" s="25" t="s">
        <v>35</v>
      </c>
      <c r="B42" s="18">
        <v>23.23164541040756</v>
      </c>
      <c r="C42" s="19">
        <v>23.68694454419508</v>
      </c>
      <c r="D42" s="19">
        <v>23.91208388032493</v>
      </c>
      <c r="E42" s="19">
        <v>22.95</v>
      </c>
      <c r="F42" s="20">
        <f>ROUND('第７表性質別歳出の状況'!B44/'第７表性質別歳出の状況'!BL44*100,2)</f>
        <v>23.32</v>
      </c>
      <c r="G42" s="18">
        <v>15.390469097430866</v>
      </c>
      <c r="H42" s="19">
        <v>15.990606125918921</v>
      </c>
      <c r="I42" s="19">
        <v>16.121448615275256</v>
      </c>
      <c r="J42" s="19">
        <v>15.485508127181092</v>
      </c>
      <c r="K42" s="20">
        <f>'第７表性質別歳出の状況'!H44/'第７表性質別歳出の状況'!BL44*100</f>
        <v>15.595906452438596</v>
      </c>
      <c r="L42" s="18">
        <v>12.926789849491316</v>
      </c>
      <c r="M42" s="19">
        <v>12.546813451427818</v>
      </c>
      <c r="N42" s="19">
        <v>11.759590745188863</v>
      </c>
      <c r="O42" s="19">
        <v>11.26</v>
      </c>
      <c r="P42" s="20">
        <f>ROUND('第７表性質別歳出の状況'!T44/'第７表性質別歳出の状況'!BL44*100,2)</f>
        <v>11.57</v>
      </c>
      <c r="Q42" s="18">
        <v>0.5877434858672087</v>
      </c>
      <c r="R42" s="19">
        <v>0.7060508823592647</v>
      </c>
      <c r="S42" s="19">
        <v>0.4850549475747969</v>
      </c>
      <c r="T42" s="19">
        <v>0.49</v>
      </c>
      <c r="U42" s="20">
        <f>ROUND('第７表性質別歳出の状況'!AE44/'第７表性質別歳出の状況'!BL44*100,2)</f>
        <v>0.5</v>
      </c>
      <c r="V42" s="18">
        <v>4.516506360835487</v>
      </c>
      <c r="W42" s="19">
        <v>5.552936669531548</v>
      </c>
      <c r="X42" s="19">
        <v>5.902815597429474</v>
      </c>
      <c r="Y42" s="19">
        <v>5.89</v>
      </c>
      <c r="Z42" s="20">
        <f>ROUND('第７表性質別歳出の状況'!AF44/'第７表性質別歳出の状況'!BL44*100,2)</f>
        <v>6.73</v>
      </c>
      <c r="AA42" s="18">
        <v>13.477875098834735</v>
      </c>
      <c r="AB42" s="19">
        <v>14.004615912477835</v>
      </c>
      <c r="AC42" s="19">
        <v>14.202117215760238</v>
      </c>
      <c r="AD42" s="19">
        <v>16.08</v>
      </c>
      <c r="AE42" s="20">
        <f>ROUND('第７表性質別歳出の状況'!AG44/'第７表性質別歳出の状況'!BL44*100,2)</f>
        <v>16.26</v>
      </c>
      <c r="AF42" s="18">
        <v>10.993938249985622</v>
      </c>
      <c r="AG42" s="19">
        <v>8.089716223907114</v>
      </c>
      <c r="AH42" s="19">
        <v>9.890151428292986</v>
      </c>
      <c r="AI42" s="19">
        <v>7.25</v>
      </c>
      <c r="AJ42" s="20">
        <f>ROUND('第７表性質別歳出の状況'!AM44/'第７表性質別歳出の状況'!BL44*100,2)</f>
        <v>4.45</v>
      </c>
      <c r="AK42" s="18">
        <v>0.9222242948196007</v>
      </c>
      <c r="AL42" s="19">
        <v>1.2429096844430885</v>
      </c>
      <c r="AM42" s="19">
        <v>0.3176074444361639</v>
      </c>
      <c r="AN42" s="19">
        <v>0.3</v>
      </c>
      <c r="AO42" s="20">
        <f>ROUND('第７表性質別歳出の状況'!AN44/'第７表性質別歳出の状況'!BL44*100,2)</f>
        <v>0.28</v>
      </c>
      <c r="AP42" s="18">
        <v>9.775802799166962</v>
      </c>
      <c r="AQ42" s="19">
        <v>6.418478006895262</v>
      </c>
      <c r="AR42" s="19">
        <v>9.245441816336943</v>
      </c>
      <c r="AS42" s="19">
        <v>6.71</v>
      </c>
      <c r="AT42" s="20">
        <f>ROUND('第７表性質別歳出の状況'!AO44/'第７表性質別歳出の状況'!BL44*100,2)</f>
        <v>4.05</v>
      </c>
      <c r="AU42" s="18">
        <v>0.011587962104121337</v>
      </c>
      <c r="AV42" s="19">
        <v>0.21263617146147878</v>
      </c>
      <c r="AW42" s="19">
        <v>0.043962359334781785</v>
      </c>
      <c r="AX42" s="19">
        <v>2.67</v>
      </c>
      <c r="AY42" s="20">
        <f>ROUND('第７表性質別歳出の状況'!AT44/'第７表性質別歳出の状況'!BL44*100,2)</f>
        <v>1.26</v>
      </c>
      <c r="AZ42" s="18">
        <v>0</v>
      </c>
      <c r="BA42" s="19">
        <v>0</v>
      </c>
      <c r="BB42" s="19">
        <v>0</v>
      </c>
      <c r="BC42" s="19">
        <v>0</v>
      </c>
      <c r="BD42" s="20">
        <f>'第７表性質別歳出の状況'!BA44/'第７表性質別歳出の状況'!BL44*100</f>
        <v>0</v>
      </c>
      <c r="BE42" s="18">
        <v>17.388274723104878</v>
      </c>
      <c r="BF42" s="19">
        <v>18.33148747770714</v>
      </c>
      <c r="BG42" s="19">
        <v>18.98099048951209</v>
      </c>
      <c r="BH42" s="19">
        <v>18.45</v>
      </c>
      <c r="BI42" s="20">
        <f>ROUND('第７表性質別歳出の状況'!BD44/'第７表性質別歳出の状況'!BL44*100,2)</f>
        <v>20.46</v>
      </c>
      <c r="BJ42" s="18">
        <v>0.017100350557186422</v>
      </c>
      <c r="BK42" s="19">
        <v>0.7721143306331661</v>
      </c>
      <c r="BL42" s="19">
        <v>0.22145993728466684</v>
      </c>
      <c r="BM42" s="19">
        <v>1.08</v>
      </c>
      <c r="BN42" s="20">
        <f>ROUND('第７表性質別歳出の状況'!BG44/'第７表性質別歳出の状況'!BL44*100,2)</f>
        <v>1.26</v>
      </c>
      <c r="BO42" s="18">
        <v>2.527575168584369</v>
      </c>
      <c r="BP42" s="19">
        <v>2.328070231238061</v>
      </c>
      <c r="BQ42" s="19">
        <v>1.7112178182631177</v>
      </c>
      <c r="BR42" s="19">
        <v>1.24</v>
      </c>
      <c r="BS42" s="20">
        <f>ROUND('第７表性質別歳出の状況'!BO44/'第７表性質別歳出の状況'!BL44*100,2)</f>
        <v>1.04</v>
      </c>
      <c r="BT42" s="18">
        <v>14.320963340227516</v>
      </c>
      <c r="BU42" s="19">
        <v>13.768614105061495</v>
      </c>
      <c r="BV42" s="19">
        <v>12.890555581034057</v>
      </c>
      <c r="BW42" s="19">
        <v>12.65</v>
      </c>
      <c r="BX42" s="20">
        <f>ROUND('第７表性質別歳出の状況'!BJ44/'第７表性質別歳出の状況'!BL44*100,2)</f>
        <v>13.15</v>
      </c>
      <c r="BY42" s="18">
        <v>0</v>
      </c>
      <c r="BZ42" s="19">
        <v>0</v>
      </c>
      <c r="CA42" s="19">
        <v>0</v>
      </c>
      <c r="CB42" s="19">
        <v>0</v>
      </c>
      <c r="CC42" s="20">
        <f>'第７表性質別歳出の状況'!BK44/'第７表性質別歳出の状況'!BL44*100</f>
        <v>0</v>
      </c>
      <c r="CD42" s="3"/>
      <c r="CE42" s="13">
        <f t="shared" si="0"/>
        <v>100.00000000000003</v>
      </c>
      <c r="CF42" s="12"/>
      <c r="CG42" s="14">
        <f t="shared" si="1"/>
        <v>23.3</v>
      </c>
      <c r="CH42" s="14">
        <f t="shared" si="2"/>
        <v>11.6</v>
      </c>
      <c r="CI42" s="14">
        <f t="shared" si="3"/>
        <v>0.5</v>
      </c>
      <c r="CJ42" s="14">
        <f t="shared" si="4"/>
        <v>6.7</v>
      </c>
      <c r="CK42" s="14">
        <f t="shared" si="5"/>
        <v>16.3</v>
      </c>
      <c r="CL42" s="14">
        <f t="shared" si="6"/>
        <v>4.5</v>
      </c>
      <c r="CM42" s="14">
        <f t="shared" si="7"/>
        <v>1.3</v>
      </c>
      <c r="CN42" s="14">
        <f t="shared" si="8"/>
        <v>0</v>
      </c>
      <c r="CO42" s="14">
        <f t="shared" si="9"/>
        <v>20.5</v>
      </c>
      <c r="CP42" s="14">
        <f t="shared" si="10"/>
        <v>1.3</v>
      </c>
      <c r="CQ42" s="14">
        <f t="shared" si="11"/>
        <v>1</v>
      </c>
      <c r="CR42" s="14">
        <f t="shared" si="12"/>
        <v>13.2</v>
      </c>
      <c r="CS42" s="14">
        <f t="shared" si="13"/>
        <v>0</v>
      </c>
      <c r="CT42" s="14">
        <f t="shared" si="14"/>
        <v>100.2</v>
      </c>
    </row>
    <row r="43" spans="1:98" ht="32.25" customHeight="1">
      <c r="A43" s="25" t="s">
        <v>36</v>
      </c>
      <c r="B43" s="18">
        <v>22.444564020268277</v>
      </c>
      <c r="C43" s="19">
        <v>21.72609142540814</v>
      </c>
      <c r="D43" s="19">
        <v>23.410685429272647</v>
      </c>
      <c r="E43" s="19">
        <v>23.68</v>
      </c>
      <c r="F43" s="20">
        <f>ROUND('第７表性質別歳出の状況'!B45/'第７表性質別歳出の状況'!BL45*100,2)</f>
        <v>23.99</v>
      </c>
      <c r="G43" s="18">
        <v>14.95884755191383</v>
      </c>
      <c r="H43" s="19">
        <v>14.4188060239249</v>
      </c>
      <c r="I43" s="19">
        <v>15.432405672203735</v>
      </c>
      <c r="J43" s="19">
        <v>15.71477160085461</v>
      </c>
      <c r="K43" s="20">
        <f>'第７表性質別歳出の状況'!H45/'第７表性質別歳出の状況'!BL45*100</f>
        <v>15.993243091588116</v>
      </c>
      <c r="L43" s="18">
        <v>13.213175472123547</v>
      </c>
      <c r="M43" s="19">
        <v>12.409529693588379</v>
      </c>
      <c r="N43" s="19">
        <v>13.36999860539846</v>
      </c>
      <c r="O43" s="19">
        <v>12.54</v>
      </c>
      <c r="P43" s="20">
        <f>ROUND('第７表性質別歳出の状況'!T45/'第７表性質別歳出の状況'!BL45*100,2)</f>
        <v>12.69</v>
      </c>
      <c r="Q43" s="18">
        <v>1.0451325980300263</v>
      </c>
      <c r="R43" s="19">
        <v>1.0782994339768315</v>
      </c>
      <c r="S43" s="19">
        <v>1.0806423511513963</v>
      </c>
      <c r="T43" s="19">
        <v>1.03</v>
      </c>
      <c r="U43" s="20">
        <f>ROUND('第７表性質別歳出の状況'!AE45/'第７表性質別歳出の状況'!BL45*100,2)</f>
        <v>1.03</v>
      </c>
      <c r="V43" s="18">
        <v>7.624806972760827</v>
      </c>
      <c r="W43" s="19">
        <v>8.272068574745923</v>
      </c>
      <c r="X43" s="19">
        <v>9.168326860605132</v>
      </c>
      <c r="Y43" s="19">
        <v>9.73</v>
      </c>
      <c r="Z43" s="20">
        <f>ROUND('第７表性質別歳出の状況'!AF45/'第７表性質別歳出の状況'!BL45*100,2)</f>
        <v>10.11</v>
      </c>
      <c r="AA43" s="18">
        <v>13.971977364613384</v>
      </c>
      <c r="AB43" s="19">
        <v>14.278363790203603</v>
      </c>
      <c r="AC43" s="19">
        <v>15.053506727503743</v>
      </c>
      <c r="AD43" s="19">
        <v>14.88</v>
      </c>
      <c r="AE43" s="20">
        <f>ROUND('第７表性質別歳出の状況'!AG45/'第７表性質別歳出の状況'!BL45*100,2)</f>
        <v>14.53</v>
      </c>
      <c r="AF43" s="18">
        <v>11.249045755002514</v>
      </c>
      <c r="AG43" s="19">
        <v>14.654644634054492</v>
      </c>
      <c r="AH43" s="19">
        <v>7.382232467328271</v>
      </c>
      <c r="AI43" s="19">
        <v>8.86</v>
      </c>
      <c r="AJ43" s="20">
        <f>ROUND('第７表性質別歳出の状況'!AM45/'第７表性質別歳出の状況'!BL45*100,2)</f>
        <v>10.17</v>
      </c>
      <c r="AK43" s="18">
        <v>3.6338494397215517</v>
      </c>
      <c r="AL43" s="19">
        <v>4.8345426970125995</v>
      </c>
      <c r="AM43" s="19">
        <v>2.274301511307669</v>
      </c>
      <c r="AN43" s="19">
        <v>5.74</v>
      </c>
      <c r="AO43" s="20">
        <f>ROUND('第７表性質別歳出の状況'!AN45/'第７表性質別歳出の状況'!BL45*100,2)</f>
        <v>5.09</v>
      </c>
      <c r="AP43" s="18">
        <v>7.547851305174811</v>
      </c>
      <c r="AQ43" s="19">
        <v>9.552697963237469</v>
      </c>
      <c r="AR43" s="19">
        <v>4.9717351740528395</v>
      </c>
      <c r="AS43" s="19">
        <v>3.11</v>
      </c>
      <c r="AT43" s="20">
        <f>ROUND('第７表性質別歳出の状況'!AO45/'第７表性質別歳出の状況'!BL45*100,2)</f>
        <v>5.09</v>
      </c>
      <c r="AU43" s="18">
        <v>0</v>
      </c>
      <c r="AV43" s="19">
        <v>0.8274221952301111</v>
      </c>
      <c r="AW43" s="19">
        <v>0</v>
      </c>
      <c r="AX43" s="19">
        <v>0.16</v>
      </c>
      <c r="AY43" s="20">
        <f>ROUND('第７表性質別歳出の状況'!AT45/'第７表性質別歳出の状況'!BL45*100,2)</f>
        <v>0.04</v>
      </c>
      <c r="AZ43" s="18">
        <v>0</v>
      </c>
      <c r="BA43" s="19">
        <v>0</v>
      </c>
      <c r="BB43" s="19">
        <v>0</v>
      </c>
      <c r="BC43" s="19">
        <v>0</v>
      </c>
      <c r="BD43" s="20">
        <f>'第７表性質別歳出の状況'!BA45/'第７表性質別歳出の状況'!BL45*100</f>
        <v>0</v>
      </c>
      <c r="BE43" s="18">
        <v>16.122265165080645</v>
      </c>
      <c r="BF43" s="19">
        <v>13.119251422936133</v>
      </c>
      <c r="BG43" s="19">
        <v>12.852103086164353</v>
      </c>
      <c r="BH43" s="19">
        <v>12.92</v>
      </c>
      <c r="BI43" s="20">
        <f>ROUND('第７表性質別歳出の状況'!BD45/'第７表性質別歳出の状況'!BL45*100,2)</f>
        <v>11.83</v>
      </c>
      <c r="BJ43" s="18">
        <v>1.2712646797952472</v>
      </c>
      <c r="BK43" s="19">
        <v>1.342972294784432</v>
      </c>
      <c r="BL43" s="19">
        <v>3.1027952682444595</v>
      </c>
      <c r="BM43" s="19">
        <v>0.62</v>
      </c>
      <c r="BN43" s="20">
        <f>ROUND('第７表性質別歳出の状況'!BG45/'第７表性質別歳出の状況'!BL45*100,2)</f>
        <v>0.58</v>
      </c>
      <c r="BO43" s="18">
        <v>1.7771091388727684</v>
      </c>
      <c r="BP43" s="19">
        <v>1.2423762994014136</v>
      </c>
      <c r="BQ43" s="19">
        <v>2.415191035300417</v>
      </c>
      <c r="BR43" s="19">
        <v>2.25</v>
      </c>
      <c r="BS43" s="20">
        <f>ROUND('第７表性質別歳出の状況'!BO45/'第７表性質別歳出の状況'!BL45*100,2)</f>
        <v>2.23</v>
      </c>
      <c r="BT43" s="18">
        <v>11.280658833452764</v>
      </c>
      <c r="BU43" s="19">
        <v>11.048980235670541</v>
      </c>
      <c r="BV43" s="19">
        <v>12.164518169031115</v>
      </c>
      <c r="BW43" s="19">
        <v>13.33</v>
      </c>
      <c r="BX43" s="20">
        <f>ROUND('第７表性質別歳出の状況'!BJ45/'第７表性質別歳出の状況'!BL45*100,2)</f>
        <v>12.8</v>
      </c>
      <c r="BY43" s="18">
        <v>0</v>
      </c>
      <c r="BZ43" s="19">
        <v>0</v>
      </c>
      <c r="CA43" s="19">
        <v>0</v>
      </c>
      <c r="CB43" s="19">
        <v>0</v>
      </c>
      <c r="CC43" s="20">
        <f>'第７表性質別歳出の状況'!BK45/'第７表性質別歳出の状況'!BL45*100</f>
        <v>0</v>
      </c>
      <c r="CD43" s="3"/>
      <c r="CE43" s="13">
        <f t="shared" si="0"/>
        <v>100</v>
      </c>
      <c r="CF43" s="12"/>
      <c r="CG43" s="14">
        <f t="shared" si="1"/>
        <v>24</v>
      </c>
      <c r="CH43" s="14">
        <f t="shared" si="2"/>
        <v>12.7</v>
      </c>
      <c r="CI43" s="14">
        <f t="shared" si="3"/>
        <v>1</v>
      </c>
      <c r="CJ43" s="14">
        <f t="shared" si="4"/>
        <v>10.1</v>
      </c>
      <c r="CK43" s="14">
        <f t="shared" si="5"/>
        <v>14.5</v>
      </c>
      <c r="CL43" s="14">
        <f t="shared" si="6"/>
        <v>10.2</v>
      </c>
      <c r="CM43" s="14">
        <f t="shared" si="7"/>
        <v>0</v>
      </c>
      <c r="CN43" s="14">
        <f t="shared" si="8"/>
        <v>0</v>
      </c>
      <c r="CO43" s="14">
        <f t="shared" si="9"/>
        <v>11.8</v>
      </c>
      <c r="CP43" s="14">
        <f t="shared" si="10"/>
        <v>0.6</v>
      </c>
      <c r="CQ43" s="14">
        <f t="shared" si="11"/>
        <v>2.2</v>
      </c>
      <c r="CR43" s="14">
        <f t="shared" si="12"/>
        <v>12.8</v>
      </c>
      <c r="CS43" s="14">
        <f t="shared" si="13"/>
        <v>0</v>
      </c>
      <c r="CT43" s="14">
        <f t="shared" si="14"/>
        <v>99.89999999999999</v>
      </c>
    </row>
    <row r="44" spans="1:98" ht="32.25" customHeight="1">
      <c r="A44" s="25" t="s">
        <v>37</v>
      </c>
      <c r="B44" s="18">
        <v>23.00994132121457</v>
      </c>
      <c r="C44" s="19">
        <v>20.55794655798665</v>
      </c>
      <c r="D44" s="19">
        <v>23.10165490110525</v>
      </c>
      <c r="E44" s="19">
        <v>17.22</v>
      </c>
      <c r="F44" s="20">
        <f>ROUND('第７表性質別歳出の状況'!B46/'第７表性質別歳出の状況'!BL46*100,2)</f>
        <v>21.73</v>
      </c>
      <c r="G44" s="18">
        <v>14.088445620096978</v>
      </c>
      <c r="H44" s="19">
        <v>13.381551830801296</v>
      </c>
      <c r="I44" s="19">
        <v>15.092063547224258</v>
      </c>
      <c r="J44" s="19">
        <v>11.052346094396203</v>
      </c>
      <c r="K44" s="20">
        <f>'第７表性質別歳出の状況'!H46/'第７表性質別歳出の状況'!BL46*100</f>
        <v>13.938622152941837</v>
      </c>
      <c r="L44" s="18">
        <v>13.635632545236628</v>
      </c>
      <c r="M44" s="19">
        <v>9.867734163096868</v>
      </c>
      <c r="N44" s="19">
        <v>10.929632193072976</v>
      </c>
      <c r="O44" s="19">
        <v>8.13</v>
      </c>
      <c r="P44" s="20">
        <f>ROUND('第７表性質別歳出の状況'!T46/'第７表性質別歳出の状況'!BL46*100,2)</f>
        <v>11.58</v>
      </c>
      <c r="Q44" s="18">
        <v>0.41950248569651505</v>
      </c>
      <c r="R44" s="19">
        <v>0.38446910743808094</v>
      </c>
      <c r="S44" s="19">
        <v>0.4429501393108113</v>
      </c>
      <c r="T44" s="19">
        <v>0.27</v>
      </c>
      <c r="U44" s="20">
        <f>ROUND('第７表性質別歳出の状況'!AE46/'第７表性質別歳出の状況'!BL46*100,2)</f>
        <v>0.36</v>
      </c>
      <c r="V44" s="18">
        <v>3.153373143930749</v>
      </c>
      <c r="W44" s="19">
        <v>3.488342308641075</v>
      </c>
      <c r="X44" s="19">
        <v>4.372708788438377</v>
      </c>
      <c r="Y44" s="19">
        <v>3.53</v>
      </c>
      <c r="Z44" s="20">
        <f>ROUND('第７表性質別歳出の状況'!AF46/'第７表性質別歳出の状況'!BL46*100,2)</f>
        <v>4.59</v>
      </c>
      <c r="AA44" s="18">
        <v>9.874143394908605</v>
      </c>
      <c r="AB44" s="19">
        <v>9.671587819270286</v>
      </c>
      <c r="AC44" s="19">
        <v>10.832553842767824</v>
      </c>
      <c r="AD44" s="19">
        <v>8.21</v>
      </c>
      <c r="AE44" s="20">
        <f>ROUND('第７表性質別歳出の状況'!AG46/'第７表性質別歳出の状況'!BL46*100,2)</f>
        <v>10.43</v>
      </c>
      <c r="AF44" s="18">
        <v>10.419710493773088</v>
      </c>
      <c r="AG44" s="19">
        <v>16.801848480916867</v>
      </c>
      <c r="AH44" s="19">
        <v>11.013357041430286</v>
      </c>
      <c r="AI44" s="19">
        <v>16.84</v>
      </c>
      <c r="AJ44" s="20">
        <f>ROUND('第７表性質別歳出の状況'!AM46/'第７表性質別歳出の状況'!BL46*100,2)</f>
        <v>9.14</v>
      </c>
      <c r="AK44" s="18">
        <v>0.6084675693435939</v>
      </c>
      <c r="AL44" s="19">
        <v>0.70167213017992</v>
      </c>
      <c r="AM44" s="19">
        <v>1.3215462132525302</v>
      </c>
      <c r="AN44" s="19">
        <v>0.33</v>
      </c>
      <c r="AO44" s="20">
        <f>ROUND('第７表性質別歳出の状況'!AN46/'第７表性質別歳出の状況'!BL46*100,2)</f>
        <v>3.34</v>
      </c>
      <c r="AP44" s="18">
        <v>8.30957109613518</v>
      </c>
      <c r="AQ44" s="19">
        <v>15.394856928712986</v>
      </c>
      <c r="AR44" s="19">
        <v>8.125010658668723</v>
      </c>
      <c r="AS44" s="19">
        <v>15.99</v>
      </c>
      <c r="AT44" s="20">
        <f>ROUND('第７表性質別歳出の状況'!AO46/'第７表性質別歳出の状況'!BL46*100,2)</f>
        <v>5.15</v>
      </c>
      <c r="AU44" s="18">
        <v>0.33225628118473194</v>
      </c>
      <c r="AV44" s="19">
        <v>2.0759494234773115</v>
      </c>
      <c r="AW44" s="19">
        <v>0.5636464906514225</v>
      </c>
      <c r="AX44" s="19">
        <v>0.4</v>
      </c>
      <c r="AY44" s="20">
        <f>ROUND('第７表性質別歳出の状況'!AT46/'第７表性質別歳出の状況'!BL46*100,2)</f>
        <v>1.38</v>
      </c>
      <c r="AZ44" s="18">
        <v>0</v>
      </c>
      <c r="BA44" s="19">
        <v>0</v>
      </c>
      <c r="BB44" s="19">
        <v>0</v>
      </c>
      <c r="BC44" s="19">
        <v>0</v>
      </c>
      <c r="BD44" s="20">
        <f>'第７表性質別歳出の状況'!BA46/'第７表性質別歳出の状況'!BL46*100</f>
        <v>0</v>
      </c>
      <c r="BE44" s="18">
        <v>22.412255015558124</v>
      </c>
      <c r="BF44" s="19">
        <v>21.40545467808334</v>
      </c>
      <c r="BG44" s="19">
        <v>23.50766571454589</v>
      </c>
      <c r="BH44" s="19">
        <v>27.84</v>
      </c>
      <c r="BI44" s="20">
        <f>ROUND('第７表性質別歳出の状況'!BD46/'第７表性質別歳出の状況'!BL46*100,2)</f>
        <v>22.14</v>
      </c>
      <c r="BJ44" s="18">
        <v>6.458006245515742</v>
      </c>
      <c r="BK44" s="19">
        <v>6.592772348293541</v>
      </c>
      <c r="BL44" s="19">
        <v>4.920009305621116</v>
      </c>
      <c r="BM44" s="19">
        <v>10.2</v>
      </c>
      <c r="BN44" s="20">
        <f>ROUND('第７表性質別歳出の状況'!BG46/'第７表性質別歳出の状況'!BL46*100,2)</f>
        <v>7.47</v>
      </c>
      <c r="BO44" s="18">
        <v>0.6257820444498612</v>
      </c>
      <c r="BP44" s="19">
        <v>0.5805040835747692</v>
      </c>
      <c r="BQ44" s="19">
        <v>0.666484544206366</v>
      </c>
      <c r="BR44" s="19">
        <v>0.51</v>
      </c>
      <c r="BS44" s="20">
        <f>ROUND('第７表性質別歳出の状況'!BO46/'第７表性質別歳出の状況'!BL46*100,2)</f>
        <v>0.65</v>
      </c>
      <c r="BT44" s="18">
        <v>9.659397028531384</v>
      </c>
      <c r="BU44" s="19">
        <v>8.573391029221211</v>
      </c>
      <c r="BV44" s="19">
        <v>9.649337038849682</v>
      </c>
      <c r="BW44" s="19">
        <v>6.86</v>
      </c>
      <c r="BX44" s="20">
        <f>ROUND('第７表性質別歳出の状況'!BJ46/'第７表性質別歳出の状況'!BL46*100,2)</f>
        <v>10.53</v>
      </c>
      <c r="BY44" s="18">
        <v>0</v>
      </c>
      <c r="BZ44" s="19">
        <v>0</v>
      </c>
      <c r="CA44" s="19">
        <v>0</v>
      </c>
      <c r="CB44" s="19">
        <v>0</v>
      </c>
      <c r="CC44" s="20">
        <f>'第７表性質別歳出の状況'!BK46/'第７表性質別歳出の状況'!BL46*100</f>
        <v>0</v>
      </c>
      <c r="CD44" s="3"/>
      <c r="CE44" s="13">
        <f t="shared" si="0"/>
        <v>100.00000000000001</v>
      </c>
      <c r="CF44" s="12"/>
      <c r="CG44" s="14">
        <f t="shared" si="1"/>
        <v>21.7</v>
      </c>
      <c r="CH44" s="14">
        <f t="shared" si="2"/>
        <v>11.6</v>
      </c>
      <c r="CI44" s="14">
        <f t="shared" si="3"/>
        <v>0.4</v>
      </c>
      <c r="CJ44" s="14">
        <f t="shared" si="4"/>
        <v>4.6</v>
      </c>
      <c r="CK44" s="14">
        <f t="shared" si="5"/>
        <v>10.4</v>
      </c>
      <c r="CL44" s="14">
        <f t="shared" si="6"/>
        <v>9.1</v>
      </c>
      <c r="CM44" s="14">
        <f t="shared" si="7"/>
        <v>1.4</v>
      </c>
      <c r="CN44" s="14">
        <f t="shared" si="8"/>
        <v>0</v>
      </c>
      <c r="CO44" s="14">
        <f t="shared" si="9"/>
        <v>22.1</v>
      </c>
      <c r="CP44" s="14">
        <f t="shared" si="10"/>
        <v>7.5</v>
      </c>
      <c r="CQ44" s="14">
        <f t="shared" si="11"/>
        <v>0.7</v>
      </c>
      <c r="CR44" s="14">
        <f t="shared" si="12"/>
        <v>10.5</v>
      </c>
      <c r="CS44" s="14">
        <f t="shared" si="13"/>
        <v>0</v>
      </c>
      <c r="CT44" s="14">
        <f t="shared" si="14"/>
        <v>100</v>
      </c>
    </row>
    <row r="45" spans="1:98" ht="32.25" customHeight="1">
      <c r="A45" s="25" t="s">
        <v>38</v>
      </c>
      <c r="B45" s="18">
        <v>19.956027076223492</v>
      </c>
      <c r="C45" s="19">
        <v>20.55514286602516</v>
      </c>
      <c r="D45" s="19">
        <v>20.45775381363835</v>
      </c>
      <c r="E45" s="19">
        <v>21.46</v>
      </c>
      <c r="F45" s="20">
        <f>ROUND('第７表性質別歳出の状況'!B47/'第７表性質別歳出の状況'!BL47*100,2)</f>
        <v>19.27</v>
      </c>
      <c r="G45" s="18">
        <v>12.59139879535918</v>
      </c>
      <c r="H45" s="19">
        <v>13.215332306881752</v>
      </c>
      <c r="I45" s="19">
        <v>13.232800199547318</v>
      </c>
      <c r="J45" s="19">
        <v>13.888896057144184</v>
      </c>
      <c r="K45" s="20">
        <f>'第７表性質別歳出の状況'!H47/'第７表性質別歳出の状況'!BL47*100</f>
        <v>12.672170263461274</v>
      </c>
      <c r="L45" s="18">
        <v>13.244733361753894</v>
      </c>
      <c r="M45" s="19">
        <v>12.238798888028967</v>
      </c>
      <c r="N45" s="19">
        <v>12.235248684610161</v>
      </c>
      <c r="O45" s="19">
        <v>12.55</v>
      </c>
      <c r="P45" s="20">
        <f>ROUND('第７表性質別歳出の状況'!T47/'第７表性質別歳出の状況'!BL47*100,2)</f>
        <v>11.85</v>
      </c>
      <c r="Q45" s="18">
        <v>0.9341379810725078</v>
      </c>
      <c r="R45" s="19">
        <v>0.8365962167459958</v>
      </c>
      <c r="S45" s="19">
        <v>1.2881536053721494</v>
      </c>
      <c r="T45" s="19">
        <v>1.05</v>
      </c>
      <c r="U45" s="20">
        <f>ROUND('第７表性質別歳出の状況'!AE47/'第７表性質別歳出の状況'!BL47*100,2)</f>
        <v>0.98</v>
      </c>
      <c r="V45" s="18">
        <v>5.054160717521426</v>
      </c>
      <c r="W45" s="19">
        <v>5.824185533577565</v>
      </c>
      <c r="X45" s="19">
        <v>5.688908117960759</v>
      </c>
      <c r="Y45" s="19">
        <v>6.15</v>
      </c>
      <c r="Z45" s="20">
        <f>ROUND('第７表性質別歳出の状況'!AF47/'第７表性質別歳出の状況'!BL47*100,2)</f>
        <v>6.04</v>
      </c>
      <c r="AA45" s="18">
        <v>13.211275293735522</v>
      </c>
      <c r="AB45" s="19">
        <v>13.433971402251757</v>
      </c>
      <c r="AC45" s="19">
        <v>13.734362298882152</v>
      </c>
      <c r="AD45" s="19">
        <v>14.23</v>
      </c>
      <c r="AE45" s="20">
        <f>ROUND('第７表性質別歳出の状況'!AG47/'第７表性質別歳出の状況'!BL47*100,2)</f>
        <v>11.99</v>
      </c>
      <c r="AF45" s="18">
        <v>18.47445495303465</v>
      </c>
      <c r="AG45" s="19">
        <v>13.965822762027399</v>
      </c>
      <c r="AH45" s="19">
        <v>9.59764195280821</v>
      </c>
      <c r="AI45" s="19">
        <v>10.42</v>
      </c>
      <c r="AJ45" s="20">
        <f>ROUND('第７表性質別歳出の状況'!AM47/'第７表性質別歳出の状況'!BL47*100,2)</f>
        <v>12.51</v>
      </c>
      <c r="AK45" s="18">
        <v>4.266993879053219</v>
      </c>
      <c r="AL45" s="19">
        <v>0.9055421840511677</v>
      </c>
      <c r="AM45" s="19">
        <v>0.7081215387927675</v>
      </c>
      <c r="AN45" s="19">
        <v>0.44</v>
      </c>
      <c r="AO45" s="20">
        <f>ROUND('第７表性質別歳出の状況'!AN47/'第７表性質別歳出の状況'!BL47*100,2)</f>
        <v>0.92</v>
      </c>
      <c r="AP45" s="18">
        <v>13.536288470199388</v>
      </c>
      <c r="AQ45" s="19">
        <v>12.170936912496911</v>
      </c>
      <c r="AR45" s="19">
        <v>8.482364923595627</v>
      </c>
      <c r="AS45" s="19">
        <v>9.52</v>
      </c>
      <c r="AT45" s="20">
        <f>ROUND('第７表性質別歳出の状況'!AO47/'第７表性質別歳出の状況'!BL47*100,2)</f>
        <v>10.77</v>
      </c>
      <c r="AU45" s="18">
        <v>0.07877683318258405</v>
      </c>
      <c r="AV45" s="19">
        <v>3.2788296815763935</v>
      </c>
      <c r="AW45" s="19">
        <v>0.874993599639071</v>
      </c>
      <c r="AX45" s="19">
        <v>2.3</v>
      </c>
      <c r="AY45" s="20">
        <f>ROUND('第７表性質別歳出の状況'!AT47/'第７表性質別歳出の状況'!BL47*100,2)</f>
        <v>1.23</v>
      </c>
      <c r="AZ45" s="18">
        <v>0</v>
      </c>
      <c r="BA45" s="19">
        <v>0</v>
      </c>
      <c r="BB45" s="19">
        <v>0</v>
      </c>
      <c r="BC45" s="19">
        <v>0</v>
      </c>
      <c r="BD45" s="20">
        <f>'第７表性質別歳出の状況'!BA47/'第７表性質別歳出の状況'!BL47*100</f>
        <v>0</v>
      </c>
      <c r="BE45" s="18">
        <v>17.021547747670528</v>
      </c>
      <c r="BF45" s="19">
        <v>17.750835696299045</v>
      </c>
      <c r="BG45" s="19">
        <v>21.049034064725795</v>
      </c>
      <c r="BH45" s="19">
        <v>16.32</v>
      </c>
      <c r="BI45" s="20">
        <f>ROUND('第７表性質別歳出の状況'!BD47/'第７表性質別歳出の状況'!BL47*100,2)</f>
        <v>16.04</v>
      </c>
      <c r="BJ45" s="18">
        <v>3.032109219163879</v>
      </c>
      <c r="BK45" s="19">
        <v>1.6333097173113078</v>
      </c>
      <c r="BL45" s="19">
        <v>4.030983299016431</v>
      </c>
      <c r="BM45" s="19">
        <v>4.29</v>
      </c>
      <c r="BN45" s="20">
        <f>ROUND('第７表性質別歳出の状況'!BG47/'第７表性質別歳出の状況'!BL47*100,2)</f>
        <v>3.28</v>
      </c>
      <c r="BO45" s="18">
        <v>0.445443424662581</v>
      </c>
      <c r="BP45" s="19">
        <v>0.22763827235436468</v>
      </c>
      <c r="BQ45" s="19">
        <v>0.22619749467767575</v>
      </c>
      <c r="BR45" s="19">
        <v>0.22</v>
      </c>
      <c r="BS45" s="20">
        <f>ROUND('第７表性質別歳出の状況'!BO47/'第７表性質別歳出の状況'!BL47*100,2)</f>
        <v>0.2</v>
      </c>
      <c r="BT45" s="18">
        <v>8.547333391978935</v>
      </c>
      <c r="BU45" s="19">
        <v>10.254868963802037</v>
      </c>
      <c r="BV45" s="19">
        <v>10.81672306866924</v>
      </c>
      <c r="BW45" s="19">
        <v>11.03</v>
      </c>
      <c r="BX45" s="20">
        <f>ROUND('第７表性質別歳出の状況'!BJ47/'第７表性質別歳出の状況'!BL47*100,2)</f>
        <v>16.61</v>
      </c>
      <c r="BY45" s="18">
        <v>0</v>
      </c>
      <c r="BZ45" s="19">
        <v>0</v>
      </c>
      <c r="CA45" s="19">
        <v>0</v>
      </c>
      <c r="CB45" s="19">
        <v>0</v>
      </c>
      <c r="CC45" s="20">
        <f>'第７表性質別歳出の状況'!BK47/'第７表性質別歳出の状況'!BL47*100</f>
        <v>0</v>
      </c>
      <c r="CD45" s="3"/>
      <c r="CE45" s="13">
        <f t="shared" si="0"/>
        <v>100</v>
      </c>
      <c r="CF45" s="12"/>
      <c r="CG45" s="14">
        <f t="shared" si="1"/>
        <v>19.3</v>
      </c>
      <c r="CH45" s="14">
        <f t="shared" si="2"/>
        <v>11.9</v>
      </c>
      <c r="CI45" s="14">
        <f t="shared" si="3"/>
        <v>1</v>
      </c>
      <c r="CJ45" s="14">
        <f t="shared" si="4"/>
        <v>6</v>
      </c>
      <c r="CK45" s="14">
        <f t="shared" si="5"/>
        <v>12</v>
      </c>
      <c r="CL45" s="14">
        <f t="shared" si="6"/>
        <v>12.5</v>
      </c>
      <c r="CM45" s="14">
        <f t="shared" si="7"/>
        <v>1.2</v>
      </c>
      <c r="CN45" s="14">
        <f t="shared" si="8"/>
        <v>0</v>
      </c>
      <c r="CO45" s="14">
        <f t="shared" si="9"/>
        <v>16</v>
      </c>
      <c r="CP45" s="14">
        <f t="shared" si="10"/>
        <v>3.3</v>
      </c>
      <c r="CQ45" s="14">
        <f t="shared" si="11"/>
        <v>0.2</v>
      </c>
      <c r="CR45" s="14">
        <f t="shared" si="12"/>
        <v>16.6</v>
      </c>
      <c r="CS45" s="14">
        <f t="shared" si="13"/>
        <v>0</v>
      </c>
      <c r="CT45" s="14">
        <f t="shared" si="14"/>
        <v>100</v>
      </c>
    </row>
    <row r="46" spans="1:98" ht="32.25" customHeight="1">
      <c r="A46" s="25" t="s">
        <v>39</v>
      </c>
      <c r="B46" s="18">
        <v>23.366923380037367</v>
      </c>
      <c r="C46" s="19">
        <v>24.429170814023657</v>
      </c>
      <c r="D46" s="19">
        <v>24.39566835930204</v>
      </c>
      <c r="E46" s="19">
        <v>22.97</v>
      </c>
      <c r="F46" s="20">
        <f>ROUND('第７表性質別歳出の状況'!B48/'第７表性質別歳出の状況'!BL48*100,2)</f>
        <v>22.24</v>
      </c>
      <c r="G46" s="18">
        <v>14.93019553677876</v>
      </c>
      <c r="H46" s="19">
        <v>15.59464891953242</v>
      </c>
      <c r="I46" s="19">
        <v>15.623858707437826</v>
      </c>
      <c r="J46" s="19">
        <v>14.71402006958789</v>
      </c>
      <c r="K46" s="20">
        <f>'第７表性質別歳出の状況'!H48/'第７表性質別歳出の状況'!BL48*100</f>
        <v>14.393140436124702</v>
      </c>
      <c r="L46" s="18">
        <v>13.920198401728909</v>
      </c>
      <c r="M46" s="19">
        <v>12.895586783466168</v>
      </c>
      <c r="N46" s="19">
        <v>10.976423506124261</v>
      </c>
      <c r="O46" s="19">
        <v>10.76</v>
      </c>
      <c r="P46" s="20">
        <f>ROUND('第７表性質別歳出の状況'!T48/'第７表性質別歳出の状況'!BL48*100,2)</f>
        <v>12.73</v>
      </c>
      <c r="Q46" s="18">
        <v>0.3027223945070949</v>
      </c>
      <c r="R46" s="19">
        <v>0.2503136535673926</v>
      </c>
      <c r="S46" s="19">
        <v>0.16690229015336633</v>
      </c>
      <c r="T46" s="19">
        <v>0.19</v>
      </c>
      <c r="U46" s="20">
        <f>ROUND('第７表性質別歳出の状況'!AE48/'第７表性質別歳出の状況'!BL48*100,2)</f>
        <v>0.27</v>
      </c>
      <c r="V46" s="18">
        <v>5.581841184900612</v>
      </c>
      <c r="W46" s="19">
        <v>5.926267128260026</v>
      </c>
      <c r="X46" s="19">
        <v>5.870449740691647</v>
      </c>
      <c r="Y46" s="19">
        <v>5.05</v>
      </c>
      <c r="Z46" s="20">
        <f>ROUND('第７表性質別歳出の状況'!AF48/'第７表性質別歳出の状況'!BL48*100,2)</f>
        <v>5.43</v>
      </c>
      <c r="AA46" s="18">
        <v>13.601657456999803</v>
      </c>
      <c r="AB46" s="19">
        <v>13.13456254169215</v>
      </c>
      <c r="AC46" s="19">
        <v>13.006884260028087</v>
      </c>
      <c r="AD46" s="19">
        <v>12.07</v>
      </c>
      <c r="AE46" s="20">
        <f>ROUND('第７表性質別歳出の状況'!AG48/'第７表性質別歳出の状況'!BL48*100,2)</f>
        <v>12.77</v>
      </c>
      <c r="AF46" s="18">
        <v>12.130312147482979</v>
      </c>
      <c r="AG46" s="19">
        <v>10.989432743097167</v>
      </c>
      <c r="AH46" s="19">
        <v>14.813873038647488</v>
      </c>
      <c r="AI46" s="19">
        <v>17.76</v>
      </c>
      <c r="AJ46" s="20">
        <f>ROUND('第７表性質別歳出の状況'!AM48/'第７表性質別歳出の状況'!BL48*100,2)</f>
        <v>10.71</v>
      </c>
      <c r="AK46" s="18">
        <v>6.423526429715477</v>
      </c>
      <c r="AL46" s="19">
        <v>1.9534686006295747</v>
      </c>
      <c r="AM46" s="19">
        <v>3.7091402644173344</v>
      </c>
      <c r="AN46" s="19">
        <v>3</v>
      </c>
      <c r="AO46" s="20">
        <f>ROUND('第７表性質別歳出の状況'!AN48/'第７表性質別歳出の状況'!BL48*100,2)</f>
        <v>6.88</v>
      </c>
      <c r="AP46" s="18">
        <v>4.226603405045143</v>
      </c>
      <c r="AQ46" s="19">
        <v>7.844639020026785</v>
      </c>
      <c r="AR46" s="19">
        <v>8.995281627148637</v>
      </c>
      <c r="AS46" s="19">
        <v>14.08</v>
      </c>
      <c r="AT46" s="20">
        <f>ROUND('第７表性質別歳出の状況'!AO48/'第７表性質別歳出の状況'!BL48*100,2)</f>
        <v>3.66</v>
      </c>
      <c r="AU46" s="18">
        <v>0.4618513490267189</v>
      </c>
      <c r="AV46" s="19">
        <v>1.670055061558003</v>
      </c>
      <c r="AW46" s="19">
        <v>1.6471034015655737</v>
      </c>
      <c r="AX46" s="19">
        <v>4.42</v>
      </c>
      <c r="AY46" s="20">
        <f>ROUND('第７表性質別歳出の状況'!AT48/'第７表性質別歳出の状況'!BL48*100,2)</f>
        <v>4.06</v>
      </c>
      <c r="AZ46" s="18">
        <v>0</v>
      </c>
      <c r="BA46" s="19">
        <v>0</v>
      </c>
      <c r="BB46" s="19">
        <v>0</v>
      </c>
      <c r="BC46" s="19">
        <v>0</v>
      </c>
      <c r="BD46" s="20">
        <f>'第７表性質別歳出の状況'!BA48/'第７表性質別歳出の状況'!BL48*100</f>
        <v>0</v>
      </c>
      <c r="BE46" s="18">
        <v>15.220307118882223</v>
      </c>
      <c r="BF46" s="19">
        <v>15.423192866399319</v>
      </c>
      <c r="BG46" s="19">
        <v>14.383803093389433</v>
      </c>
      <c r="BH46" s="19">
        <v>13.42</v>
      </c>
      <c r="BI46" s="20">
        <f>ROUND('第７表性質別歳出の状況'!BD48/'第７表性質別歳出の状況'!BL48*100,2)</f>
        <v>13.47</v>
      </c>
      <c r="BJ46" s="18">
        <v>8.456791928828475</v>
      </c>
      <c r="BK46" s="19">
        <v>8.695421148660792</v>
      </c>
      <c r="BL46" s="19">
        <v>7.317604532792207</v>
      </c>
      <c r="BM46" s="19">
        <v>5.8</v>
      </c>
      <c r="BN46" s="20">
        <f>ROUND('第７表性質別歳出の状況'!BG48/'第７表性質別歳出の状況'!BL48*100,2)</f>
        <v>9.82</v>
      </c>
      <c r="BO46" s="18">
        <v>0.23743549538007133</v>
      </c>
      <c r="BP46" s="19">
        <v>0.25518725634101413</v>
      </c>
      <c r="BQ46" s="19">
        <v>0.2506040392693188</v>
      </c>
      <c r="BR46" s="19">
        <v>0.24</v>
      </c>
      <c r="BS46" s="20">
        <f>ROUND('第７表性質別歳出の状況'!BO48/'第７表性質別歳出の状況'!BL48*100,2)</f>
        <v>0.32</v>
      </c>
      <c r="BT46" s="18">
        <v>6.719959142225748</v>
      </c>
      <c r="BU46" s="19">
        <v>6.330810002934315</v>
      </c>
      <c r="BV46" s="19">
        <v>7.170683738036581</v>
      </c>
      <c r="BW46" s="19">
        <v>7.33</v>
      </c>
      <c r="BX46" s="20">
        <f>ROUND('第７表性質別歳出の状況'!BJ48/'第７表性質別歳出の状況'!BL48*100,2)</f>
        <v>8.18</v>
      </c>
      <c r="BY46" s="18">
        <v>0</v>
      </c>
      <c r="BZ46" s="19">
        <v>0</v>
      </c>
      <c r="CA46" s="19">
        <v>0</v>
      </c>
      <c r="CB46" s="19">
        <v>0</v>
      </c>
      <c r="CC46" s="20">
        <f>'第７表性質別歳出の状況'!BK48/'第７表性質別歳出の状況'!BL48*100</f>
        <v>0</v>
      </c>
      <c r="CD46" s="3"/>
      <c r="CE46" s="13">
        <f t="shared" si="0"/>
        <v>100</v>
      </c>
      <c r="CF46" s="12"/>
      <c r="CG46" s="14">
        <f t="shared" si="1"/>
        <v>22.2</v>
      </c>
      <c r="CH46" s="14">
        <f t="shared" si="2"/>
        <v>12.7</v>
      </c>
      <c r="CI46" s="14">
        <f t="shared" si="3"/>
        <v>0.3</v>
      </c>
      <c r="CJ46" s="14">
        <f t="shared" si="4"/>
        <v>5.4</v>
      </c>
      <c r="CK46" s="14">
        <f t="shared" si="5"/>
        <v>12.8</v>
      </c>
      <c r="CL46" s="14">
        <f t="shared" si="6"/>
        <v>10.7</v>
      </c>
      <c r="CM46" s="14">
        <f t="shared" si="7"/>
        <v>4.1</v>
      </c>
      <c r="CN46" s="14">
        <f t="shared" si="8"/>
        <v>0</v>
      </c>
      <c r="CO46" s="14">
        <f t="shared" si="9"/>
        <v>13.5</v>
      </c>
      <c r="CP46" s="14">
        <f t="shared" si="10"/>
        <v>9.8</v>
      </c>
      <c r="CQ46" s="14">
        <f t="shared" si="11"/>
        <v>0.3</v>
      </c>
      <c r="CR46" s="14">
        <f t="shared" si="12"/>
        <v>8.2</v>
      </c>
      <c r="CS46" s="14">
        <f t="shared" si="13"/>
        <v>0</v>
      </c>
      <c r="CT46" s="14">
        <f t="shared" si="14"/>
        <v>99.99999999999999</v>
      </c>
    </row>
    <row r="47" spans="1:98" ht="32.25" customHeight="1">
      <c r="A47" s="25" t="s">
        <v>40</v>
      </c>
      <c r="B47" s="18">
        <v>28.153058659734707</v>
      </c>
      <c r="C47" s="19">
        <v>27.79644120985059</v>
      </c>
      <c r="D47" s="19">
        <v>26.312550751325503</v>
      </c>
      <c r="E47" s="19">
        <v>26.35</v>
      </c>
      <c r="F47" s="20">
        <f>ROUND('第７表性質別歳出の状況'!B49/'第７表性質別歳出の状況'!BL49*100,2)</f>
        <v>24.18</v>
      </c>
      <c r="G47" s="18">
        <v>17.9769738870891</v>
      </c>
      <c r="H47" s="19">
        <v>17.666822095007095</v>
      </c>
      <c r="I47" s="19">
        <v>16.992836754089343</v>
      </c>
      <c r="J47" s="19">
        <v>17.027932258043563</v>
      </c>
      <c r="K47" s="20">
        <f>'第７表性質別歳出の状況'!H49/'第７表性質別歳出の状況'!BL49*100</f>
        <v>15.48988336747516</v>
      </c>
      <c r="L47" s="18">
        <v>10.149380261505566</v>
      </c>
      <c r="M47" s="19">
        <v>9.564747634229516</v>
      </c>
      <c r="N47" s="19">
        <v>8.326379818390551</v>
      </c>
      <c r="O47" s="19">
        <v>8.77</v>
      </c>
      <c r="P47" s="20">
        <f>ROUND('第７表性質別歳出の状況'!T49/'第７表性質別歳出の状況'!BL49*100,2)</f>
        <v>9.11</v>
      </c>
      <c r="Q47" s="18">
        <v>0.4291624795691266</v>
      </c>
      <c r="R47" s="19">
        <v>0.30152872457849933</v>
      </c>
      <c r="S47" s="19">
        <v>0.35583988193573995</v>
      </c>
      <c r="T47" s="19">
        <v>0.39</v>
      </c>
      <c r="U47" s="20">
        <f>ROUND('第７表性質別歳出の状況'!AE49/'第７表性質別歳出の状況'!BL49*100,2)</f>
        <v>0.41</v>
      </c>
      <c r="V47" s="18">
        <v>5.788407038264665</v>
      </c>
      <c r="W47" s="19">
        <v>6.664813482607704</v>
      </c>
      <c r="X47" s="19">
        <v>6.477244464502485</v>
      </c>
      <c r="Y47" s="19">
        <v>6.74</v>
      </c>
      <c r="Z47" s="20">
        <f>ROUND('第７表性質別歳出の状況'!AF49/'第７表性質別歳出の状況'!BL49*100,2)</f>
        <v>6.95</v>
      </c>
      <c r="AA47" s="18">
        <v>18.529037992012995</v>
      </c>
      <c r="AB47" s="19">
        <v>19.000607050310734</v>
      </c>
      <c r="AC47" s="19">
        <v>20.393229093748094</v>
      </c>
      <c r="AD47" s="19">
        <v>20.63</v>
      </c>
      <c r="AE47" s="20">
        <f>ROUND('第７表性質別歳出の状況'!AG49/'第７表性質別歳出の状況'!BL49*100,2)</f>
        <v>19.54</v>
      </c>
      <c r="AF47" s="18">
        <v>12.42020885907339</v>
      </c>
      <c r="AG47" s="19">
        <v>8.921660055886527</v>
      </c>
      <c r="AH47" s="19">
        <v>8.832237736091459</v>
      </c>
      <c r="AI47" s="19">
        <v>7.25</v>
      </c>
      <c r="AJ47" s="20">
        <f>ROUND('第７表性質別歳出の状況'!AM49/'第７表性質別歳出の状況'!BL49*100,2)</f>
        <v>6.03</v>
      </c>
      <c r="AK47" s="18">
        <v>2.5078531607520262</v>
      </c>
      <c r="AL47" s="19">
        <v>0.4907159200805069</v>
      </c>
      <c r="AM47" s="19">
        <v>0.7505184253047551</v>
      </c>
      <c r="AN47" s="19">
        <v>0.52</v>
      </c>
      <c r="AO47" s="20">
        <f>ROUND('第７表性質別歳出の状況'!AN49/'第７表性質別歳出の状況'!BL49*100,2)</f>
        <v>0.48</v>
      </c>
      <c r="AP47" s="18">
        <v>6.446568310123476</v>
      </c>
      <c r="AQ47" s="19">
        <v>5.932901653112368</v>
      </c>
      <c r="AR47" s="19">
        <v>5.84126550128721</v>
      </c>
      <c r="AS47" s="19">
        <v>4.72</v>
      </c>
      <c r="AT47" s="20">
        <f>ROUND('第７表性質別歳出の状況'!AO49/'第７表性質別歳出の状況'!BL49*100,2)</f>
        <v>3.81</v>
      </c>
      <c r="AU47" s="18">
        <v>0.057526034495436126</v>
      </c>
      <c r="AV47" s="19">
        <v>1.1390314400627488</v>
      </c>
      <c r="AW47" s="19">
        <v>3.119792069863472</v>
      </c>
      <c r="AX47" s="19">
        <v>0.28</v>
      </c>
      <c r="AY47" s="20">
        <f>ROUND('第７表性質別歳出の状況'!AT49/'第７表性質別歳出の状況'!BL49*100,2)</f>
        <v>0.08</v>
      </c>
      <c r="AZ47" s="18">
        <v>0</v>
      </c>
      <c r="BA47" s="19">
        <v>0</v>
      </c>
      <c r="BB47" s="19">
        <v>0</v>
      </c>
      <c r="BC47" s="19">
        <v>0</v>
      </c>
      <c r="BD47" s="20">
        <f>'第７表性質別歳出の状況'!BA49/'第７表性質別歳出の状況'!BL49*100</f>
        <v>0</v>
      </c>
      <c r="BE47" s="18">
        <v>15.687931114856472</v>
      </c>
      <c r="BF47" s="19">
        <v>16.82693381392047</v>
      </c>
      <c r="BG47" s="19">
        <v>16.375222976411855</v>
      </c>
      <c r="BH47" s="19">
        <v>16.8</v>
      </c>
      <c r="BI47" s="20">
        <f>ROUND('第７表性質別歳出の状況'!BD49/'第７表性質別歳出の状況'!BL49*100,2)</f>
        <v>23.47</v>
      </c>
      <c r="BJ47" s="18">
        <v>0</v>
      </c>
      <c r="BK47" s="19">
        <v>0</v>
      </c>
      <c r="BL47" s="19">
        <v>0</v>
      </c>
      <c r="BM47" s="19">
        <v>1.37</v>
      </c>
      <c r="BN47" s="20">
        <f>ROUND('第７表性質別歳出の状況'!BG49/'第７表性質別歳出の状況'!BL49*100,2)</f>
        <v>0</v>
      </c>
      <c r="BO47" s="18">
        <v>0.6151008483768479</v>
      </c>
      <c r="BP47" s="19">
        <v>0.6745905794183551</v>
      </c>
      <c r="BQ47" s="19">
        <v>0.6271010842871426</v>
      </c>
      <c r="BR47" s="19">
        <v>0.86</v>
      </c>
      <c r="BS47" s="20">
        <f>ROUND('第７表性質別歳出の状況'!BO49/'第７表性質別歳出の状況'!BL49*100,2)</f>
        <v>1.06</v>
      </c>
      <c r="BT47" s="18">
        <v>8.170186712110793</v>
      </c>
      <c r="BU47" s="19">
        <v>9.109646009134856</v>
      </c>
      <c r="BV47" s="19">
        <v>9.180402123443693</v>
      </c>
      <c r="BW47" s="19">
        <v>10.56</v>
      </c>
      <c r="BX47" s="20">
        <f>ROUND('第７表性質別歳出の状況'!BJ49/'第７表性質別歳出の状況'!BL49*100,2)</f>
        <v>9.19</v>
      </c>
      <c r="BY47" s="18">
        <v>0</v>
      </c>
      <c r="BZ47" s="19">
        <v>0</v>
      </c>
      <c r="CA47" s="19">
        <v>0</v>
      </c>
      <c r="CB47" s="19">
        <v>0</v>
      </c>
      <c r="CC47" s="20">
        <f>'第７表性質別歳出の状況'!BK49/'第７表性質別歳出の状況'!BL49*100</f>
        <v>0</v>
      </c>
      <c r="CD47" s="3"/>
      <c r="CE47" s="13">
        <f t="shared" si="0"/>
        <v>100.02</v>
      </c>
      <c r="CF47" s="12"/>
      <c r="CG47" s="14">
        <f t="shared" si="1"/>
        <v>24.2</v>
      </c>
      <c r="CH47" s="14">
        <f t="shared" si="2"/>
        <v>9.1</v>
      </c>
      <c r="CI47" s="14">
        <f t="shared" si="3"/>
        <v>0.4</v>
      </c>
      <c r="CJ47" s="14">
        <f t="shared" si="4"/>
        <v>7</v>
      </c>
      <c r="CK47" s="14">
        <f t="shared" si="5"/>
        <v>19.5</v>
      </c>
      <c r="CL47" s="14">
        <f t="shared" si="6"/>
        <v>6</v>
      </c>
      <c r="CM47" s="14">
        <f t="shared" si="7"/>
        <v>0.1</v>
      </c>
      <c r="CN47" s="14">
        <f t="shared" si="8"/>
        <v>0</v>
      </c>
      <c r="CO47" s="14">
        <f t="shared" si="9"/>
        <v>23.5</v>
      </c>
      <c r="CP47" s="14">
        <f t="shared" si="10"/>
        <v>0</v>
      </c>
      <c r="CQ47" s="14">
        <f t="shared" si="11"/>
        <v>1.1</v>
      </c>
      <c r="CR47" s="14">
        <f t="shared" si="12"/>
        <v>9.2</v>
      </c>
      <c r="CS47" s="14">
        <f t="shared" si="13"/>
        <v>0</v>
      </c>
      <c r="CT47" s="14">
        <f t="shared" si="14"/>
        <v>100.09999999999998</v>
      </c>
    </row>
    <row r="48" spans="1:98" ht="32.25" customHeight="1">
      <c r="A48" s="25" t="s">
        <v>41</v>
      </c>
      <c r="B48" s="18">
        <v>17.3373941708464</v>
      </c>
      <c r="C48" s="19">
        <v>22.667439621235104</v>
      </c>
      <c r="D48" s="19">
        <v>21.45951517843587</v>
      </c>
      <c r="E48" s="19">
        <v>23.08</v>
      </c>
      <c r="F48" s="20">
        <f>ROUND('第７表性質別歳出の状況'!B50/'第７表性質別歳出の状況'!BL50*100,2)</f>
        <v>22.11</v>
      </c>
      <c r="G48" s="18">
        <v>10.454984294641578</v>
      </c>
      <c r="H48" s="19">
        <v>13.728908490135982</v>
      </c>
      <c r="I48" s="19">
        <v>13.301882294187989</v>
      </c>
      <c r="J48" s="19">
        <v>14.520138951006336</v>
      </c>
      <c r="K48" s="20">
        <f>'第７表性質別歳出の状況'!H50/'第７表性質別歳出の状況'!BL50*100</f>
        <v>13.73159340051224</v>
      </c>
      <c r="L48" s="18">
        <v>9.049272120572123</v>
      </c>
      <c r="M48" s="19">
        <v>12.342158505658343</v>
      </c>
      <c r="N48" s="19">
        <v>10.969028286486154</v>
      </c>
      <c r="O48" s="19">
        <v>11.07</v>
      </c>
      <c r="P48" s="20">
        <f>ROUND('第７表性質別歳出の状況'!T50/'第７表性質別歳出の状況'!BL50*100,2)</f>
        <v>10.49</v>
      </c>
      <c r="Q48" s="18">
        <v>0.5970361106998336</v>
      </c>
      <c r="R48" s="19">
        <v>0.9568851560873871</v>
      </c>
      <c r="S48" s="19">
        <v>1.0116343121865405</v>
      </c>
      <c r="T48" s="19">
        <v>1.13</v>
      </c>
      <c r="U48" s="20">
        <f>ROUND('第７表性質別歳出の状況'!AE50/'第７表性質別歳出の状況'!BL50*100,2)</f>
        <v>0.98</v>
      </c>
      <c r="V48" s="18">
        <v>3.339692157844053</v>
      </c>
      <c r="W48" s="19">
        <v>5.18620559197457</v>
      </c>
      <c r="X48" s="19">
        <v>4.815152210983584</v>
      </c>
      <c r="Y48" s="19">
        <v>5.61</v>
      </c>
      <c r="Z48" s="20">
        <f>ROUND('第７表性質別歳出の状況'!AF50/'第７表性質別歳出の状況'!BL50*100,2)</f>
        <v>6.13</v>
      </c>
      <c r="AA48" s="18">
        <v>12.936516579645808</v>
      </c>
      <c r="AB48" s="19">
        <v>16.262318561300777</v>
      </c>
      <c r="AC48" s="19">
        <v>16.00279439314489</v>
      </c>
      <c r="AD48" s="19">
        <v>16.36</v>
      </c>
      <c r="AE48" s="20">
        <f>ROUND('第７表性質別歳出の状況'!AG50/'第７表性質別歳出の状況'!BL50*100,2)</f>
        <v>16.92</v>
      </c>
      <c r="AF48" s="18">
        <v>38.34584092497036</v>
      </c>
      <c r="AG48" s="19">
        <v>13.04682541188945</v>
      </c>
      <c r="AH48" s="19">
        <v>16.84029673017104</v>
      </c>
      <c r="AI48" s="19">
        <v>11.25</v>
      </c>
      <c r="AJ48" s="20">
        <f>ROUND('第７表性質別歳出の状況'!AM50/'第７表性質別歳出の状況'!BL50*100,2)</f>
        <v>9.09</v>
      </c>
      <c r="AK48" s="18">
        <v>8.551056792582813</v>
      </c>
      <c r="AL48" s="19">
        <v>3.652692896292295</v>
      </c>
      <c r="AM48" s="19">
        <v>8.653302014045998</v>
      </c>
      <c r="AN48" s="19">
        <v>2.52</v>
      </c>
      <c r="AO48" s="20">
        <f>ROUND('第７表性質別歳出の状況'!AN50/'第７表性質別歳出の状況'!BL50*100,2)</f>
        <v>1.35</v>
      </c>
      <c r="AP48" s="18">
        <v>28.556734460138244</v>
      </c>
      <c r="AQ48" s="19">
        <v>7.9328752011874855</v>
      </c>
      <c r="AR48" s="19">
        <v>6.968384584787309</v>
      </c>
      <c r="AS48" s="19">
        <v>7.4</v>
      </c>
      <c r="AT48" s="20">
        <f>ROUND('第７表性質別歳出の状況'!AO50/'第７表性質別歳出の状況'!BL50*100,2)</f>
        <v>6.47</v>
      </c>
      <c r="AU48" s="18">
        <v>0.44939228155357624</v>
      </c>
      <c r="AV48" s="19">
        <v>1.7762727611689413</v>
      </c>
      <c r="AW48" s="19">
        <v>1.8459683318840636</v>
      </c>
      <c r="AX48" s="19">
        <v>0.57</v>
      </c>
      <c r="AY48" s="20">
        <f>ROUND('第７表性質別歳出の状況'!AT50/'第７表性質別歳出の状況'!BL50*100,2)</f>
        <v>0.29</v>
      </c>
      <c r="AZ48" s="18">
        <v>0</v>
      </c>
      <c r="BA48" s="19">
        <v>0</v>
      </c>
      <c r="BB48" s="19">
        <v>0</v>
      </c>
      <c r="BC48" s="19">
        <v>0</v>
      </c>
      <c r="BD48" s="20">
        <f>'第７表性質別歳出の状況'!BA50/'第７表性質別歳出の状況'!BL50*100</f>
        <v>0</v>
      </c>
      <c r="BE48" s="18">
        <v>10.623968322530674</v>
      </c>
      <c r="BF48" s="19">
        <v>14.889144610169994</v>
      </c>
      <c r="BG48" s="19">
        <v>16.15230132768181</v>
      </c>
      <c r="BH48" s="19">
        <v>18.26</v>
      </c>
      <c r="BI48" s="20">
        <f>ROUND('第７表性質別歳出の状況'!BD50/'第７表性質別歳出の状況'!BL50*100,2)</f>
        <v>21.5</v>
      </c>
      <c r="BJ48" s="18">
        <v>0.9436675040410554</v>
      </c>
      <c r="BK48" s="19">
        <v>3.6487680714858586</v>
      </c>
      <c r="BL48" s="19">
        <v>1.6733107222132295</v>
      </c>
      <c r="BM48" s="19">
        <v>2.21</v>
      </c>
      <c r="BN48" s="20">
        <f>ROUND('第７表性質別歳出の状況'!BG50/'第７表性質別歳出の状況'!BL50*100,2)</f>
        <v>1.56</v>
      </c>
      <c r="BO48" s="18">
        <v>0.35977323591565236</v>
      </c>
      <c r="BP48" s="19">
        <v>0.4933054391959385</v>
      </c>
      <c r="BQ48" s="19">
        <v>0.44080391189944707</v>
      </c>
      <c r="BR48" s="19">
        <v>0.59</v>
      </c>
      <c r="BS48" s="20">
        <f>ROUND('第７表性質別歳出の状況'!BO50/'第７表性質別歳出の状況'!BL50*100,2)</f>
        <v>0.78</v>
      </c>
      <c r="BT48" s="18">
        <v>6.017446591380469</v>
      </c>
      <c r="BU48" s="19">
        <v>8.730676269833635</v>
      </c>
      <c r="BV48" s="19">
        <v>8.789194594913376</v>
      </c>
      <c r="BW48" s="19">
        <v>9.86</v>
      </c>
      <c r="BX48" s="20">
        <f>ROUND('第７表性質別歳出の状況'!BJ50/'第７表性質別歳出の状況'!BL50*100,2)</f>
        <v>10.16</v>
      </c>
      <c r="BY48" s="18">
        <v>0</v>
      </c>
      <c r="BZ48" s="19">
        <v>0</v>
      </c>
      <c r="CA48" s="19">
        <v>0</v>
      </c>
      <c r="CB48" s="19">
        <v>0</v>
      </c>
      <c r="CC48" s="20">
        <f>'第７表性質別歳出の状況'!BK50/'第７表性質別歳出の状況'!BL50*100</f>
        <v>0</v>
      </c>
      <c r="CD48" s="3"/>
      <c r="CE48" s="13">
        <f t="shared" si="0"/>
        <v>100.01</v>
      </c>
      <c r="CF48" s="12"/>
      <c r="CG48" s="14">
        <f t="shared" si="1"/>
        <v>22.1</v>
      </c>
      <c r="CH48" s="14">
        <f t="shared" si="2"/>
        <v>10.5</v>
      </c>
      <c r="CI48" s="14">
        <f t="shared" si="3"/>
        <v>1</v>
      </c>
      <c r="CJ48" s="14">
        <f t="shared" si="4"/>
        <v>6.1</v>
      </c>
      <c r="CK48" s="14">
        <f t="shared" si="5"/>
        <v>16.9</v>
      </c>
      <c r="CL48" s="14">
        <f t="shared" si="6"/>
        <v>9.1</v>
      </c>
      <c r="CM48" s="14">
        <f t="shared" si="7"/>
        <v>0.3</v>
      </c>
      <c r="CN48" s="14">
        <f t="shared" si="8"/>
        <v>0</v>
      </c>
      <c r="CO48" s="14">
        <f t="shared" si="9"/>
        <v>21.5</v>
      </c>
      <c r="CP48" s="14">
        <f t="shared" si="10"/>
        <v>1.6</v>
      </c>
      <c r="CQ48" s="14">
        <f t="shared" si="11"/>
        <v>0.8</v>
      </c>
      <c r="CR48" s="14">
        <f t="shared" si="12"/>
        <v>10.2</v>
      </c>
      <c r="CS48" s="14">
        <f t="shared" si="13"/>
        <v>0</v>
      </c>
      <c r="CT48" s="14">
        <f t="shared" si="14"/>
        <v>100.1</v>
      </c>
    </row>
    <row r="49" spans="1:98" ht="32.25" customHeight="1">
      <c r="A49" s="25" t="s">
        <v>42</v>
      </c>
      <c r="B49" s="18">
        <v>21.526336964635234</v>
      </c>
      <c r="C49" s="19">
        <v>21.976692833711855</v>
      </c>
      <c r="D49" s="19">
        <v>24.11359430257203</v>
      </c>
      <c r="E49" s="19">
        <v>22.34</v>
      </c>
      <c r="F49" s="20">
        <f>ROUND('第７表性質別歳出の状況'!B51/'第７表性質別歳出の状況'!BL51*100,2)</f>
        <v>20.38</v>
      </c>
      <c r="G49" s="18">
        <v>13.439698008152643</v>
      </c>
      <c r="H49" s="19">
        <v>13.941645028380487</v>
      </c>
      <c r="I49" s="19">
        <v>15.112446021634101</v>
      </c>
      <c r="J49" s="19">
        <v>13.786935804079507</v>
      </c>
      <c r="K49" s="20">
        <f>'第７表性質別歳出の状況'!H51/'第７表性質別歳出の状況'!BL51*100</f>
        <v>12.88416148615206</v>
      </c>
      <c r="L49" s="18">
        <v>10.351681304422634</v>
      </c>
      <c r="M49" s="19">
        <v>10.128040969723335</v>
      </c>
      <c r="N49" s="19">
        <v>10.677119280736367</v>
      </c>
      <c r="O49" s="19">
        <v>9.74</v>
      </c>
      <c r="P49" s="20">
        <f>ROUND('第７表性質別歳出の状況'!T51/'第７表性質別歳出の状況'!BL51*100,2)</f>
        <v>10.71</v>
      </c>
      <c r="Q49" s="18">
        <v>1.2777732499699224</v>
      </c>
      <c r="R49" s="19">
        <v>1.2220637222721007</v>
      </c>
      <c r="S49" s="19">
        <v>1.029360566322386</v>
      </c>
      <c r="T49" s="19">
        <v>1.24</v>
      </c>
      <c r="U49" s="20">
        <f>ROUND('第７表性質別歳出の状況'!AE51/'第７表性質別歳出の状況'!BL51*100,2)</f>
        <v>1.21</v>
      </c>
      <c r="V49" s="18">
        <v>3.6321557151931243</v>
      </c>
      <c r="W49" s="19">
        <v>4.153333751413335</v>
      </c>
      <c r="X49" s="19">
        <v>4.900075126891151</v>
      </c>
      <c r="Y49" s="19">
        <v>5.11</v>
      </c>
      <c r="Z49" s="20">
        <f>ROUND('第７表性質別歳出の状況'!AF51/'第７表性質別歳出の状況'!BL51*100,2)</f>
        <v>4.75</v>
      </c>
      <c r="AA49" s="18">
        <v>11.461537565928117</v>
      </c>
      <c r="AB49" s="19">
        <v>10.663580283664635</v>
      </c>
      <c r="AC49" s="19">
        <v>12.596183798244596</v>
      </c>
      <c r="AD49" s="19">
        <v>12.61</v>
      </c>
      <c r="AE49" s="20">
        <f>ROUND('第７表性質別歳出の状況'!AG51/'第７表性質別歳出の状況'!BL51*100,2)</f>
        <v>12.74</v>
      </c>
      <c r="AF49" s="18">
        <v>22.469906248504206</v>
      </c>
      <c r="AG49" s="19">
        <v>23.71635547490316</v>
      </c>
      <c r="AH49" s="19">
        <v>12.458451164466814</v>
      </c>
      <c r="AI49" s="19">
        <v>13.33</v>
      </c>
      <c r="AJ49" s="20">
        <f>ROUND('第７表性質別歳出の状況'!AM51/'第７表性質別歳出の状況'!BL51*100,2)</f>
        <v>14.37</v>
      </c>
      <c r="AK49" s="18">
        <v>7.01243594768959</v>
      </c>
      <c r="AL49" s="19">
        <v>11.152469278396563</v>
      </c>
      <c r="AM49" s="19">
        <v>0.9442167563506654</v>
      </c>
      <c r="AN49" s="19">
        <v>1.35</v>
      </c>
      <c r="AO49" s="20">
        <f>ROUND('第７表性質別歳出の状況'!AN51/'第７表性質別歳出の状況'!BL51*100,2)</f>
        <v>2.38</v>
      </c>
      <c r="AP49" s="18">
        <v>14.752218949263973</v>
      </c>
      <c r="AQ49" s="19">
        <v>12.369161466465881</v>
      </c>
      <c r="AR49" s="19">
        <v>10.307531623534873</v>
      </c>
      <c r="AS49" s="19">
        <v>9.57</v>
      </c>
      <c r="AT49" s="20">
        <f>ROUND('第７表性質別歳出の状況'!AO51/'第７表性質別歳出の状況'!BL51*100,2)</f>
        <v>10.37</v>
      </c>
      <c r="AU49" s="18">
        <v>1.9087685526926874</v>
      </c>
      <c r="AV49" s="19">
        <v>0.7116356692098103</v>
      </c>
      <c r="AW49" s="19">
        <v>1.242311709411628</v>
      </c>
      <c r="AX49" s="19">
        <v>3.17</v>
      </c>
      <c r="AY49" s="20">
        <f>ROUND('第７表性質別歳出の状況'!AT51/'第７表性質別歳出の状況'!BL51*100,2)</f>
        <v>6.12</v>
      </c>
      <c r="AZ49" s="18">
        <v>0</v>
      </c>
      <c r="BA49" s="19">
        <v>0</v>
      </c>
      <c r="BB49" s="19">
        <v>0</v>
      </c>
      <c r="BC49" s="19">
        <v>0</v>
      </c>
      <c r="BD49" s="20">
        <f>'第７表性質別歳出の状況'!BA51/'第７表性質別歳出の状況'!BL51*100</f>
        <v>0</v>
      </c>
      <c r="BE49" s="18">
        <v>15.682049570440402</v>
      </c>
      <c r="BF49" s="19">
        <v>16.517705820388066</v>
      </c>
      <c r="BG49" s="19">
        <v>18.869859457742653</v>
      </c>
      <c r="BH49" s="19">
        <v>18</v>
      </c>
      <c r="BI49" s="20">
        <f>ROUND('第７表性質別歳出の状況'!BD51/'第７表性質別歳出の状況'!BL51*100,2)</f>
        <v>17.42</v>
      </c>
      <c r="BJ49" s="18">
        <v>1.4110201668561877</v>
      </c>
      <c r="BK49" s="19">
        <v>1.3305528367125046</v>
      </c>
      <c r="BL49" s="19">
        <v>3.4110967915320387</v>
      </c>
      <c r="BM49" s="19">
        <v>2.94</v>
      </c>
      <c r="BN49" s="20">
        <f>ROUND('第７表性質別歳出の状況'!BG51/'第７表性質別歳出の状況'!BL51*100,2)</f>
        <v>0.9</v>
      </c>
      <c r="BO49" s="18">
        <v>0.15741247424000746</v>
      </c>
      <c r="BP49" s="19">
        <v>0.18162665402900788</v>
      </c>
      <c r="BQ49" s="19">
        <v>0.14384051110717494</v>
      </c>
      <c r="BR49" s="19">
        <v>0.2</v>
      </c>
      <c r="BS49" s="20">
        <f>ROUND('第７表性質別歳出の状況'!BO51/'第７表性質別歳出の状況'!BL51*100,2)</f>
        <v>0.22</v>
      </c>
      <c r="BT49" s="18">
        <v>10.121358187117481</v>
      </c>
      <c r="BU49" s="19">
        <v>9.398411983972188</v>
      </c>
      <c r="BV49" s="19">
        <v>10.558107290973167</v>
      </c>
      <c r="BW49" s="19">
        <v>11.32</v>
      </c>
      <c r="BX49" s="20">
        <f>ROUND('第７表性質別歳出の状況'!BJ51/'第７表性質別歳出の状況'!BL51*100,2)</f>
        <v>11.18</v>
      </c>
      <c r="BY49" s="18">
        <v>0</v>
      </c>
      <c r="BZ49" s="19">
        <v>0</v>
      </c>
      <c r="CA49" s="19">
        <v>0</v>
      </c>
      <c r="CB49" s="19">
        <v>0</v>
      </c>
      <c r="CC49" s="20">
        <f>'第７表性質別歳出の状況'!BK51/'第７表性質別歳出の状況'!BL51*100</f>
        <v>0</v>
      </c>
      <c r="CD49" s="3"/>
      <c r="CE49" s="13">
        <f t="shared" si="0"/>
        <v>100</v>
      </c>
      <c r="CF49" s="12"/>
      <c r="CG49" s="14">
        <f t="shared" si="1"/>
        <v>20.4</v>
      </c>
      <c r="CH49" s="14">
        <f t="shared" si="2"/>
        <v>10.7</v>
      </c>
      <c r="CI49" s="14">
        <f t="shared" si="3"/>
        <v>1.2</v>
      </c>
      <c r="CJ49" s="14">
        <f t="shared" si="4"/>
        <v>4.8</v>
      </c>
      <c r="CK49" s="14">
        <f t="shared" si="5"/>
        <v>12.7</v>
      </c>
      <c r="CL49" s="14">
        <f t="shared" si="6"/>
        <v>14.4</v>
      </c>
      <c r="CM49" s="14">
        <f t="shared" si="7"/>
        <v>6.1</v>
      </c>
      <c r="CN49" s="14">
        <f t="shared" si="8"/>
        <v>0</v>
      </c>
      <c r="CO49" s="14">
        <f t="shared" si="9"/>
        <v>17.4</v>
      </c>
      <c r="CP49" s="14">
        <f t="shared" si="10"/>
        <v>0.9</v>
      </c>
      <c r="CQ49" s="14">
        <f t="shared" si="11"/>
        <v>0.2</v>
      </c>
      <c r="CR49" s="14">
        <f t="shared" si="12"/>
        <v>11.2</v>
      </c>
      <c r="CS49" s="14">
        <f t="shared" si="13"/>
        <v>0</v>
      </c>
      <c r="CT49" s="14">
        <f t="shared" si="14"/>
        <v>100</v>
      </c>
    </row>
    <row r="50" spans="1:98" ht="32.25" customHeight="1">
      <c r="A50" s="25" t="s">
        <v>43</v>
      </c>
      <c r="B50" s="18">
        <v>25.899172182502962</v>
      </c>
      <c r="C50" s="19">
        <v>25.46500435967687</v>
      </c>
      <c r="D50" s="19">
        <v>25.671027902132128</v>
      </c>
      <c r="E50" s="19">
        <v>22.81</v>
      </c>
      <c r="F50" s="20">
        <f>ROUND('第７表性質別歳出の状況'!B52/'第７表性質別歳出の状況'!BL52*100,2)</f>
        <v>21.96</v>
      </c>
      <c r="G50" s="18">
        <v>15.953279442188336</v>
      </c>
      <c r="H50" s="19">
        <v>16.353595220799352</v>
      </c>
      <c r="I50" s="19">
        <v>16.447576629465093</v>
      </c>
      <c r="J50" s="19">
        <v>14.491120094641573</v>
      </c>
      <c r="K50" s="20">
        <f>'第７表性質別歳出の状況'!H52/'第７表性質別歳出の状況'!BL52*100</f>
        <v>13.863523050688425</v>
      </c>
      <c r="L50" s="18">
        <v>10.358033277732916</v>
      </c>
      <c r="M50" s="19">
        <v>10.081599639496112</v>
      </c>
      <c r="N50" s="19">
        <v>9.737507069314509</v>
      </c>
      <c r="O50" s="19">
        <v>10.12</v>
      </c>
      <c r="P50" s="20">
        <f>ROUND('第７表性質別歳出の状況'!T52/'第７表性質別歳出の状況'!BL52*100,2)</f>
        <v>10.95</v>
      </c>
      <c r="Q50" s="18">
        <v>0.6256151901121635</v>
      </c>
      <c r="R50" s="19">
        <v>0.5647349839848226</v>
      </c>
      <c r="S50" s="19">
        <v>0.5453988045479733</v>
      </c>
      <c r="T50" s="19">
        <v>0.62</v>
      </c>
      <c r="U50" s="20">
        <f>ROUND('第７表性質別歳出の状況'!AE52/'第７表性質別歳出の状況'!BL52*100,2)</f>
        <v>0.58</v>
      </c>
      <c r="V50" s="18">
        <v>4.555795901286668</v>
      </c>
      <c r="W50" s="19">
        <v>5.40050564085394</v>
      </c>
      <c r="X50" s="19">
        <v>6.240457615532117</v>
      </c>
      <c r="Y50" s="19">
        <v>6.3</v>
      </c>
      <c r="Z50" s="20">
        <f>ROUND('第７表性質別歳出の状況'!AF52/'第７表性質別歳出の状況'!BL52*100,2)</f>
        <v>6.53</v>
      </c>
      <c r="AA50" s="18">
        <v>15.619419083713007</v>
      </c>
      <c r="AB50" s="19">
        <v>15.495913707722364</v>
      </c>
      <c r="AC50" s="19">
        <v>16.1152950451008</v>
      </c>
      <c r="AD50" s="19">
        <v>15.4</v>
      </c>
      <c r="AE50" s="20">
        <f>ROUND('第７表性質別歳出の状況'!AG52/'第７表性質別歳出の状況'!BL52*100,2)</f>
        <v>17.23</v>
      </c>
      <c r="AF50" s="18">
        <v>11.694911383153665</v>
      </c>
      <c r="AG50" s="19">
        <v>10.691286251297788</v>
      </c>
      <c r="AH50" s="19">
        <v>6.1090302519056205</v>
      </c>
      <c r="AI50" s="19">
        <v>9.94</v>
      </c>
      <c r="AJ50" s="20">
        <f>ROUND('第７表性質別歳出の状況'!AM52/'第７表性質別歳出の状況'!BL52*100,2)</f>
        <v>11</v>
      </c>
      <c r="AK50" s="18">
        <v>0.4262493884936609</v>
      </c>
      <c r="AL50" s="19">
        <v>0.2919814239532414</v>
      </c>
      <c r="AM50" s="19">
        <v>0.26315939804667937</v>
      </c>
      <c r="AN50" s="19">
        <v>0.33</v>
      </c>
      <c r="AO50" s="20">
        <f>ROUND('第７表性質別歳出の状況'!AN52/'第７表性質別歳出の状況'!BL52*100,2)</f>
        <v>3.75</v>
      </c>
      <c r="AP50" s="18">
        <v>10.02347300236351</v>
      </c>
      <c r="AQ50" s="19">
        <v>8.54611736346639</v>
      </c>
      <c r="AR50" s="19">
        <v>4.882006714182616</v>
      </c>
      <c r="AS50" s="19">
        <v>8.76</v>
      </c>
      <c r="AT50" s="20">
        <f>ROUND('第７表性質別歳出の状況'!AO52/'第７表性質別歳出の状況'!BL52*100,2)</f>
        <v>6.88</v>
      </c>
      <c r="AU50" s="18">
        <v>0.3806442771847722</v>
      </c>
      <c r="AV50" s="19">
        <v>1.0143255010102052</v>
      </c>
      <c r="AW50" s="19">
        <v>1.2216917988334917</v>
      </c>
      <c r="AX50" s="19">
        <v>1.11</v>
      </c>
      <c r="AY50" s="20">
        <f>ROUND('第７表性質別歳出の状況'!AT52/'第７表性質別歳出の状況'!BL52*100,2)</f>
        <v>0</v>
      </c>
      <c r="AZ50" s="18">
        <v>0</v>
      </c>
      <c r="BA50" s="19">
        <v>0</v>
      </c>
      <c r="BB50" s="19">
        <v>0</v>
      </c>
      <c r="BC50" s="19">
        <v>0</v>
      </c>
      <c r="BD50" s="20">
        <f>'第７表性質別歳出の状況'!BA52/'第７表性質別歳出の状況'!BL52*100</f>
        <v>0</v>
      </c>
      <c r="BE50" s="18">
        <v>15.998479338453286</v>
      </c>
      <c r="BF50" s="19">
        <v>16.32983878661043</v>
      </c>
      <c r="BG50" s="19">
        <v>17.114043990654224</v>
      </c>
      <c r="BH50" s="19">
        <v>16.9</v>
      </c>
      <c r="BI50" s="20">
        <f>ROUND('第７表性質別歳出の状況'!BD52/'第７表性質別歳出の状況'!BL52*100,2)</f>
        <v>16.48</v>
      </c>
      <c r="BJ50" s="18">
        <v>5.159308452638466</v>
      </c>
      <c r="BK50" s="19">
        <v>4.419253550566127</v>
      </c>
      <c r="BL50" s="19">
        <v>8.380579521933441</v>
      </c>
      <c r="BM50" s="19">
        <v>6.17</v>
      </c>
      <c r="BN50" s="20">
        <f>ROUND('第７表性質別歳出の状況'!BG52/'第７表性質別歳出の状況'!BL52*100,2)</f>
        <v>6.31</v>
      </c>
      <c r="BO50" s="18">
        <v>0.855961523726446</v>
      </c>
      <c r="BP50" s="19">
        <v>0.8678893558925421</v>
      </c>
      <c r="BQ50" s="19">
        <v>0.858714632005286</v>
      </c>
      <c r="BR50" s="19">
        <v>0.9</v>
      </c>
      <c r="BS50" s="20">
        <f>ROUND('第７表性質別歳出の状況'!BO52/'第７表性質別歳出の状況'!BL52*100,2)</f>
        <v>1.97</v>
      </c>
      <c r="BT50" s="18">
        <v>8.852659389495647</v>
      </c>
      <c r="BU50" s="19">
        <v>9.669648222888805</v>
      </c>
      <c r="BV50" s="19">
        <v>8.006253368040413</v>
      </c>
      <c r="BW50" s="19">
        <v>9.72</v>
      </c>
      <c r="BX50" s="20">
        <f>ROUND('第７表性質別歳出の状況'!BJ52/'第７表性質別歳出の状況'!BL52*100,2)</f>
        <v>6.98</v>
      </c>
      <c r="BY50" s="18">
        <v>0</v>
      </c>
      <c r="BZ50" s="19">
        <v>0</v>
      </c>
      <c r="CA50" s="19">
        <v>0</v>
      </c>
      <c r="CB50" s="19">
        <v>0</v>
      </c>
      <c r="CC50" s="20">
        <f>'第７表性質別歳出の状況'!BK52/'第７表性質別歳出の状況'!BL52*100</f>
        <v>0</v>
      </c>
      <c r="CD50" s="3"/>
      <c r="CE50" s="13">
        <f t="shared" si="0"/>
        <v>99.99000000000001</v>
      </c>
      <c r="CF50" s="12"/>
      <c r="CG50" s="14">
        <f t="shared" si="1"/>
        <v>22</v>
      </c>
      <c r="CH50" s="14">
        <f t="shared" si="2"/>
        <v>11</v>
      </c>
      <c r="CI50" s="14">
        <f t="shared" si="3"/>
        <v>0.6</v>
      </c>
      <c r="CJ50" s="14">
        <f t="shared" si="4"/>
        <v>6.5</v>
      </c>
      <c r="CK50" s="14">
        <f t="shared" si="5"/>
        <v>17.2</v>
      </c>
      <c r="CL50" s="14">
        <f t="shared" si="6"/>
        <v>11</v>
      </c>
      <c r="CM50" s="14">
        <f t="shared" si="7"/>
        <v>0</v>
      </c>
      <c r="CN50" s="14">
        <f t="shared" si="8"/>
        <v>0</v>
      </c>
      <c r="CO50" s="14">
        <f t="shared" si="9"/>
        <v>16.5</v>
      </c>
      <c r="CP50" s="14">
        <f t="shared" si="10"/>
        <v>6.3</v>
      </c>
      <c r="CQ50" s="14">
        <f t="shared" si="11"/>
        <v>2</v>
      </c>
      <c r="CR50" s="14">
        <f t="shared" si="12"/>
        <v>7</v>
      </c>
      <c r="CS50" s="14">
        <f t="shared" si="13"/>
        <v>0</v>
      </c>
      <c r="CT50" s="14">
        <f t="shared" si="14"/>
        <v>100.1</v>
      </c>
    </row>
    <row r="51" spans="1:98" ht="32.25" customHeight="1">
      <c r="A51" s="25" t="s">
        <v>44</v>
      </c>
      <c r="B51" s="18">
        <v>21.112580643283984</v>
      </c>
      <c r="C51" s="19">
        <v>21.928966719522773</v>
      </c>
      <c r="D51" s="19">
        <v>20.23576316043861</v>
      </c>
      <c r="E51" s="19">
        <v>20.24</v>
      </c>
      <c r="F51" s="20">
        <f>ROUND('第７表性質別歳出の状況'!B53/'第７表性質別歳出の状況'!BL53*100,2)</f>
        <v>20.9</v>
      </c>
      <c r="G51" s="18">
        <v>13.239503690038301</v>
      </c>
      <c r="H51" s="19">
        <v>13.312301893662095</v>
      </c>
      <c r="I51" s="19">
        <v>11.88691519684813</v>
      </c>
      <c r="J51" s="19">
        <v>11.766819589449003</v>
      </c>
      <c r="K51" s="20">
        <f>'第７表性質別歳出の状況'!H53/'第７表性質別歳出の状況'!BL53*100</f>
        <v>12.081183247584002</v>
      </c>
      <c r="L51" s="18">
        <v>10.816276906081207</v>
      </c>
      <c r="M51" s="19">
        <v>11.289015605409638</v>
      </c>
      <c r="N51" s="19">
        <v>10.193569288086175</v>
      </c>
      <c r="O51" s="19">
        <v>10.79</v>
      </c>
      <c r="P51" s="20">
        <f>ROUND('第７表性質別歳出の状況'!T53/'第７表性質別歳出の状況'!BL53*100,2)</f>
        <v>13.05</v>
      </c>
      <c r="Q51" s="18">
        <v>0.8387382288069184</v>
      </c>
      <c r="R51" s="19">
        <v>0.9417803942506912</v>
      </c>
      <c r="S51" s="19">
        <v>0.9438625550937018</v>
      </c>
      <c r="T51" s="19">
        <v>0.5</v>
      </c>
      <c r="U51" s="20">
        <f>ROUND('第７表性質別歳出の状況'!AE53/'第７表性質別歳出の状況'!BL53*100,2)</f>
        <v>0.6</v>
      </c>
      <c r="V51" s="18">
        <v>3.4023704197764895</v>
      </c>
      <c r="W51" s="19">
        <v>4.112425329416395</v>
      </c>
      <c r="X51" s="19">
        <v>3.9131093618144144</v>
      </c>
      <c r="Y51" s="19">
        <v>4.11</v>
      </c>
      <c r="Z51" s="20">
        <f>ROUND('第７表性質別歳出の状況'!AF53/'第７表性質別歳出の状況'!BL53*100,2)</f>
        <v>4.57</v>
      </c>
      <c r="AA51" s="18">
        <v>11.753974505373941</v>
      </c>
      <c r="AB51" s="19">
        <v>12.625551756156664</v>
      </c>
      <c r="AC51" s="19">
        <v>12.39998223415901</v>
      </c>
      <c r="AD51" s="19">
        <v>11.68</v>
      </c>
      <c r="AE51" s="20">
        <f>ROUND('第７表性質別歳出の状況'!AG53/'第７表性質別歳出の状況'!BL53*100,2)</f>
        <v>12.47</v>
      </c>
      <c r="AF51" s="18">
        <v>27.710926293613543</v>
      </c>
      <c r="AG51" s="19">
        <v>20.33767782047091</v>
      </c>
      <c r="AH51" s="19">
        <v>19.90646807243238</v>
      </c>
      <c r="AI51" s="19">
        <v>21.33</v>
      </c>
      <c r="AJ51" s="20">
        <f>ROUND('第７表性質別歳出の状況'!AM53/'第７表性質別歳出の状況'!BL53*100,2)</f>
        <v>17.96</v>
      </c>
      <c r="AK51" s="18">
        <v>13.751025713495544</v>
      </c>
      <c r="AL51" s="19">
        <v>7.4961134942919285</v>
      </c>
      <c r="AM51" s="19">
        <v>5.750907233571169</v>
      </c>
      <c r="AN51" s="19">
        <v>5</v>
      </c>
      <c r="AO51" s="20">
        <f>ROUND('第７表性質別歳出の状況'!AN53/'第７表性質別歳出の状況'!BL53*100,2)</f>
        <v>0.91</v>
      </c>
      <c r="AP51" s="18">
        <v>12.845791645865631</v>
      </c>
      <c r="AQ51" s="19">
        <v>11.775987416657276</v>
      </c>
      <c r="AR51" s="19">
        <v>12.381197469935232</v>
      </c>
      <c r="AS51" s="19">
        <v>11.92</v>
      </c>
      <c r="AT51" s="20">
        <f>ROUND('第７表性質別歳出の状況'!AO53/'第７表性質別歳出の状況'!BL53*100,2)</f>
        <v>16.01</v>
      </c>
      <c r="AU51" s="18">
        <v>1.185488219381614</v>
      </c>
      <c r="AV51" s="19">
        <v>0.27456685095077166</v>
      </c>
      <c r="AW51" s="19">
        <v>1.0313070694984023</v>
      </c>
      <c r="AX51" s="19">
        <v>0.26</v>
      </c>
      <c r="AY51" s="20">
        <f>ROUND('第７表性質別歳出の状況'!AT53/'第７表性質別歳出の状況'!BL53*100,2)</f>
        <v>2.18</v>
      </c>
      <c r="AZ51" s="18">
        <v>0</v>
      </c>
      <c r="BA51" s="19">
        <v>0</v>
      </c>
      <c r="BB51" s="19">
        <v>0</v>
      </c>
      <c r="BC51" s="19">
        <v>0</v>
      </c>
      <c r="BD51" s="20">
        <f>'第７表性質別歳出の状況'!BA53/'第７表性質別歳出の状況'!BL53*100</f>
        <v>0</v>
      </c>
      <c r="BE51" s="18">
        <v>14.271504938986018</v>
      </c>
      <c r="BF51" s="19">
        <v>16.024086622594627</v>
      </c>
      <c r="BG51" s="19">
        <v>22.589606460495823</v>
      </c>
      <c r="BH51" s="19">
        <v>15.99</v>
      </c>
      <c r="BI51" s="20">
        <f>ROUND('第７表性質別歳出の状況'!BD53/'第７表性質別歳出の状況'!BL53*100,2)</f>
        <v>14.39</v>
      </c>
      <c r="BJ51" s="18">
        <v>0.7451177555781988</v>
      </c>
      <c r="BK51" s="19">
        <v>3.9227483103898604</v>
      </c>
      <c r="BL51" s="19">
        <v>0.6668199405889377</v>
      </c>
      <c r="BM51" s="19">
        <v>6.93</v>
      </c>
      <c r="BN51" s="20">
        <f>ROUND('第７表性質別歳出の状況'!BG53/'第７表性質別歳出の状況'!BL53*100,2)</f>
        <v>4.76</v>
      </c>
      <c r="BO51" s="18">
        <v>0.5080808384953216</v>
      </c>
      <c r="BP51" s="19">
        <v>0.002220067523353723</v>
      </c>
      <c r="BQ51" s="19">
        <v>0</v>
      </c>
      <c r="BR51" s="19">
        <v>0</v>
      </c>
      <c r="BS51" s="20">
        <f>ROUND('第７表性質別歳出の状況'!BO53/'第７表性質別歳出の状況'!BL53*100,2)</f>
        <v>0</v>
      </c>
      <c r="BT51" s="18">
        <v>7.654941250622765</v>
      </c>
      <c r="BU51" s="19">
        <v>8.540960523314316</v>
      </c>
      <c r="BV51" s="19">
        <v>8.119511857392549</v>
      </c>
      <c r="BW51" s="19">
        <v>8.17</v>
      </c>
      <c r="BX51" s="20">
        <f>ROUND('第７表性質別歳出の状況'!BJ53/'第７表性質別歳出の状況'!BL53*100,2)</f>
        <v>9.13</v>
      </c>
      <c r="BY51" s="18">
        <v>0</v>
      </c>
      <c r="BZ51" s="19">
        <v>0</v>
      </c>
      <c r="CA51" s="19">
        <v>0</v>
      </c>
      <c r="CB51" s="19">
        <v>0</v>
      </c>
      <c r="CC51" s="20">
        <f>'第７表性質別歳出の状況'!BK53/'第７表性質別歳出の状況'!BL53*100</f>
        <v>0</v>
      </c>
      <c r="CD51" s="3"/>
      <c r="CE51" s="13">
        <f t="shared" si="0"/>
        <v>100.01000000000002</v>
      </c>
      <c r="CF51" s="12"/>
      <c r="CG51" s="14">
        <f t="shared" si="1"/>
        <v>20.9</v>
      </c>
      <c r="CH51" s="14">
        <f t="shared" si="2"/>
        <v>13.1</v>
      </c>
      <c r="CI51" s="14">
        <f t="shared" si="3"/>
        <v>0.6</v>
      </c>
      <c r="CJ51" s="14">
        <f t="shared" si="4"/>
        <v>4.6</v>
      </c>
      <c r="CK51" s="14">
        <f t="shared" si="5"/>
        <v>12.5</v>
      </c>
      <c r="CL51" s="14">
        <f t="shared" si="6"/>
        <v>18</v>
      </c>
      <c r="CM51" s="14">
        <f t="shared" si="7"/>
        <v>2.2</v>
      </c>
      <c r="CN51" s="14">
        <f t="shared" si="8"/>
        <v>0</v>
      </c>
      <c r="CO51" s="14">
        <f t="shared" si="9"/>
        <v>14.4</v>
      </c>
      <c r="CP51" s="14">
        <f t="shared" si="10"/>
        <v>4.8</v>
      </c>
      <c r="CQ51" s="14">
        <f t="shared" si="11"/>
        <v>0</v>
      </c>
      <c r="CR51" s="14">
        <f t="shared" si="12"/>
        <v>9.1</v>
      </c>
      <c r="CS51" s="14">
        <f t="shared" si="13"/>
        <v>0</v>
      </c>
      <c r="CT51" s="14">
        <f t="shared" si="14"/>
        <v>100.2</v>
      </c>
    </row>
    <row r="52" spans="1:98" ht="32.25" customHeight="1">
      <c r="A52" s="25" t="s">
        <v>45</v>
      </c>
      <c r="B52" s="18">
        <v>23.050357061083613</v>
      </c>
      <c r="C52" s="19">
        <v>19.68006153084519</v>
      </c>
      <c r="D52" s="19">
        <v>22.098983613884428</v>
      </c>
      <c r="E52" s="19">
        <v>22.89</v>
      </c>
      <c r="F52" s="20">
        <f>ROUND('第７表性質別歳出の状況'!B54/'第７表性質別歳出の状況'!BL54*100,2)</f>
        <v>21.31</v>
      </c>
      <c r="G52" s="18">
        <v>15.327985279991548</v>
      </c>
      <c r="H52" s="19">
        <v>12.928473565941545</v>
      </c>
      <c r="I52" s="19">
        <v>14.59804773888762</v>
      </c>
      <c r="J52" s="19">
        <v>15.075932978776885</v>
      </c>
      <c r="K52" s="20">
        <f>'第７表性質別歳出の状況'!H54/'第７表性質別歳出の状況'!BL54*100</f>
        <v>14.252715471059322</v>
      </c>
      <c r="L52" s="18">
        <v>15.192244627854057</v>
      </c>
      <c r="M52" s="19">
        <v>12.722760094615793</v>
      </c>
      <c r="N52" s="19">
        <v>14.136544120310049</v>
      </c>
      <c r="O52" s="19">
        <v>14.85</v>
      </c>
      <c r="P52" s="20">
        <f>ROUND('第７表性質別歳出の状況'!T54/'第７表性質別歳出の状況'!BL54*100,2)</f>
        <v>13.36</v>
      </c>
      <c r="Q52" s="18">
        <v>1.096299488017001</v>
      </c>
      <c r="R52" s="19">
        <v>1.139047650919775</v>
      </c>
      <c r="S52" s="19">
        <v>1.1398899047168267</v>
      </c>
      <c r="T52" s="19">
        <v>1.26</v>
      </c>
      <c r="U52" s="20">
        <f>ROUND('第７表性質別歳出の状況'!AE54/'第７表性質別歳出の状況'!BL54*100,2)</f>
        <v>1.5</v>
      </c>
      <c r="V52" s="18">
        <v>5.836704838785899</v>
      </c>
      <c r="W52" s="19">
        <v>5.692338850087516</v>
      </c>
      <c r="X52" s="19">
        <v>6.645788963067194</v>
      </c>
      <c r="Y52" s="19">
        <v>6.93</v>
      </c>
      <c r="Z52" s="20">
        <f>ROUND('第７表性質別歳出の状況'!AF54/'第７表性質別歳出の状況'!BL54*100,2)</f>
        <v>6.86</v>
      </c>
      <c r="AA52" s="18">
        <v>12.600602185056944</v>
      </c>
      <c r="AB52" s="19">
        <v>10.88851890628115</v>
      </c>
      <c r="AC52" s="19">
        <v>15.22472933059778</v>
      </c>
      <c r="AD52" s="19">
        <v>14.03</v>
      </c>
      <c r="AE52" s="20">
        <f>ROUND('第７表性質別歳出の状況'!AG54/'第７表性質別歳出の状況'!BL54*100,2)</f>
        <v>12.07</v>
      </c>
      <c r="AF52" s="18">
        <v>10.475420058525527</v>
      </c>
      <c r="AG52" s="19">
        <v>20.47022859712962</v>
      </c>
      <c r="AH52" s="19">
        <v>7.832910722281869</v>
      </c>
      <c r="AI52" s="19">
        <v>6.43</v>
      </c>
      <c r="AJ52" s="20">
        <f>ROUND('第７表性質別歳出の状況'!AM54/'第７表性質別歳出の状況'!BL54*100,2)</f>
        <v>6.29</v>
      </c>
      <c r="AK52" s="18">
        <v>3.214910182203702</v>
      </c>
      <c r="AL52" s="19">
        <v>5.515806947550205</v>
      </c>
      <c r="AM52" s="19">
        <v>0.335496374245855</v>
      </c>
      <c r="AN52" s="19">
        <v>1.24</v>
      </c>
      <c r="AO52" s="20">
        <f>ROUND('第７表性質別歳出の状況'!AN54/'第７表性質別歳出の状況'!BL54*100,2)</f>
        <v>0.37</v>
      </c>
      <c r="AP52" s="18">
        <v>6.894737269202306</v>
      </c>
      <c r="AQ52" s="19">
        <v>14.702865852198455</v>
      </c>
      <c r="AR52" s="19">
        <v>7.4653701216629145</v>
      </c>
      <c r="AS52" s="19">
        <v>5.19</v>
      </c>
      <c r="AT52" s="20">
        <f>ROUND('第７表性質別歳出の状況'!AO54/'第７表性質別歳出の状況'!BL54*100,2)</f>
        <v>5.92</v>
      </c>
      <c r="AU52" s="18">
        <v>0.016468359507947693</v>
      </c>
      <c r="AV52" s="19">
        <v>0.4795124615251906</v>
      </c>
      <c r="AW52" s="19">
        <v>0.06165175636574412</v>
      </c>
      <c r="AX52" s="19">
        <v>0</v>
      </c>
      <c r="AY52" s="20">
        <f>ROUND('第７表性質別歳出の状況'!AT54/'第７表性質別歳出の状況'!BL54*100,2)</f>
        <v>0.13</v>
      </c>
      <c r="AZ52" s="18">
        <v>0</v>
      </c>
      <c r="BA52" s="19">
        <v>0</v>
      </c>
      <c r="BB52" s="19">
        <v>0</v>
      </c>
      <c r="BC52" s="19">
        <v>0</v>
      </c>
      <c r="BD52" s="20">
        <f>'第７表性質別歳出の状況'!BA54/'第７表性質別歳出の状況'!BL54*100</f>
        <v>0</v>
      </c>
      <c r="BE52" s="18">
        <v>22.282358695508623</v>
      </c>
      <c r="BF52" s="19">
        <v>20.644625614753092</v>
      </c>
      <c r="BG52" s="19">
        <v>21.329671835411506</v>
      </c>
      <c r="BH52" s="19">
        <v>22.35</v>
      </c>
      <c r="BI52" s="20">
        <f>ROUND('第７表性質別歳出の状況'!BD54/'第７表性質別歳出の状況'!BL54*100,2)</f>
        <v>18.43</v>
      </c>
      <c r="BJ52" s="18">
        <v>0.05775859421628032</v>
      </c>
      <c r="BK52" s="19">
        <v>0.05743994410063501</v>
      </c>
      <c r="BL52" s="19">
        <v>0.12472213733654733</v>
      </c>
      <c r="BM52" s="19">
        <v>0.2</v>
      </c>
      <c r="BN52" s="20">
        <f>ROUND('第７表性質別歳出の状況'!BG54/'第７表性質別歳出の状況'!BL54*100,2)</f>
        <v>0.12</v>
      </c>
      <c r="BO52" s="18">
        <v>3.4591669810505667</v>
      </c>
      <c r="BP52" s="19">
        <v>2.173283992488667</v>
      </c>
      <c r="BQ52" s="19">
        <v>3.221813305997828</v>
      </c>
      <c r="BR52" s="19">
        <v>3.03</v>
      </c>
      <c r="BS52" s="20">
        <f>ROUND('第７表性質別歳出の状況'!BO54/'第７表性質別歳出の状況'!BL54*100,2)</f>
        <v>12.48</v>
      </c>
      <c r="BT52" s="18">
        <v>5.9326191103935395</v>
      </c>
      <c r="BU52" s="19">
        <v>6.052182357253373</v>
      </c>
      <c r="BV52" s="19">
        <v>8.183294310030227</v>
      </c>
      <c r="BW52" s="19">
        <v>8.04</v>
      </c>
      <c r="BX52" s="20">
        <f>ROUND('第７表性質別歳出の状況'!BJ54/'第７表性質別歳出の状況'!BL54*100,2)</f>
        <v>7.44</v>
      </c>
      <c r="BY52" s="18">
        <v>0</v>
      </c>
      <c r="BZ52" s="19">
        <v>0</v>
      </c>
      <c r="CA52" s="19">
        <v>0</v>
      </c>
      <c r="CB52" s="19">
        <v>0</v>
      </c>
      <c r="CC52" s="20">
        <f>'第７表性質別歳出の状況'!BK54/'第７表性質別歳出の状況'!BL54*100</f>
        <v>0</v>
      </c>
      <c r="CD52" s="3"/>
      <c r="CE52" s="13">
        <f t="shared" si="0"/>
        <v>99.99000000000001</v>
      </c>
      <c r="CF52" s="12"/>
      <c r="CG52" s="14">
        <f t="shared" si="1"/>
        <v>21.3</v>
      </c>
      <c r="CH52" s="14">
        <f t="shared" si="2"/>
        <v>13.4</v>
      </c>
      <c r="CI52" s="14">
        <f t="shared" si="3"/>
        <v>1.5</v>
      </c>
      <c r="CJ52" s="14">
        <f t="shared" si="4"/>
        <v>6.9</v>
      </c>
      <c r="CK52" s="14">
        <f t="shared" si="5"/>
        <v>12.1</v>
      </c>
      <c r="CL52" s="14">
        <f t="shared" si="6"/>
        <v>6.3</v>
      </c>
      <c r="CM52" s="14">
        <f t="shared" si="7"/>
        <v>0.1</v>
      </c>
      <c r="CN52" s="14">
        <f t="shared" si="8"/>
        <v>0</v>
      </c>
      <c r="CO52" s="14">
        <f t="shared" si="9"/>
        <v>18.4</v>
      </c>
      <c r="CP52" s="14">
        <f t="shared" si="10"/>
        <v>0.1</v>
      </c>
      <c r="CQ52" s="14">
        <f t="shared" si="11"/>
        <v>12.5</v>
      </c>
      <c r="CR52" s="14">
        <f t="shared" si="12"/>
        <v>7.4</v>
      </c>
      <c r="CS52" s="14">
        <f t="shared" si="13"/>
        <v>0</v>
      </c>
      <c r="CT52" s="14">
        <f t="shared" si="14"/>
        <v>100</v>
      </c>
    </row>
    <row r="53" spans="1:98" ht="32.25" customHeight="1">
      <c r="A53" s="25" t="s">
        <v>46</v>
      </c>
      <c r="B53" s="18">
        <v>26.635904889730348</v>
      </c>
      <c r="C53" s="19">
        <v>26.86656932460931</v>
      </c>
      <c r="D53" s="19">
        <v>23.966184682346597</v>
      </c>
      <c r="E53" s="19">
        <v>23.89</v>
      </c>
      <c r="F53" s="20">
        <f>ROUND('第７表性質別歳出の状況'!B55/'第７表性質別歳出の状況'!BL55*100,2)</f>
        <v>24.08</v>
      </c>
      <c r="G53" s="18">
        <v>17.6467632484123</v>
      </c>
      <c r="H53" s="19">
        <v>17.844764719141097</v>
      </c>
      <c r="I53" s="19">
        <v>16.02333551213993</v>
      </c>
      <c r="J53" s="19">
        <v>15.592754027019268</v>
      </c>
      <c r="K53" s="20">
        <f>'第７表性質別歳出の状況'!H55/'第７表性質別歳出の状況'!BL55*100</f>
        <v>15.810376694503898</v>
      </c>
      <c r="L53" s="18">
        <v>12.39324365719865</v>
      </c>
      <c r="M53" s="19">
        <v>11.688152591864933</v>
      </c>
      <c r="N53" s="19">
        <v>10.750974967351548</v>
      </c>
      <c r="O53" s="19">
        <v>9.99</v>
      </c>
      <c r="P53" s="20">
        <f>ROUND('第７表性質別歳出の状況'!T55/'第７表性質別歳出の状況'!BL55*100,2)</f>
        <v>10.98</v>
      </c>
      <c r="Q53" s="18">
        <v>0.934262778780044</v>
      </c>
      <c r="R53" s="19">
        <v>0.8671040984020691</v>
      </c>
      <c r="S53" s="19">
        <v>0.7233578086439554</v>
      </c>
      <c r="T53" s="19">
        <v>0.64</v>
      </c>
      <c r="U53" s="20">
        <f>ROUND('第７表性質別歳出の状況'!AE55/'第７表性質別歳出の状況'!BL55*100,2)</f>
        <v>0.72</v>
      </c>
      <c r="V53" s="18">
        <v>3.7682600511098188</v>
      </c>
      <c r="W53" s="19">
        <v>4.3352205757331275</v>
      </c>
      <c r="X53" s="19">
        <v>4.28711975376046</v>
      </c>
      <c r="Y53" s="19">
        <v>4.29</v>
      </c>
      <c r="Z53" s="20">
        <f>ROUND('第７表性質別歳出の状況'!AF55/'第７表性質別歳出の状況'!BL55*100,2)</f>
        <v>5.05</v>
      </c>
      <c r="AA53" s="18">
        <v>15.947812389578797</v>
      </c>
      <c r="AB53" s="19">
        <v>14.94625846369502</v>
      </c>
      <c r="AC53" s="19">
        <v>14.271646787486503</v>
      </c>
      <c r="AD53" s="19">
        <v>17.42</v>
      </c>
      <c r="AE53" s="20">
        <f>ROUND('第７表性質別歳出の状況'!AG55/'第７表性質別歳出の状況'!BL55*100,2)</f>
        <v>17.96</v>
      </c>
      <c r="AF53" s="18">
        <v>7.2469269916037815</v>
      </c>
      <c r="AG53" s="19">
        <v>7.533089416808185</v>
      </c>
      <c r="AH53" s="19">
        <v>8.44016887919467</v>
      </c>
      <c r="AI53" s="19">
        <v>6.35</v>
      </c>
      <c r="AJ53" s="20">
        <f>ROUND('第７表性質別歳出の状況'!AM55/'第７表性質別歳出の状況'!BL55*100,2)</f>
        <v>4.52</v>
      </c>
      <c r="AK53" s="18">
        <v>1.7366827851370785</v>
      </c>
      <c r="AL53" s="19">
        <v>1.286479335883852</v>
      </c>
      <c r="AM53" s="19">
        <v>1.9582342066055973</v>
      </c>
      <c r="AN53" s="19">
        <v>0.5</v>
      </c>
      <c r="AO53" s="20">
        <f>ROUND('第７表性質別歳出の状況'!AN55/'第７表性質別歳出の状況'!BL55*100,2)</f>
        <v>0.49</v>
      </c>
      <c r="AP53" s="18">
        <v>4.90766280796063</v>
      </c>
      <c r="AQ53" s="19">
        <v>5.500972074795428</v>
      </c>
      <c r="AR53" s="19">
        <v>6.063460246948362</v>
      </c>
      <c r="AS53" s="19">
        <v>5.6</v>
      </c>
      <c r="AT53" s="20">
        <f>ROUND('第７表性質別歳出の状況'!AO55/'第７表性質別歳出の状況'!BL55*100,2)</f>
        <v>3.87</v>
      </c>
      <c r="AU53" s="18">
        <v>0.4503629248904172</v>
      </c>
      <c r="AV53" s="19">
        <v>0.6300318165029162</v>
      </c>
      <c r="AW53" s="19">
        <v>1.0762437254631907</v>
      </c>
      <c r="AX53" s="19">
        <v>1.39</v>
      </c>
      <c r="AY53" s="20">
        <f>ROUND('第７表性質別歳出の状況'!AT55/'第７表性質別歳出の状況'!BL55*100,2)</f>
        <v>5.76</v>
      </c>
      <c r="AZ53" s="18">
        <v>0</v>
      </c>
      <c r="BA53" s="19">
        <v>0</v>
      </c>
      <c r="BB53" s="19">
        <v>0</v>
      </c>
      <c r="BC53" s="19">
        <v>0</v>
      </c>
      <c r="BD53" s="20">
        <f>'第７表性質別歳出の状況'!BA55/'第７表性質別歳出の状況'!BL55*100</f>
        <v>0</v>
      </c>
      <c r="BE53" s="18">
        <v>16.5844839035418</v>
      </c>
      <c r="BF53" s="19">
        <v>17.164508461445646</v>
      </c>
      <c r="BG53" s="19">
        <v>16.458341651529416</v>
      </c>
      <c r="BH53" s="19">
        <v>15.24</v>
      </c>
      <c r="BI53" s="20">
        <f>ROUND('第７表性質別歳出の状況'!BD55/'第７表性質別歳出の状況'!BL55*100,2)</f>
        <v>15.96</v>
      </c>
      <c r="BJ53" s="18">
        <v>7.7017615070274275</v>
      </c>
      <c r="BK53" s="19">
        <v>6.497017101918241</v>
      </c>
      <c r="BL53" s="19">
        <v>8.115030221408324</v>
      </c>
      <c r="BM53" s="19">
        <v>8.59</v>
      </c>
      <c r="BN53" s="20">
        <f>ROUND('第７表性質別歳出の状況'!BG55/'第７表性質別歳出の状況'!BL55*100,2)</f>
        <v>5.42</v>
      </c>
      <c r="BO53" s="18">
        <v>1.37939348175787</v>
      </c>
      <c r="BP53" s="19">
        <v>1.885642846316209</v>
      </c>
      <c r="BQ53" s="19">
        <v>4.362555511341384</v>
      </c>
      <c r="BR53" s="19">
        <v>4.41</v>
      </c>
      <c r="BS53" s="20">
        <f>ROUND('第７表性質別歳出の状況'!BO55/'第７表性質別歳出の状況'!BL55*100,2)</f>
        <v>0.66</v>
      </c>
      <c r="BT53" s="18">
        <v>6.957587424781048</v>
      </c>
      <c r="BU53" s="19">
        <v>7.586405302704345</v>
      </c>
      <c r="BV53" s="19">
        <v>7.548376011473952</v>
      </c>
      <c r="BW53" s="19">
        <v>7.79</v>
      </c>
      <c r="BX53" s="20">
        <f>ROUND('第７表性質別歳出の状況'!BJ55/'第７表性質別歳出の状況'!BL55*100,2)</f>
        <v>8.89</v>
      </c>
      <c r="BY53" s="18">
        <v>0</v>
      </c>
      <c r="BZ53" s="19">
        <v>0</v>
      </c>
      <c r="CA53" s="19">
        <v>0</v>
      </c>
      <c r="CB53" s="19">
        <v>0</v>
      </c>
      <c r="CC53" s="20">
        <f>'第７表性質別歳出の状況'!BK55/'第７表性質別歳出の状況'!BL55*100</f>
        <v>0</v>
      </c>
      <c r="CD53" s="3"/>
      <c r="CE53" s="13">
        <f t="shared" si="0"/>
        <v>100</v>
      </c>
      <c r="CF53" s="12"/>
      <c r="CG53" s="14">
        <f t="shared" si="1"/>
        <v>24.1</v>
      </c>
      <c r="CH53" s="14">
        <f t="shared" si="2"/>
        <v>11</v>
      </c>
      <c r="CI53" s="14">
        <f t="shared" si="3"/>
        <v>0.7</v>
      </c>
      <c r="CJ53" s="14">
        <f t="shared" si="4"/>
        <v>5.1</v>
      </c>
      <c r="CK53" s="14">
        <f t="shared" si="5"/>
        <v>18</v>
      </c>
      <c r="CL53" s="14">
        <f t="shared" si="6"/>
        <v>4.5</v>
      </c>
      <c r="CM53" s="14">
        <f t="shared" si="7"/>
        <v>5.8</v>
      </c>
      <c r="CN53" s="14">
        <f t="shared" si="8"/>
        <v>0</v>
      </c>
      <c r="CO53" s="14">
        <f t="shared" si="9"/>
        <v>16</v>
      </c>
      <c r="CP53" s="14">
        <f t="shared" si="10"/>
        <v>5.4</v>
      </c>
      <c r="CQ53" s="14">
        <f t="shared" si="11"/>
        <v>0.7</v>
      </c>
      <c r="CR53" s="14">
        <f t="shared" si="12"/>
        <v>8.9</v>
      </c>
      <c r="CS53" s="14">
        <f t="shared" si="13"/>
        <v>0</v>
      </c>
      <c r="CT53" s="14">
        <f t="shared" si="14"/>
        <v>100.20000000000002</v>
      </c>
    </row>
    <row r="54" spans="1:98" ht="32.25" customHeight="1">
      <c r="A54" s="25" t="s">
        <v>47</v>
      </c>
      <c r="B54" s="18">
        <v>20.825966955888664</v>
      </c>
      <c r="C54" s="19">
        <v>19.443878309399867</v>
      </c>
      <c r="D54" s="19">
        <v>16.232678174444608</v>
      </c>
      <c r="E54" s="19">
        <v>15.09</v>
      </c>
      <c r="F54" s="20">
        <f>ROUND('第７表性質別歳出の状況'!B56/'第７表性質別歳出の状況'!BL56*100,2)</f>
        <v>18.06</v>
      </c>
      <c r="G54" s="18">
        <v>13.030637248243751</v>
      </c>
      <c r="H54" s="19">
        <v>12.001109454421192</v>
      </c>
      <c r="I54" s="19">
        <v>10.065832319651014</v>
      </c>
      <c r="J54" s="19">
        <v>9.713735113855574</v>
      </c>
      <c r="K54" s="20">
        <f>'第７表性質別歳出の状況'!H56/'第７表性質別歳出の状況'!BL56*100</f>
        <v>11.57739652415043</v>
      </c>
      <c r="L54" s="18">
        <v>14.68520621329262</v>
      </c>
      <c r="M54" s="19">
        <v>14.422498836656333</v>
      </c>
      <c r="N54" s="19">
        <v>13.378995030565004</v>
      </c>
      <c r="O54" s="19">
        <v>11.71</v>
      </c>
      <c r="P54" s="20">
        <f>ROUND('第７表性質別歳出の状況'!T56/'第７表性質別歳出の状況'!BL56*100,2)</f>
        <v>14.84</v>
      </c>
      <c r="Q54" s="18">
        <v>1.0768403266379436</v>
      </c>
      <c r="R54" s="19">
        <v>1.0134242963367062</v>
      </c>
      <c r="S54" s="19">
        <v>1.1072501650223305</v>
      </c>
      <c r="T54" s="19">
        <v>1.24</v>
      </c>
      <c r="U54" s="20">
        <f>ROUND('第７表性質別歳出の状況'!AE56/'第７表性質別歳出の状況'!BL56*100,2)</f>
        <v>1.31</v>
      </c>
      <c r="V54" s="18">
        <v>2.107472141782165</v>
      </c>
      <c r="W54" s="19">
        <v>2.435129862865917</v>
      </c>
      <c r="X54" s="19">
        <v>2.2058242396278773</v>
      </c>
      <c r="Y54" s="19">
        <v>2.31</v>
      </c>
      <c r="Z54" s="20">
        <f>ROUND('第７表性質別歳出の状況'!AF56/'第７表性質別歳出の状況'!BL56*100,2)</f>
        <v>3.4</v>
      </c>
      <c r="AA54" s="18">
        <v>11.289817828172795</v>
      </c>
      <c r="AB54" s="19">
        <v>10.974429936063347</v>
      </c>
      <c r="AC54" s="19">
        <v>10.18321342078597</v>
      </c>
      <c r="AD54" s="19">
        <v>10.71</v>
      </c>
      <c r="AE54" s="20">
        <f>ROUND('第７表性質別歳出の状況'!AG56/'第７表性質別歳出の状況'!BL56*100,2)</f>
        <v>10.82</v>
      </c>
      <c r="AF54" s="18">
        <v>22.60881140081605</v>
      </c>
      <c r="AG54" s="19">
        <v>29.398856526396283</v>
      </c>
      <c r="AH54" s="19">
        <v>30.340751795376725</v>
      </c>
      <c r="AI54" s="19">
        <v>32.33</v>
      </c>
      <c r="AJ54" s="20">
        <f>ROUND('第７表性質別歳出の状況'!AM56/'第７表性質別歳出の状況'!BL56*100,2)</f>
        <v>28.68</v>
      </c>
      <c r="AK54" s="18">
        <v>0.3072146128644931</v>
      </c>
      <c r="AL54" s="19">
        <v>16.789947893441294</v>
      </c>
      <c r="AM54" s="19">
        <v>0.2274769355077279</v>
      </c>
      <c r="AN54" s="19">
        <v>22</v>
      </c>
      <c r="AO54" s="20">
        <f>ROUND('第７表性質別歳出の状況'!AN56/'第７表性質別歳出の状況'!BL56*100,2)</f>
        <v>20.59</v>
      </c>
      <c r="AP54" s="18">
        <v>22.301596787951556</v>
      </c>
      <c r="AQ54" s="19">
        <v>12.608908632954986</v>
      </c>
      <c r="AR54" s="19">
        <v>30.042629848841752</v>
      </c>
      <c r="AS54" s="19">
        <v>10.26</v>
      </c>
      <c r="AT54" s="20">
        <f>ROUND('第７表性質別歳出の状況'!AO56/'第７表性質別歳出の状況'!BL56*100,2)</f>
        <v>8</v>
      </c>
      <c r="AU54" s="18">
        <v>0.048218758319433654</v>
      </c>
      <c r="AV54" s="19">
        <v>0.10624609558368694</v>
      </c>
      <c r="AW54" s="19">
        <v>0.05386682090827408</v>
      </c>
      <c r="AX54" s="19">
        <v>0.78</v>
      </c>
      <c r="AY54" s="20">
        <f>ROUND('第７表性質別歳出の状況'!AT56/'第７表性質別歳出の状況'!BL56*100,2)</f>
        <v>0.39</v>
      </c>
      <c r="AZ54" s="18">
        <v>0</v>
      </c>
      <c r="BA54" s="19">
        <v>0</v>
      </c>
      <c r="BB54" s="19">
        <v>0</v>
      </c>
      <c r="BC54" s="19">
        <v>0</v>
      </c>
      <c r="BD54" s="20">
        <f>'第７表性質別歳出の状況'!BA56/'第７表性質別歳出の状況'!BL56*100</f>
        <v>0</v>
      </c>
      <c r="BE54" s="18">
        <v>6.2402136294734785</v>
      </c>
      <c r="BF54" s="19">
        <v>6.309996480598083</v>
      </c>
      <c r="BG54" s="19">
        <v>6.056639637591093</v>
      </c>
      <c r="BH54" s="19">
        <v>6.3</v>
      </c>
      <c r="BI54" s="20">
        <f>ROUND('第７表性質別歳出の状況'!BD56/'第７表性質別歳出の状況'!BL56*100,2)</f>
        <v>8.11</v>
      </c>
      <c r="BJ54" s="18">
        <v>8.08168121831824</v>
      </c>
      <c r="BK54" s="19">
        <v>2.3504394655208434</v>
      </c>
      <c r="BL54" s="19">
        <v>7.083155800948851</v>
      </c>
      <c r="BM54" s="19">
        <v>5.57</v>
      </c>
      <c r="BN54" s="20">
        <f>ROUND('第７表性質別歳出の状況'!BG56/'第７表性質別歳出の状況'!BL56*100,2)</f>
        <v>1.27</v>
      </c>
      <c r="BO54" s="18">
        <v>1.083468708063263</v>
      </c>
      <c r="BP54" s="19">
        <v>2.6032592011417366</v>
      </c>
      <c r="BQ54" s="19">
        <v>3.212626029595844</v>
      </c>
      <c r="BR54" s="19">
        <v>3.87</v>
      </c>
      <c r="BS54" s="20">
        <f>ROUND('第７表性質別歳出の状況'!BO56/'第７表性質別歳出の状況'!BL56*100,2)</f>
        <v>0.89</v>
      </c>
      <c r="BT54" s="18">
        <v>11.952302819235346</v>
      </c>
      <c r="BU54" s="19">
        <v>10.941840989437198</v>
      </c>
      <c r="BV54" s="19">
        <v>10.14499888513342</v>
      </c>
      <c r="BW54" s="19">
        <v>10.08</v>
      </c>
      <c r="BX54" s="20">
        <f>ROUND('第７表性質別歳出の状況'!BJ56/'第７表性質別歳出の状況'!BL56*100,2)</f>
        <v>12.24</v>
      </c>
      <c r="BY54" s="18">
        <v>0</v>
      </c>
      <c r="BZ54" s="19">
        <v>0</v>
      </c>
      <c r="CA54" s="19">
        <v>0</v>
      </c>
      <c r="CB54" s="19">
        <v>0</v>
      </c>
      <c r="CC54" s="20">
        <f>'第７表性質別歳出の状況'!BK56/'第７表性質別歳出の状況'!BL56*100</f>
        <v>0</v>
      </c>
      <c r="CD54" s="3"/>
      <c r="CE54" s="13">
        <f t="shared" si="0"/>
        <v>100.00999999999999</v>
      </c>
      <c r="CF54" s="12"/>
      <c r="CG54" s="14">
        <f t="shared" si="1"/>
        <v>18.1</v>
      </c>
      <c r="CH54" s="14">
        <f t="shared" si="2"/>
        <v>14.8</v>
      </c>
      <c r="CI54" s="14">
        <f t="shared" si="3"/>
        <v>1.3</v>
      </c>
      <c r="CJ54" s="14">
        <f t="shared" si="4"/>
        <v>3.4</v>
      </c>
      <c r="CK54" s="14">
        <f t="shared" si="5"/>
        <v>10.8</v>
      </c>
      <c r="CL54" s="14">
        <f t="shared" si="6"/>
        <v>28.7</v>
      </c>
      <c r="CM54" s="14">
        <f t="shared" si="7"/>
        <v>0.4</v>
      </c>
      <c r="CN54" s="14">
        <f t="shared" si="8"/>
        <v>0</v>
      </c>
      <c r="CO54" s="14">
        <f t="shared" si="9"/>
        <v>8.1</v>
      </c>
      <c r="CP54" s="14">
        <f t="shared" si="10"/>
        <v>1.3</v>
      </c>
      <c r="CQ54" s="14">
        <f t="shared" si="11"/>
        <v>0.9</v>
      </c>
      <c r="CR54" s="14">
        <f t="shared" si="12"/>
        <v>12.2</v>
      </c>
      <c r="CS54" s="14">
        <f t="shared" si="13"/>
        <v>0</v>
      </c>
      <c r="CT54" s="14">
        <f t="shared" si="14"/>
        <v>100.00000000000001</v>
      </c>
    </row>
    <row r="55" spans="1:98" ht="32.25" customHeight="1">
      <c r="A55" s="25" t="s">
        <v>48</v>
      </c>
      <c r="B55" s="18">
        <v>20.846704406230458</v>
      </c>
      <c r="C55" s="19">
        <v>21.909081306744504</v>
      </c>
      <c r="D55" s="19">
        <v>21.364408319532796</v>
      </c>
      <c r="E55" s="19">
        <v>18.47</v>
      </c>
      <c r="F55" s="20">
        <f>ROUND('第７表性質別歳出の状況'!B57/'第７表性質別歳出の状況'!BL57*100,2)</f>
        <v>18.08</v>
      </c>
      <c r="G55" s="18">
        <v>13.52539639861151</v>
      </c>
      <c r="H55" s="19">
        <v>14.171285837948759</v>
      </c>
      <c r="I55" s="19">
        <v>14.014565876781784</v>
      </c>
      <c r="J55" s="19">
        <v>12.302102507919926</v>
      </c>
      <c r="K55" s="20">
        <f>'第７表性質別歳出の状況'!H57/'第７表性質別歳出の状況'!BL57*100</f>
        <v>12.072095098531882</v>
      </c>
      <c r="L55" s="18">
        <v>13.426163793590815</v>
      </c>
      <c r="M55" s="19">
        <v>13.312080139957263</v>
      </c>
      <c r="N55" s="19">
        <v>12.69977573793695</v>
      </c>
      <c r="O55" s="19">
        <v>11.21</v>
      </c>
      <c r="P55" s="20">
        <f>ROUND('第７表性質別歳出の状況'!T57/'第７表性質別歳出の状況'!BL57*100,2)</f>
        <v>11.07</v>
      </c>
      <c r="Q55" s="18">
        <v>3.742303388454254</v>
      </c>
      <c r="R55" s="19">
        <v>3.7527604192098414</v>
      </c>
      <c r="S55" s="19">
        <v>2.1354904676668935</v>
      </c>
      <c r="T55" s="19">
        <v>1.75</v>
      </c>
      <c r="U55" s="20">
        <f>ROUND('第７表性質別歳出の状況'!AE57/'第７表性質別歳出の状況'!BL57*100,2)</f>
        <v>1.66</v>
      </c>
      <c r="V55" s="18">
        <v>3.1978655599426835</v>
      </c>
      <c r="W55" s="19">
        <v>3.6078671411179215</v>
      </c>
      <c r="X55" s="19">
        <v>3.5694248084527826</v>
      </c>
      <c r="Y55" s="19">
        <v>3.22</v>
      </c>
      <c r="Z55" s="20">
        <f>ROUND('第７表性質別歳出の状況'!AF57/'第７表性質別歳出の状況'!BL57*100,2)</f>
        <v>3.67</v>
      </c>
      <c r="AA55" s="18">
        <v>11.323574757816292</v>
      </c>
      <c r="AB55" s="19">
        <v>11.172064445228523</v>
      </c>
      <c r="AC55" s="19">
        <v>12.081999104226869</v>
      </c>
      <c r="AD55" s="19">
        <v>10.53</v>
      </c>
      <c r="AE55" s="20">
        <f>ROUND('第７表性質別歳出の状況'!AG57/'第７表性質別歳出の状況'!BL57*100,2)</f>
        <v>11.55</v>
      </c>
      <c r="AF55" s="18">
        <v>28.10530691295568</v>
      </c>
      <c r="AG55" s="19">
        <v>19.464283051020946</v>
      </c>
      <c r="AH55" s="19">
        <v>20.721228866846992</v>
      </c>
      <c r="AI55" s="19">
        <v>31.61</v>
      </c>
      <c r="AJ55" s="20">
        <f>ROUND('第７表性質別歳出の状況'!AM57/'第７表性質別歳出の状況'!BL57*100,2)</f>
        <v>29.29</v>
      </c>
      <c r="AK55" s="18">
        <v>3.131940461203558</v>
      </c>
      <c r="AL55" s="19">
        <v>1.484747489956865</v>
      </c>
      <c r="AM55" s="19">
        <v>1.049584708738251</v>
      </c>
      <c r="AN55" s="19">
        <v>17.84</v>
      </c>
      <c r="AO55" s="20">
        <f>ROUND('第７表性質別歳出の状況'!AN57/'第７表性質別歳出の状況'!BL57*100,2)</f>
        <v>7.24</v>
      </c>
      <c r="AP55" s="18">
        <v>24.86100631980227</v>
      </c>
      <c r="AQ55" s="19">
        <v>17.858893315275473</v>
      </c>
      <c r="AR55" s="19">
        <v>19.27316856633264</v>
      </c>
      <c r="AS55" s="19">
        <v>13.72</v>
      </c>
      <c r="AT55" s="20">
        <f>ROUND('第７表性質別歳出の状況'!AO57/'第７表性質別歳出の状況'!BL57*100,2)</f>
        <v>22.01</v>
      </c>
      <c r="AU55" s="18">
        <v>0</v>
      </c>
      <c r="AV55" s="19">
        <v>0.010072248462960584</v>
      </c>
      <c r="AW55" s="19">
        <v>0.20429843590360716</v>
      </c>
      <c r="AX55" s="19">
        <v>0.8</v>
      </c>
      <c r="AY55" s="20">
        <f>ROUND('第７表性質別歳出の状況'!AT57/'第７表性質別歳出の状況'!BL57*100,2)</f>
        <v>0.24</v>
      </c>
      <c r="AZ55" s="18">
        <v>0</v>
      </c>
      <c r="BA55" s="19">
        <v>0</v>
      </c>
      <c r="BB55" s="19">
        <v>0</v>
      </c>
      <c r="BC55" s="19">
        <v>0</v>
      </c>
      <c r="BD55" s="20">
        <f>'第７表性質別歳出の状況'!BA57/'第７表性質別歳出の状況'!BL57*100</f>
        <v>0</v>
      </c>
      <c r="BE55" s="18">
        <v>6.10452999333275</v>
      </c>
      <c r="BF55" s="19">
        <v>9.028902449762873</v>
      </c>
      <c r="BG55" s="19">
        <v>6.311992840190567</v>
      </c>
      <c r="BH55" s="19">
        <v>5.22</v>
      </c>
      <c r="BI55" s="20">
        <f>ROUND('第７表性質別歳出の状況'!BD57/'第７表性質別歳出の状況'!BL57*100,2)</f>
        <v>5.17</v>
      </c>
      <c r="BJ55" s="18">
        <v>0.09687539945531304</v>
      </c>
      <c r="BK55" s="19">
        <v>1.9782468035934024</v>
      </c>
      <c r="BL55" s="19">
        <v>2.0283802285974777</v>
      </c>
      <c r="BM55" s="19">
        <v>0.97</v>
      </c>
      <c r="BN55" s="20">
        <f>ROUND('第７表性質別歳出の状況'!BG57/'第７表性質別歳出の状況'!BL57*100,2)</f>
        <v>6.13</v>
      </c>
      <c r="BO55" s="18">
        <v>2.173822638103979</v>
      </c>
      <c r="BP55" s="19">
        <v>3.5818999447762927</v>
      </c>
      <c r="BQ55" s="19">
        <v>5.942745433071242</v>
      </c>
      <c r="BR55" s="19">
        <v>4.94</v>
      </c>
      <c r="BS55" s="20">
        <f>ROUND('第７表性質別歳出の状況'!BO57/'第７表性質別歳出の状況'!BL57*100,2)</f>
        <v>1.3</v>
      </c>
      <c r="BT55" s="18">
        <v>10.982853150117775</v>
      </c>
      <c r="BU55" s="19">
        <v>12.182742050125475</v>
      </c>
      <c r="BV55" s="19">
        <v>12.940255757573826</v>
      </c>
      <c r="BW55" s="19">
        <v>11.28</v>
      </c>
      <c r="BX55" s="20">
        <f>ROUND('第７表性質別歳出の状況'!BJ57/'第７表性質別歳出の状況'!BL57*100,2)</f>
        <v>11.84</v>
      </c>
      <c r="BY55" s="18">
        <v>0</v>
      </c>
      <c r="BZ55" s="19">
        <v>0</v>
      </c>
      <c r="CA55" s="19">
        <v>0</v>
      </c>
      <c r="CB55" s="19">
        <v>0</v>
      </c>
      <c r="CC55" s="20">
        <f>'第７表性質別歳出の状況'!BK57/'第７表性質別歳出の状況'!BL57*100</f>
        <v>0</v>
      </c>
      <c r="CD55" s="3"/>
      <c r="CE55" s="13">
        <f t="shared" si="0"/>
        <v>99.99999999999999</v>
      </c>
      <c r="CF55" s="12"/>
      <c r="CG55" s="14">
        <f t="shared" si="1"/>
        <v>18.1</v>
      </c>
      <c r="CH55" s="14">
        <f t="shared" si="2"/>
        <v>11.1</v>
      </c>
      <c r="CI55" s="14">
        <f t="shared" si="3"/>
        <v>1.7</v>
      </c>
      <c r="CJ55" s="14">
        <f t="shared" si="4"/>
        <v>3.7</v>
      </c>
      <c r="CK55" s="14">
        <f t="shared" si="5"/>
        <v>11.6</v>
      </c>
      <c r="CL55" s="14">
        <f t="shared" si="6"/>
        <v>29.3</v>
      </c>
      <c r="CM55" s="14">
        <f t="shared" si="7"/>
        <v>0.2</v>
      </c>
      <c r="CN55" s="14">
        <f t="shared" si="8"/>
        <v>0</v>
      </c>
      <c r="CO55" s="14">
        <f t="shared" si="9"/>
        <v>5.2</v>
      </c>
      <c r="CP55" s="14">
        <f t="shared" si="10"/>
        <v>6.1</v>
      </c>
      <c r="CQ55" s="14">
        <f t="shared" si="11"/>
        <v>1.3</v>
      </c>
      <c r="CR55" s="14">
        <f t="shared" si="12"/>
        <v>11.8</v>
      </c>
      <c r="CS55" s="14">
        <f t="shared" si="13"/>
        <v>0</v>
      </c>
      <c r="CT55" s="14">
        <f t="shared" si="14"/>
        <v>100.1</v>
      </c>
    </row>
    <row r="56" spans="1:98" ht="32.25" customHeight="1">
      <c r="A56" s="25" t="s">
        <v>49</v>
      </c>
      <c r="B56" s="18">
        <v>16.389758593375166</v>
      </c>
      <c r="C56" s="19">
        <v>17.474671187058302</v>
      </c>
      <c r="D56" s="19">
        <v>17.44084686395493</v>
      </c>
      <c r="E56" s="19">
        <v>17.74</v>
      </c>
      <c r="F56" s="20">
        <f>ROUND('第７表性質別歳出の状況'!B58/'第７表性質別歳出の状況'!BL58*100,2)</f>
        <v>16.86</v>
      </c>
      <c r="G56" s="18">
        <v>10.688716122697317</v>
      </c>
      <c r="H56" s="19">
        <v>11.372271516151896</v>
      </c>
      <c r="I56" s="19">
        <v>11.27259822866089</v>
      </c>
      <c r="J56" s="19">
        <v>11.318331334896289</v>
      </c>
      <c r="K56" s="20">
        <f>'第７表性質別歳出の状況'!H58/'第７表性質別歳出の状況'!BL58*100</f>
        <v>10.908037653475551</v>
      </c>
      <c r="L56" s="18">
        <v>12.634639122352045</v>
      </c>
      <c r="M56" s="19">
        <v>16.7736827320446</v>
      </c>
      <c r="N56" s="19">
        <v>13.568437476513932</v>
      </c>
      <c r="O56" s="19">
        <v>14.97</v>
      </c>
      <c r="P56" s="20">
        <f>ROUND('第７表性質別歳出の状況'!T58/'第７表性質別歳出の状況'!BL58*100,2)</f>
        <v>14.09</v>
      </c>
      <c r="Q56" s="18">
        <v>0.8837587265084776</v>
      </c>
      <c r="R56" s="19">
        <v>0.381572565176442</v>
      </c>
      <c r="S56" s="19">
        <v>0.24032532769350137</v>
      </c>
      <c r="T56" s="19">
        <v>0.3</v>
      </c>
      <c r="U56" s="20">
        <f>ROUND('第７表性質別歳出の状況'!AE58/'第７表性質別歳出の状況'!BL58*100,2)</f>
        <v>0.87</v>
      </c>
      <c r="V56" s="18">
        <v>3.5165966334777763</v>
      </c>
      <c r="W56" s="19">
        <v>4.481087247610284</v>
      </c>
      <c r="X56" s="19">
        <v>4.64168066568647</v>
      </c>
      <c r="Y56" s="19">
        <v>5.34</v>
      </c>
      <c r="Z56" s="20">
        <f>ROUND('第７表性質別歳出の状況'!AF58/'第７表性質別歳出の状況'!BL58*100,2)</f>
        <v>5.81</v>
      </c>
      <c r="AA56" s="18">
        <v>8.303280446240747</v>
      </c>
      <c r="AB56" s="19">
        <v>9.425917230328483</v>
      </c>
      <c r="AC56" s="19">
        <v>9.685667755890966</v>
      </c>
      <c r="AD56" s="19">
        <v>9.48</v>
      </c>
      <c r="AE56" s="20">
        <f>ROUND('第７表性質別歳出の状況'!AG58/'第７表性質別歳出の状況'!BL58*100,2)</f>
        <v>9.37</v>
      </c>
      <c r="AF56" s="18">
        <v>31.247620357234908</v>
      </c>
      <c r="AG56" s="19">
        <v>23.689693540622038</v>
      </c>
      <c r="AH56" s="19">
        <v>22.397664254283594</v>
      </c>
      <c r="AI56" s="19">
        <v>20.65</v>
      </c>
      <c r="AJ56" s="20">
        <f>ROUND('第７表性質別歳出の状況'!AM58/'第７表性質別歳出の状況'!BL58*100,2)</f>
        <v>23.87</v>
      </c>
      <c r="AK56" s="18">
        <v>0.30325833413374553</v>
      </c>
      <c r="AL56" s="19">
        <v>0.3256354284533053</v>
      </c>
      <c r="AM56" s="19">
        <v>0.08859871134920913</v>
      </c>
      <c r="AN56" s="19">
        <v>2.65</v>
      </c>
      <c r="AO56" s="20">
        <f>ROUND('第７表性質別歳出の状況'!AN58/'第７表性質別歳出の状況'!BL58*100,2)</f>
        <v>7.01</v>
      </c>
      <c r="AP56" s="18">
        <v>28.50651374302</v>
      </c>
      <c r="AQ56" s="19">
        <v>20.148517936852585</v>
      </c>
      <c r="AR56" s="19">
        <v>17.427496191949054</v>
      </c>
      <c r="AS56" s="19">
        <v>12.84</v>
      </c>
      <c r="AT56" s="20">
        <f>ROUND('第７表性質別歳出の状況'!AO58/'第７表性質別歳出の状況'!BL58*100,2)</f>
        <v>11.97</v>
      </c>
      <c r="AU56" s="18">
        <v>0.0010940886276282025</v>
      </c>
      <c r="AV56" s="19">
        <v>0.060634049702888</v>
      </c>
      <c r="AW56" s="19">
        <v>0.0007012741489707413</v>
      </c>
      <c r="AX56" s="19">
        <v>0.77</v>
      </c>
      <c r="AY56" s="20">
        <f>ROUND('第７表性質別歳出の状況'!AT58/'第７表性質別歳出の状況'!BL58*100,2)</f>
        <v>0.06</v>
      </c>
      <c r="AZ56" s="18">
        <v>0</v>
      </c>
      <c r="BA56" s="19">
        <v>0</v>
      </c>
      <c r="BB56" s="19">
        <v>0</v>
      </c>
      <c r="BC56" s="19">
        <v>0</v>
      </c>
      <c r="BD56" s="20">
        <f>'第７表性質別歳出の状況'!BA58/'第７表性質別歳出の状況'!BL58*100</f>
        <v>0</v>
      </c>
      <c r="BE56" s="18">
        <v>8.92011609777513</v>
      </c>
      <c r="BF56" s="19">
        <v>9.53604951681798</v>
      </c>
      <c r="BG56" s="19">
        <v>9.007165169380201</v>
      </c>
      <c r="BH56" s="19">
        <v>9.25</v>
      </c>
      <c r="BI56" s="20">
        <f>ROUND('第７表性質別歳出の状況'!BD58/'第７表性質別歳出の状況'!BL58*100,2)</f>
        <v>9.28</v>
      </c>
      <c r="BJ56" s="18">
        <v>3.3217336905359955</v>
      </c>
      <c r="BK56" s="19">
        <v>0.6840589225152589</v>
      </c>
      <c r="BL56" s="19">
        <v>5.231214056391968</v>
      </c>
      <c r="BM56" s="19">
        <v>1.5</v>
      </c>
      <c r="BN56" s="20">
        <f>ROUND('第７表性質別歳出の状況'!BG58/'第７表性質別歳出の状況'!BL58*100,2)</f>
        <v>2.91</v>
      </c>
      <c r="BO56" s="18">
        <v>2.2414305796159084</v>
      </c>
      <c r="BP56" s="19">
        <v>3.4903611990599464</v>
      </c>
      <c r="BQ56" s="19">
        <v>4.3631689758433545</v>
      </c>
      <c r="BR56" s="19">
        <v>4.32</v>
      </c>
      <c r="BS56" s="20">
        <f>ROUND('第７表性質別歳出の状況'!BO58/'第７表性質別歳出の状況'!BL58*100,2)</f>
        <v>1.79</v>
      </c>
      <c r="BT56" s="18">
        <v>12.539971664256216</v>
      </c>
      <c r="BU56" s="19">
        <v>14.002271809063776</v>
      </c>
      <c r="BV56" s="19">
        <v>13.423128180212107</v>
      </c>
      <c r="BW56" s="19">
        <v>15.67</v>
      </c>
      <c r="BX56" s="20">
        <f>ROUND('第７表性質別歳出の状況'!BJ58/'第７表性質別歳出の状況'!BL58*100,2)</f>
        <v>15.09</v>
      </c>
      <c r="BY56" s="18">
        <v>0</v>
      </c>
      <c r="BZ56" s="19">
        <v>0</v>
      </c>
      <c r="CA56" s="19">
        <v>0</v>
      </c>
      <c r="CB56" s="19">
        <v>0</v>
      </c>
      <c r="CC56" s="20">
        <f>'第７表性質別歳出の状況'!BK58/'第７表性質別歳出の状況'!BL58*100</f>
        <v>0</v>
      </c>
      <c r="CD56" s="3"/>
      <c r="CE56" s="13">
        <f t="shared" si="0"/>
        <v>100.00000000000001</v>
      </c>
      <c r="CF56" s="12"/>
      <c r="CG56" s="14">
        <f t="shared" si="1"/>
        <v>16.9</v>
      </c>
      <c r="CH56" s="14">
        <f t="shared" si="2"/>
        <v>14.1</v>
      </c>
      <c r="CI56" s="14">
        <f t="shared" si="3"/>
        <v>0.9</v>
      </c>
      <c r="CJ56" s="14">
        <f t="shared" si="4"/>
        <v>5.8</v>
      </c>
      <c r="CK56" s="14">
        <f t="shared" si="5"/>
        <v>9.4</v>
      </c>
      <c r="CL56" s="14">
        <f t="shared" si="6"/>
        <v>23.9</v>
      </c>
      <c r="CM56" s="14">
        <f t="shared" si="7"/>
        <v>0.1</v>
      </c>
      <c r="CN56" s="14">
        <f t="shared" si="8"/>
        <v>0</v>
      </c>
      <c r="CO56" s="14">
        <f t="shared" si="9"/>
        <v>9.3</v>
      </c>
      <c r="CP56" s="14">
        <f t="shared" si="10"/>
        <v>2.9</v>
      </c>
      <c r="CQ56" s="14">
        <f t="shared" si="11"/>
        <v>1.8</v>
      </c>
      <c r="CR56" s="14">
        <f t="shared" si="12"/>
        <v>15.1</v>
      </c>
      <c r="CS56" s="14">
        <f t="shared" si="13"/>
        <v>0</v>
      </c>
      <c r="CT56" s="14">
        <f t="shared" si="14"/>
        <v>100.19999999999999</v>
      </c>
    </row>
    <row r="57" spans="1:98" ht="32.25" customHeight="1">
      <c r="A57" s="25" t="s">
        <v>50</v>
      </c>
      <c r="B57" s="18">
        <v>15.620812905266487</v>
      </c>
      <c r="C57" s="19">
        <v>21.98339108988168</v>
      </c>
      <c r="D57" s="19">
        <v>22.824422172223358</v>
      </c>
      <c r="E57" s="19">
        <v>24.11</v>
      </c>
      <c r="F57" s="20">
        <f>ROUND('第７表性質別歳出の状況'!B59/'第７表性質別歳出の状況'!BL59*100,2)</f>
        <v>22.8</v>
      </c>
      <c r="G57" s="18">
        <v>9.010659497074174</v>
      </c>
      <c r="H57" s="19">
        <v>12.9747782445512</v>
      </c>
      <c r="I57" s="19">
        <v>13.307261198609122</v>
      </c>
      <c r="J57" s="19">
        <v>13.359021905280763</v>
      </c>
      <c r="K57" s="20">
        <f>'第７表性質別歳出の状況'!H59/'第７表性質別歳出の状況'!BL59*100</f>
        <v>13.043736664280232</v>
      </c>
      <c r="L57" s="18">
        <v>9.700888818598767</v>
      </c>
      <c r="M57" s="19">
        <v>14.101925649770685</v>
      </c>
      <c r="N57" s="19">
        <v>10.326119860912252</v>
      </c>
      <c r="O57" s="19">
        <v>10.29</v>
      </c>
      <c r="P57" s="20">
        <f>ROUND('第７表性質別歳出の状況'!T59/'第７表性質別歳出の状況'!BL59*100,2)</f>
        <v>10.45</v>
      </c>
      <c r="Q57" s="18">
        <v>0.574284358690495</v>
      </c>
      <c r="R57" s="19">
        <v>1.092843746644828</v>
      </c>
      <c r="S57" s="19">
        <v>0.6001227244835344</v>
      </c>
      <c r="T57" s="19">
        <v>0.54</v>
      </c>
      <c r="U57" s="20">
        <f>ROUND('第７表性質別歳出の状況'!AE59/'第７表性質別歳出の状況'!BL59*100,2)</f>
        <v>0.72</v>
      </c>
      <c r="V57" s="18">
        <v>1.7891507195951288</v>
      </c>
      <c r="W57" s="19">
        <v>2.7554099648891968</v>
      </c>
      <c r="X57" s="19">
        <v>3.1935774186950296</v>
      </c>
      <c r="Y57" s="19">
        <v>2.9</v>
      </c>
      <c r="Z57" s="20">
        <f>ROUND('第７表性質別歳出の状況'!AF59/'第７表性質別歳出の状況'!BL59*100,2)</f>
        <v>3.03</v>
      </c>
      <c r="AA57" s="18">
        <v>8.005465759924087</v>
      </c>
      <c r="AB57" s="19">
        <v>11.696786116498423</v>
      </c>
      <c r="AC57" s="19">
        <v>11.6674166496216</v>
      </c>
      <c r="AD57" s="19">
        <v>11.71</v>
      </c>
      <c r="AE57" s="20">
        <f>ROUND('第７表性質別歳出の状況'!AG59/'第７表性質別歳出の状況'!BL59*100,2)</f>
        <v>11.6</v>
      </c>
      <c r="AF57" s="18">
        <v>49.20514945437293</v>
      </c>
      <c r="AG57" s="19">
        <v>19.731761380552832</v>
      </c>
      <c r="AH57" s="19">
        <v>22.05588054816936</v>
      </c>
      <c r="AI57" s="19">
        <v>23.84</v>
      </c>
      <c r="AJ57" s="20">
        <f>ROUND('第７表性質別歳出の状況'!AM59/'第７表性質別歳出の状況'!BL59*100,2)</f>
        <v>23.78</v>
      </c>
      <c r="AK57" s="18">
        <v>38.832528862881546</v>
      </c>
      <c r="AL57" s="19">
        <v>7.78175258571917</v>
      </c>
      <c r="AM57" s="19">
        <v>10.976273266516671</v>
      </c>
      <c r="AN57" s="19">
        <v>7.28</v>
      </c>
      <c r="AO57" s="20">
        <f>ROUND('第７表性質別歳出の状況'!AN59/'第７表性質別歳出の状況'!BL59*100,2)</f>
        <v>1.59</v>
      </c>
      <c r="AP57" s="18">
        <v>8.887021983235806</v>
      </c>
      <c r="AQ57" s="19">
        <v>10.755853133130937</v>
      </c>
      <c r="AR57" s="19">
        <v>10.417999590918388</v>
      </c>
      <c r="AS57" s="19">
        <v>15.34</v>
      </c>
      <c r="AT57" s="20">
        <f>ROUND('第７表性質別歳出の状況'!AO59/'第７表性質別歳出の状況'!BL59*100,2)</f>
        <v>20.17</v>
      </c>
      <c r="AU57" s="18">
        <v>0</v>
      </c>
      <c r="AV57" s="19">
        <v>0.9915699044599324</v>
      </c>
      <c r="AW57" s="19">
        <v>0.12296993250153405</v>
      </c>
      <c r="AX57" s="19">
        <v>1.06</v>
      </c>
      <c r="AY57" s="20">
        <f>ROUND('第７表性質別歳出の状況'!AT59/'第７表性質別歳出の状況'!BL59*100,2)</f>
        <v>3.82</v>
      </c>
      <c r="AZ57" s="18">
        <v>0</v>
      </c>
      <c r="BA57" s="19">
        <v>0</v>
      </c>
      <c r="BB57" s="19">
        <v>0</v>
      </c>
      <c r="BC57" s="19">
        <v>0</v>
      </c>
      <c r="BD57" s="20">
        <f>'第７表性質別歳出の状況'!BA59/'第７表性質別歳出の状況'!BL59*100</f>
        <v>0</v>
      </c>
      <c r="BE57" s="18">
        <v>9.16987505930729</v>
      </c>
      <c r="BF57" s="19">
        <v>15.08253056680609</v>
      </c>
      <c r="BG57" s="19">
        <v>14.497688688893435</v>
      </c>
      <c r="BH57" s="19">
        <v>13.65</v>
      </c>
      <c r="BI57" s="20">
        <f>ROUND('第７表性質別歳出の状況'!BD59/'第７表性質別歳出の状況'!BL59*100,2)</f>
        <v>14.99</v>
      </c>
      <c r="BJ57" s="18">
        <v>0.9237134271706469</v>
      </c>
      <c r="BK57" s="19">
        <v>3.807858393279072</v>
      </c>
      <c r="BL57" s="19">
        <v>4.967396195541011</v>
      </c>
      <c r="BM57" s="19">
        <v>3.33</v>
      </c>
      <c r="BN57" s="20">
        <f>ROUND('第７表性質別歳出の状況'!BG59/'第７表性質別歳出の状況'!BL59*100,2)</f>
        <v>0.35</v>
      </c>
      <c r="BO57" s="18">
        <v>0.5516621856713586</v>
      </c>
      <c r="BP57" s="19">
        <v>1.0290716843667453</v>
      </c>
      <c r="BQ57" s="19">
        <v>0.9081202699938639</v>
      </c>
      <c r="BR57" s="19">
        <v>0.05</v>
      </c>
      <c r="BS57" s="20">
        <f>ROUND('第７表性質別歳出の状況'!BO59/'第７表性質別歳出の状況'!BL59*100,2)</f>
        <v>0.04</v>
      </c>
      <c r="BT57" s="18">
        <v>4.458997311402816</v>
      </c>
      <c r="BU57" s="19">
        <v>7.726851502850517</v>
      </c>
      <c r="BV57" s="19">
        <v>8.836285538965024</v>
      </c>
      <c r="BW57" s="19">
        <v>8.52</v>
      </c>
      <c r="BX57" s="20">
        <f>ROUND('第７表性質別歳出の状況'!BJ59/'第７表性質別歳出の状況'!BL59*100,2)</f>
        <v>8.42</v>
      </c>
      <c r="BY57" s="18">
        <v>0</v>
      </c>
      <c r="BZ57" s="19">
        <v>0</v>
      </c>
      <c r="CA57" s="19">
        <v>0</v>
      </c>
      <c r="CB57" s="19">
        <v>0</v>
      </c>
      <c r="CC57" s="20">
        <f>'第７表性質別歳出の状況'!BK59/'第７表性質別歳出の状況'!BL59*100</f>
        <v>0</v>
      </c>
      <c r="CD57" s="3"/>
      <c r="CE57" s="13">
        <f t="shared" si="0"/>
        <v>99.99999999999999</v>
      </c>
      <c r="CF57" s="12"/>
      <c r="CG57" s="14">
        <f t="shared" si="1"/>
        <v>22.8</v>
      </c>
      <c r="CH57" s="14">
        <f t="shared" si="2"/>
        <v>10.5</v>
      </c>
      <c r="CI57" s="14">
        <f t="shared" si="3"/>
        <v>0.7</v>
      </c>
      <c r="CJ57" s="14">
        <f t="shared" si="4"/>
        <v>3</v>
      </c>
      <c r="CK57" s="14">
        <f t="shared" si="5"/>
        <v>11.6</v>
      </c>
      <c r="CL57" s="14">
        <f t="shared" si="6"/>
        <v>23.8</v>
      </c>
      <c r="CM57" s="14">
        <f t="shared" si="7"/>
        <v>3.8</v>
      </c>
      <c r="CN57" s="14">
        <f t="shared" si="8"/>
        <v>0</v>
      </c>
      <c r="CO57" s="14">
        <f t="shared" si="9"/>
        <v>15</v>
      </c>
      <c r="CP57" s="14">
        <f t="shared" si="10"/>
        <v>0.4</v>
      </c>
      <c r="CQ57" s="14">
        <f t="shared" si="11"/>
        <v>0</v>
      </c>
      <c r="CR57" s="14">
        <f t="shared" si="12"/>
        <v>8.4</v>
      </c>
      <c r="CS57" s="14">
        <f t="shared" si="13"/>
        <v>0</v>
      </c>
      <c r="CT57" s="14">
        <f t="shared" si="14"/>
        <v>100.00000000000001</v>
      </c>
    </row>
    <row r="58" spans="1:98" ht="32.25" customHeight="1">
      <c r="A58" s="25" t="s">
        <v>51</v>
      </c>
      <c r="B58" s="18">
        <v>16.809603536304447</v>
      </c>
      <c r="C58" s="19">
        <v>16.73955244352507</v>
      </c>
      <c r="D58" s="19">
        <v>17.398874723057258</v>
      </c>
      <c r="E58" s="19">
        <v>15.89</v>
      </c>
      <c r="F58" s="20">
        <f>ROUND('第７表性質別歳出の状況'!B60/'第７表性質別歳出の状況'!BL60*100,2)</f>
        <v>12.86</v>
      </c>
      <c r="G58" s="18">
        <v>10.851226813454144</v>
      </c>
      <c r="H58" s="19">
        <v>10.756406489738184</v>
      </c>
      <c r="I58" s="19">
        <v>11.089348896715338</v>
      </c>
      <c r="J58" s="19">
        <v>10.08393090753239</v>
      </c>
      <c r="K58" s="20">
        <f>'第７表性質別歳出の状況'!H60/'第７表性質別歳出の状況'!BL60*100</f>
        <v>8.149486281751567</v>
      </c>
      <c r="L58" s="18">
        <v>15.522860564799085</v>
      </c>
      <c r="M58" s="19">
        <v>15.761201534354349</v>
      </c>
      <c r="N58" s="19">
        <v>15.740528103374388</v>
      </c>
      <c r="O58" s="19">
        <v>15.28</v>
      </c>
      <c r="P58" s="20">
        <f>ROUND('第７表性質別歳出の状況'!T60/'第７表性質別歳出の状況'!BL60*100,2)</f>
        <v>13.27</v>
      </c>
      <c r="Q58" s="18">
        <v>2.7173562469445205</v>
      </c>
      <c r="R58" s="19">
        <v>2.461825796575944</v>
      </c>
      <c r="S58" s="19">
        <v>2.264969653161963</v>
      </c>
      <c r="T58" s="19">
        <v>2.38</v>
      </c>
      <c r="U58" s="20">
        <f>ROUND('第７表性質別歳出の状況'!AE60/'第７表性質別歳出の状況'!BL60*100,2)</f>
        <v>1.82</v>
      </c>
      <c r="V58" s="18">
        <v>2.3830046354498915</v>
      </c>
      <c r="W58" s="19">
        <v>2.842837449860284</v>
      </c>
      <c r="X58" s="19">
        <v>3.190276839210386</v>
      </c>
      <c r="Y58" s="19">
        <v>3.1</v>
      </c>
      <c r="Z58" s="20">
        <f>ROUND('第７表性質別歳出の状況'!AF60/'第７表性質別歳出の状況'!BL60*100,2)</f>
        <v>3.08</v>
      </c>
      <c r="AA58" s="18">
        <v>13.386297761290647</v>
      </c>
      <c r="AB58" s="19">
        <v>12.610974831596625</v>
      </c>
      <c r="AC58" s="19">
        <v>13.940753234057478</v>
      </c>
      <c r="AD58" s="19">
        <v>12.43</v>
      </c>
      <c r="AE58" s="20">
        <f>ROUND('第７表性質別歳出の状況'!AG60/'第７表性質別歳出の状況'!BL60*100,2)</f>
        <v>11.64</v>
      </c>
      <c r="AF58" s="18">
        <v>20.625331160480425</v>
      </c>
      <c r="AG58" s="19">
        <v>16.706426858003002</v>
      </c>
      <c r="AH58" s="19">
        <v>21.19872363200796</v>
      </c>
      <c r="AI58" s="19">
        <v>19.11</v>
      </c>
      <c r="AJ58" s="20">
        <f>ROUND('第７表性質別歳出の状況'!AM60/'第７表性質別歳出の状況'!BL60*100,2)</f>
        <v>35.24</v>
      </c>
      <c r="AK58" s="18">
        <v>4.1833641366651015</v>
      </c>
      <c r="AL58" s="19">
        <v>0.06900789096094012</v>
      </c>
      <c r="AM58" s="19">
        <v>0.05101205277394508</v>
      </c>
      <c r="AN58" s="19">
        <v>0.05</v>
      </c>
      <c r="AO58" s="20">
        <f>ROUND('第７表性質別歳出の状況'!AN60/'第７表性質別歳出の状況'!BL60*100,2)</f>
        <v>0.36</v>
      </c>
      <c r="AP58" s="18">
        <v>16.441967023815323</v>
      </c>
      <c r="AQ58" s="19">
        <v>16.637418967042063</v>
      </c>
      <c r="AR58" s="19">
        <v>20.51205308767234</v>
      </c>
      <c r="AS58" s="19">
        <v>18.63</v>
      </c>
      <c r="AT58" s="20">
        <f>ROUND('第７表性質別歳出の状況'!AO60/'第７表性質別歳出の状況'!BL60*100,2)</f>
        <v>34.65</v>
      </c>
      <c r="AU58" s="18">
        <v>0</v>
      </c>
      <c r="AV58" s="19">
        <v>0</v>
      </c>
      <c r="AW58" s="19">
        <v>0</v>
      </c>
      <c r="AX58" s="19">
        <v>0</v>
      </c>
      <c r="AY58" s="20">
        <f>ROUND('第７表性質別歳出の状況'!AT60/'第７表性質別歳出の状況'!BL60*100,2)</f>
        <v>0</v>
      </c>
      <c r="AZ58" s="18">
        <v>0</v>
      </c>
      <c r="BA58" s="19">
        <v>0</v>
      </c>
      <c r="BB58" s="19">
        <v>0</v>
      </c>
      <c r="BC58" s="19">
        <v>0</v>
      </c>
      <c r="BD58" s="20">
        <f>'第７表性質別歳出の状況'!BA60/'第７表性質別歳出の状況'!BL60*100</f>
        <v>0</v>
      </c>
      <c r="BE58" s="18">
        <v>2.7143662216385858</v>
      </c>
      <c r="BF58" s="19">
        <v>2.5849043515572996</v>
      </c>
      <c r="BG58" s="19">
        <v>2.994620832368622</v>
      </c>
      <c r="BH58" s="19">
        <v>2.47</v>
      </c>
      <c r="BI58" s="20">
        <f>ROUND('第７表性質別歳出の状況'!BD60/'第７表性質別歳出の状況'!BL60*100,2)</f>
        <v>1.63</v>
      </c>
      <c r="BJ58" s="18">
        <v>12.743245009200018</v>
      </c>
      <c r="BK58" s="19">
        <v>13.421060950627894</v>
      </c>
      <c r="BL58" s="19">
        <v>10.44603545996495</v>
      </c>
      <c r="BM58" s="19">
        <v>16.02</v>
      </c>
      <c r="BN58" s="20">
        <f>ROUND('第７表性質別歳出の状況'!BG60/'第７表性質別歳出の状況'!BL60*100,2)</f>
        <v>11.83</v>
      </c>
      <c r="BO58" s="18">
        <v>2.9374494294895115</v>
      </c>
      <c r="BP58" s="19">
        <v>3.425314389673447</v>
      </c>
      <c r="BQ58" s="19">
        <v>3.3940740684967006</v>
      </c>
      <c r="BR58" s="19">
        <v>3.8</v>
      </c>
      <c r="BS58" s="20">
        <f>ROUND('第７表性質別歳出の状況'!BO60/'第７表性質別歳出の状況'!BL60*100,2)</f>
        <v>1.98</v>
      </c>
      <c r="BT58" s="18">
        <v>10.160485434402867</v>
      </c>
      <c r="BU58" s="19">
        <v>13.445901394226082</v>
      </c>
      <c r="BV58" s="19">
        <v>9.43114345430029</v>
      </c>
      <c r="BW58" s="19">
        <v>9.51</v>
      </c>
      <c r="BX58" s="20">
        <f>ROUND('第７表性質別歳出の状況'!BJ60/'第７表性質別歳出の状況'!BL60*100,2)</f>
        <v>6.65</v>
      </c>
      <c r="BY58" s="18">
        <v>0</v>
      </c>
      <c r="BZ58" s="19">
        <v>0</v>
      </c>
      <c r="CA58" s="19">
        <v>0</v>
      </c>
      <c r="CB58" s="19">
        <v>0</v>
      </c>
      <c r="CC58" s="20">
        <f>'第７表性質別歳出の状況'!BK60/'第７表性質別歳出の状況'!BL60*100</f>
        <v>0</v>
      </c>
      <c r="CD58" s="3"/>
      <c r="CE58" s="13">
        <f t="shared" si="0"/>
        <v>100</v>
      </c>
      <c r="CF58" s="12"/>
      <c r="CG58" s="14">
        <f t="shared" si="1"/>
        <v>12.9</v>
      </c>
      <c r="CH58" s="14">
        <f t="shared" si="2"/>
        <v>13.3</v>
      </c>
      <c r="CI58" s="14">
        <f t="shared" si="3"/>
        <v>1.8</v>
      </c>
      <c r="CJ58" s="14">
        <f t="shared" si="4"/>
        <v>3.1</v>
      </c>
      <c r="CK58" s="14">
        <f t="shared" si="5"/>
        <v>11.6</v>
      </c>
      <c r="CL58" s="14">
        <f t="shared" si="6"/>
        <v>35.2</v>
      </c>
      <c r="CM58" s="14">
        <f t="shared" si="7"/>
        <v>0</v>
      </c>
      <c r="CN58" s="14">
        <f t="shared" si="8"/>
        <v>0</v>
      </c>
      <c r="CO58" s="14">
        <f t="shared" si="9"/>
        <v>1.6</v>
      </c>
      <c r="CP58" s="14">
        <f t="shared" si="10"/>
        <v>11.8</v>
      </c>
      <c r="CQ58" s="14">
        <f t="shared" si="11"/>
        <v>2</v>
      </c>
      <c r="CR58" s="14">
        <f t="shared" si="12"/>
        <v>6.7</v>
      </c>
      <c r="CS58" s="14">
        <f t="shared" si="13"/>
        <v>0</v>
      </c>
      <c r="CT58" s="14">
        <f t="shared" si="14"/>
        <v>100</v>
      </c>
    </row>
    <row r="59" spans="1:98" ht="32.25" customHeight="1">
      <c r="A59" s="25" t="s">
        <v>52</v>
      </c>
      <c r="B59" s="18">
        <v>18.44863873074121</v>
      </c>
      <c r="C59" s="19">
        <v>15.908743399637107</v>
      </c>
      <c r="D59" s="19">
        <v>16.941715202865225</v>
      </c>
      <c r="E59" s="19">
        <v>19.32</v>
      </c>
      <c r="F59" s="20">
        <f>ROUND('第７表性質別歳出の状況'!B61/'第７表性質別歳出の状況'!BL61*100,2)</f>
        <v>16.1</v>
      </c>
      <c r="G59" s="18">
        <v>11.858113094945217</v>
      </c>
      <c r="H59" s="19">
        <v>10.084708904458685</v>
      </c>
      <c r="I59" s="19">
        <v>10.839486975948732</v>
      </c>
      <c r="J59" s="19">
        <v>12.836315897692781</v>
      </c>
      <c r="K59" s="20">
        <f>'第７表性質別歳出の状況'!H61/'第７表性質別歳出の状況'!BL61*100</f>
        <v>10.612040577520537</v>
      </c>
      <c r="L59" s="18">
        <v>11.439010724766959</v>
      </c>
      <c r="M59" s="19">
        <v>9.76182628728313</v>
      </c>
      <c r="N59" s="19">
        <v>10.490294816138084</v>
      </c>
      <c r="O59" s="19">
        <v>11.47</v>
      </c>
      <c r="P59" s="20">
        <f>ROUND('第７表性質別歳出の状況'!T61/'第７表性質別歳出の状況'!BL61*100,2)</f>
        <v>10.01</v>
      </c>
      <c r="Q59" s="18">
        <v>0.9133590566903214</v>
      </c>
      <c r="R59" s="19">
        <v>0.6766009065517733</v>
      </c>
      <c r="S59" s="19">
        <v>0.6898585889661808</v>
      </c>
      <c r="T59" s="19">
        <v>0.67</v>
      </c>
      <c r="U59" s="20">
        <f>ROUND('第７表性質別歳出の状況'!AE61/'第７表性質別歳出の状況'!BL61*100,2)</f>
        <v>0.62</v>
      </c>
      <c r="V59" s="18">
        <v>4.090454211419329</v>
      </c>
      <c r="W59" s="19">
        <v>3.8298244660246956</v>
      </c>
      <c r="X59" s="19">
        <v>4.280968900311352</v>
      </c>
      <c r="Y59" s="19">
        <v>5.01</v>
      </c>
      <c r="Z59" s="20">
        <f>ROUND('第７表性質別歳出の状況'!AF61/'第７表性質別歳出の状況'!BL61*100,2)</f>
        <v>4.67</v>
      </c>
      <c r="AA59" s="18">
        <v>9.861900967720944</v>
      </c>
      <c r="AB59" s="19">
        <v>9.540132245108767</v>
      </c>
      <c r="AC59" s="19">
        <v>9.773952042583666</v>
      </c>
      <c r="AD59" s="19">
        <v>11.34</v>
      </c>
      <c r="AE59" s="20">
        <f>ROUND('第７表性質別歳出の状況'!AG61/'第７表性質別歳出の状況'!BL61*100,2)</f>
        <v>9.58</v>
      </c>
      <c r="AF59" s="18">
        <v>26.68690489606166</v>
      </c>
      <c r="AG59" s="19">
        <v>29.961281268900652</v>
      </c>
      <c r="AH59" s="19">
        <v>24.927422450316758</v>
      </c>
      <c r="AI59" s="19">
        <v>20.08</v>
      </c>
      <c r="AJ59" s="20">
        <f>ROUND('第７表性質別歳出の状況'!AM61/'第７表性質別歳出の状況'!BL61*100,2)</f>
        <v>19.83</v>
      </c>
      <c r="AK59" s="18">
        <v>6.676869771140426</v>
      </c>
      <c r="AL59" s="19">
        <v>3.905291163498719</v>
      </c>
      <c r="AM59" s="19">
        <v>1.2804014857264756</v>
      </c>
      <c r="AN59" s="19">
        <v>0.07</v>
      </c>
      <c r="AO59" s="20">
        <f>ROUND('第７表性質別歳出の状況'!AN61/'第７表性質別歳出の状況'!BL61*100,2)</f>
        <v>0.07</v>
      </c>
      <c r="AP59" s="18">
        <v>16.45367653010855</v>
      </c>
      <c r="AQ59" s="19">
        <v>23.945691840354467</v>
      </c>
      <c r="AR59" s="19">
        <v>21.485621264550883</v>
      </c>
      <c r="AS59" s="19">
        <v>17.76</v>
      </c>
      <c r="AT59" s="20">
        <f>ROUND('第７表性質別歳出の状況'!AO61/'第７表性質別歳出の状況'!BL61*100,2)</f>
        <v>17.95</v>
      </c>
      <c r="AU59" s="18">
        <v>0</v>
      </c>
      <c r="AV59" s="19">
        <v>0.24488450639139386</v>
      </c>
      <c r="AW59" s="19">
        <v>0.37293722667777307</v>
      </c>
      <c r="AX59" s="19">
        <v>0.83</v>
      </c>
      <c r="AY59" s="20">
        <f>ROUND('第７表性質別歳出の状況'!AT61/'第７表性質別歳出の状況'!BL61*100,2)</f>
        <v>0.06</v>
      </c>
      <c r="AZ59" s="18">
        <v>0</v>
      </c>
      <c r="BA59" s="19">
        <v>0</v>
      </c>
      <c r="BB59" s="19">
        <v>0</v>
      </c>
      <c r="BC59" s="19">
        <v>0</v>
      </c>
      <c r="BD59" s="20">
        <f>'第７表性質別歳出の状況'!BA61/'第７表性質別歳出の状況'!BL61*100</f>
        <v>0</v>
      </c>
      <c r="BE59" s="18">
        <v>11.91316938529007</v>
      </c>
      <c r="BF59" s="19">
        <v>10.266681843820294</v>
      </c>
      <c r="BG59" s="19">
        <v>11.017692886493139</v>
      </c>
      <c r="BH59" s="19">
        <v>13.99</v>
      </c>
      <c r="BI59" s="20">
        <f>ROUND('第７表性質別歳出の状況'!BD61/'第７表性質別歳出の状況'!BL61*100,2)</f>
        <v>11.45</v>
      </c>
      <c r="BJ59" s="18">
        <v>4.158466090086773</v>
      </c>
      <c r="BK59" s="19">
        <v>6.595690820993401</v>
      </c>
      <c r="BL59" s="19">
        <v>7.103747620958351</v>
      </c>
      <c r="BM59" s="19">
        <v>1.7</v>
      </c>
      <c r="BN59" s="20">
        <f>ROUND('第７表性質別歳出の状況'!BG61/'第７表性質別歳出の状況'!BL61*100,2)</f>
        <v>17.18</v>
      </c>
      <c r="BO59" s="18">
        <v>1.355178346668529</v>
      </c>
      <c r="BP59" s="19">
        <v>3.4641966415450796</v>
      </c>
      <c r="BQ59" s="19">
        <v>3.3287717651019713</v>
      </c>
      <c r="BR59" s="19">
        <v>3.17</v>
      </c>
      <c r="BS59" s="20">
        <f>ROUND('第７表性質別歳出の状況'!BO61/'第７表性質別歳出の状況'!BL61*100,2)</f>
        <v>0.7</v>
      </c>
      <c r="BT59" s="18">
        <v>11.132917590554205</v>
      </c>
      <c r="BU59" s="19">
        <v>9.750137613743705</v>
      </c>
      <c r="BV59" s="19">
        <v>11.0726384995875</v>
      </c>
      <c r="BW59" s="19">
        <v>12.43</v>
      </c>
      <c r="BX59" s="20">
        <f>ROUND('第７表性質別歳出の状況'!BJ61/'第７表性質別歳出の状況'!BL61*100,2)</f>
        <v>9.8</v>
      </c>
      <c r="BY59" s="18">
        <v>0</v>
      </c>
      <c r="BZ59" s="19">
        <v>0</v>
      </c>
      <c r="CA59" s="19">
        <v>0</v>
      </c>
      <c r="CB59" s="19">
        <v>0</v>
      </c>
      <c r="CC59" s="20">
        <f>'第７表性質別歳出の状況'!BK61/'第７表性質別歳出の状況'!BL61*100</f>
        <v>0</v>
      </c>
      <c r="CD59" s="3"/>
      <c r="CE59" s="13">
        <f t="shared" si="0"/>
        <v>100</v>
      </c>
      <c r="CF59" s="12"/>
      <c r="CG59" s="14">
        <f t="shared" si="1"/>
        <v>16.1</v>
      </c>
      <c r="CH59" s="14">
        <f t="shared" si="2"/>
        <v>10</v>
      </c>
      <c r="CI59" s="14">
        <f t="shared" si="3"/>
        <v>0.6</v>
      </c>
      <c r="CJ59" s="14">
        <f t="shared" si="4"/>
        <v>4.7</v>
      </c>
      <c r="CK59" s="14">
        <f t="shared" si="5"/>
        <v>9.6</v>
      </c>
      <c r="CL59" s="14">
        <f t="shared" si="6"/>
        <v>19.8</v>
      </c>
      <c r="CM59" s="14">
        <f t="shared" si="7"/>
        <v>0.1</v>
      </c>
      <c r="CN59" s="14">
        <f t="shared" si="8"/>
        <v>0</v>
      </c>
      <c r="CO59" s="14">
        <f t="shared" si="9"/>
        <v>11.5</v>
      </c>
      <c r="CP59" s="14">
        <f t="shared" si="10"/>
        <v>17.2</v>
      </c>
      <c r="CQ59" s="14">
        <f t="shared" si="11"/>
        <v>0.7</v>
      </c>
      <c r="CR59" s="14">
        <f t="shared" si="12"/>
        <v>9.8</v>
      </c>
      <c r="CS59" s="14">
        <f t="shared" si="13"/>
        <v>0</v>
      </c>
      <c r="CT59" s="14">
        <f t="shared" si="14"/>
        <v>100.10000000000001</v>
      </c>
    </row>
    <row r="60" spans="1:98" ht="32.25" customHeight="1">
      <c r="A60" s="25" t="s">
        <v>53</v>
      </c>
      <c r="B60" s="18">
        <v>20.525351903133686</v>
      </c>
      <c r="C60" s="19">
        <v>20.438863156611617</v>
      </c>
      <c r="D60" s="19">
        <v>22.015377732010112</v>
      </c>
      <c r="E60" s="19">
        <v>20.81</v>
      </c>
      <c r="F60" s="20">
        <f>ROUND('第７表性質別歳出の状況'!B62/'第７表性質別歳出の状況'!BL62*100,2)</f>
        <v>21.61</v>
      </c>
      <c r="G60" s="18">
        <v>13.803901604088068</v>
      </c>
      <c r="H60" s="19">
        <v>13.43099391977317</v>
      </c>
      <c r="I60" s="19">
        <v>14.527885136362947</v>
      </c>
      <c r="J60" s="19">
        <v>13.767086440138693</v>
      </c>
      <c r="K60" s="20">
        <f>'第７表性質別歳出の状況'!H62/'第７表性質別歳出の状況'!BL62*100</f>
        <v>14.33252842598978</v>
      </c>
      <c r="L60" s="18">
        <v>11.701474773124417</v>
      </c>
      <c r="M60" s="19">
        <v>12.040016870881672</v>
      </c>
      <c r="N60" s="19">
        <v>11.984424864854509</v>
      </c>
      <c r="O60" s="19">
        <v>11.75</v>
      </c>
      <c r="P60" s="20">
        <f>ROUND('第７表性質別歳出の状況'!T62/'第７表性質別歳出の状況'!BL62*100,2)</f>
        <v>13.15</v>
      </c>
      <c r="Q60" s="18">
        <v>0.922764936780859</v>
      </c>
      <c r="R60" s="19">
        <v>0.6289448298097313</v>
      </c>
      <c r="S60" s="19">
        <v>0.4862613942353009</v>
      </c>
      <c r="T60" s="19">
        <v>0.48</v>
      </c>
      <c r="U60" s="20">
        <f>ROUND('第７表性質別歳出の状況'!AE62/'第７表性質別歳出の状況'!BL62*100,2)</f>
        <v>0.47</v>
      </c>
      <c r="V60" s="18">
        <v>4.988791806408059</v>
      </c>
      <c r="W60" s="19">
        <v>5.307067716307981</v>
      </c>
      <c r="X60" s="19">
        <v>5.910335942099523</v>
      </c>
      <c r="Y60" s="19">
        <v>5.98</v>
      </c>
      <c r="Z60" s="20">
        <f>ROUND('第７表性質別歳出の状況'!AF62/'第７表性質別歳出の状況'!BL62*100,2)</f>
        <v>6.82</v>
      </c>
      <c r="AA60" s="18">
        <v>12.349435829224689</v>
      </c>
      <c r="AB60" s="19">
        <v>12.086918843837557</v>
      </c>
      <c r="AC60" s="19">
        <v>13.565288032969377</v>
      </c>
      <c r="AD60" s="19">
        <v>12.89</v>
      </c>
      <c r="AE60" s="20">
        <f>ROUND('第７表性質別歳出の状況'!AG62/'第７表性質別歳出の状況'!BL62*100,2)</f>
        <v>13.7</v>
      </c>
      <c r="AF60" s="18">
        <v>18.797442917028818</v>
      </c>
      <c r="AG60" s="19">
        <v>19.434023917829485</v>
      </c>
      <c r="AH60" s="19">
        <v>16.19112454957866</v>
      </c>
      <c r="AI60" s="19">
        <v>20.69</v>
      </c>
      <c r="AJ60" s="20">
        <f>ROUND('第７表性質別歳出の状況'!AM62/'第７表性質別歳出の状況'!BL62*100,2)</f>
        <v>13.66</v>
      </c>
      <c r="AK60" s="18">
        <v>3.0631878200060254</v>
      </c>
      <c r="AL60" s="19">
        <v>3.9525955882183474</v>
      </c>
      <c r="AM60" s="19">
        <v>0.5709559462002881</v>
      </c>
      <c r="AN60" s="19">
        <v>3.09</v>
      </c>
      <c r="AO60" s="20">
        <f>ROUND('第７表性質別歳出の状況'!AN62/'第７表性質別歳出の状況'!BL62*100,2)</f>
        <v>1.64</v>
      </c>
      <c r="AP60" s="18">
        <v>10.016966007525015</v>
      </c>
      <c r="AQ60" s="19">
        <v>9.492303748598255</v>
      </c>
      <c r="AR60" s="19">
        <v>9.801232256449717</v>
      </c>
      <c r="AS60" s="19">
        <v>12</v>
      </c>
      <c r="AT60" s="20">
        <f>ROUND('第７表性質別歳出の状況'!AO62/'第７表性質別歳出の状況'!BL62*100,2)</f>
        <v>6.63</v>
      </c>
      <c r="AU60" s="18">
        <v>0.20073725177891483</v>
      </c>
      <c r="AV60" s="19">
        <v>0.08330445974637851</v>
      </c>
      <c r="AW60" s="19">
        <v>0.20044331024790196</v>
      </c>
      <c r="AX60" s="19">
        <v>0.37</v>
      </c>
      <c r="AY60" s="20">
        <f>ROUND('第７表性質別歳出の状況'!AT62/'第７表性質別歳出の状況'!BL62*100,2)</f>
        <v>0.4</v>
      </c>
      <c r="AZ60" s="18">
        <v>0</v>
      </c>
      <c r="BA60" s="19">
        <v>0</v>
      </c>
      <c r="BB60" s="19">
        <v>0</v>
      </c>
      <c r="BC60" s="19">
        <v>0</v>
      </c>
      <c r="BD60" s="20">
        <f>'第７表性質別歳出の状況'!BA62/'第７表性質別歳出の状況'!BL62*100</f>
        <v>0</v>
      </c>
      <c r="BE60" s="18">
        <v>11.799019368102545</v>
      </c>
      <c r="BF60" s="19">
        <v>11.114602403665295</v>
      </c>
      <c r="BG60" s="19">
        <v>11.73499170476487</v>
      </c>
      <c r="BH60" s="19">
        <v>10.8</v>
      </c>
      <c r="BI60" s="20">
        <f>ROUND('第７表性質別歳出の状況'!BD62/'第７表性質別歳出の状況'!BL62*100,2)</f>
        <v>12.33</v>
      </c>
      <c r="BJ60" s="18">
        <v>5.395028653002722</v>
      </c>
      <c r="BK60" s="19">
        <v>4.482640380050669</v>
      </c>
      <c r="BL60" s="19">
        <v>4.457895868596702</v>
      </c>
      <c r="BM60" s="19">
        <v>2.49</v>
      </c>
      <c r="BN60" s="20">
        <f>ROUND('第７表性質別歳出の状況'!BG62/'第７表性質別歳出の状況'!BL62*100,2)</f>
        <v>2.9</v>
      </c>
      <c r="BO60" s="18">
        <v>1.9015483776391693</v>
      </c>
      <c r="BP60" s="19">
        <v>1.698048606474905</v>
      </c>
      <c r="BQ60" s="19">
        <v>1.2133490608011375</v>
      </c>
      <c r="BR60" s="19">
        <v>1.16</v>
      </c>
      <c r="BS60" s="20">
        <f>ROUND('第７表性質別歳出の状況'!BO62/'第７表性質別歳出の状況'!BL62*100,2)</f>
        <v>1.35</v>
      </c>
      <c r="BT60" s="18">
        <v>11.418404183776122</v>
      </c>
      <c r="BU60" s="19">
        <v>12.685568814784713</v>
      </c>
      <c r="BV60" s="19">
        <v>12.240507539841907</v>
      </c>
      <c r="BW60" s="19">
        <v>12.58</v>
      </c>
      <c r="BX60" s="20">
        <f>ROUND('第７表性質別歳出の状況'!BJ62/'第７表性質別歳出の状況'!BL62*100,2)</f>
        <v>13.61</v>
      </c>
      <c r="BY60" s="18">
        <v>0</v>
      </c>
      <c r="BZ60" s="19">
        <v>0</v>
      </c>
      <c r="CA60" s="19">
        <v>0</v>
      </c>
      <c r="CB60" s="19">
        <v>0</v>
      </c>
      <c r="CC60" s="20">
        <f>'第７表性質別歳出の状況'!BK62/'第７表性質別歳出の状況'!BL62*100</f>
        <v>0</v>
      </c>
      <c r="CD60" s="3"/>
      <c r="CE60" s="13">
        <f t="shared" si="0"/>
        <v>100</v>
      </c>
      <c r="CF60" s="12"/>
      <c r="CG60" s="14">
        <f t="shared" si="1"/>
        <v>21.6</v>
      </c>
      <c r="CH60" s="14">
        <f t="shared" si="2"/>
        <v>13.2</v>
      </c>
      <c r="CI60" s="14">
        <f t="shared" si="3"/>
        <v>0.5</v>
      </c>
      <c r="CJ60" s="14">
        <f t="shared" si="4"/>
        <v>6.8</v>
      </c>
      <c r="CK60" s="14">
        <f t="shared" si="5"/>
        <v>13.7</v>
      </c>
      <c r="CL60" s="14">
        <f t="shared" si="6"/>
        <v>13.7</v>
      </c>
      <c r="CM60" s="14">
        <f t="shared" si="7"/>
        <v>0.4</v>
      </c>
      <c r="CN60" s="14">
        <f t="shared" si="8"/>
        <v>0</v>
      </c>
      <c r="CO60" s="14">
        <f t="shared" si="9"/>
        <v>12.3</v>
      </c>
      <c r="CP60" s="14">
        <f t="shared" si="10"/>
        <v>2.9</v>
      </c>
      <c r="CQ60" s="14">
        <f t="shared" si="11"/>
        <v>1.4</v>
      </c>
      <c r="CR60" s="14">
        <f t="shared" si="12"/>
        <v>13.6</v>
      </c>
      <c r="CS60" s="14">
        <f t="shared" si="13"/>
        <v>0</v>
      </c>
      <c r="CT60" s="14">
        <f t="shared" si="14"/>
        <v>100.10000000000001</v>
      </c>
    </row>
    <row r="61" spans="1:98" ht="32.25" customHeight="1">
      <c r="A61" s="25" t="s">
        <v>54</v>
      </c>
      <c r="B61" s="18">
        <v>20.535554444097883</v>
      </c>
      <c r="C61" s="19">
        <v>20.008251745132586</v>
      </c>
      <c r="D61" s="19">
        <v>19.310960867470293</v>
      </c>
      <c r="E61" s="19">
        <v>20.2</v>
      </c>
      <c r="F61" s="20">
        <f>ROUND('第７表性質別歳出の状況'!B63/'第７表性質別歳出の状況'!BL63*100,2)</f>
        <v>19.51</v>
      </c>
      <c r="G61" s="18">
        <v>11.850374009608162</v>
      </c>
      <c r="H61" s="19">
        <v>11.828864257553569</v>
      </c>
      <c r="I61" s="19">
        <v>11.683555300863809</v>
      </c>
      <c r="J61" s="19">
        <v>12.277045558333091</v>
      </c>
      <c r="K61" s="20">
        <f>'第７表性質別歳出の状況'!H63/'第７表性質別歳出の状況'!BL63*100</f>
        <v>11.681906873257129</v>
      </c>
      <c r="L61" s="18">
        <v>14.328514487604686</v>
      </c>
      <c r="M61" s="19">
        <v>14.52412458400549</v>
      </c>
      <c r="N61" s="19">
        <v>13.968862709516102</v>
      </c>
      <c r="O61" s="19">
        <v>14.11</v>
      </c>
      <c r="P61" s="20">
        <f>ROUND('第７表性質別歳出の状況'!T63/'第７表性質別歳出の状況'!BL63*100,2)</f>
        <v>14.74</v>
      </c>
      <c r="Q61" s="18">
        <v>0.527040104140713</v>
      </c>
      <c r="R61" s="19">
        <v>0.7004690856917714</v>
      </c>
      <c r="S61" s="19">
        <v>0.6530149441606713</v>
      </c>
      <c r="T61" s="19">
        <v>0.52</v>
      </c>
      <c r="U61" s="20">
        <f>ROUND('第７表性質別歳出の状況'!AE63/'第７表性質別歳出の状況'!BL63*100,2)</f>
        <v>0.74</v>
      </c>
      <c r="V61" s="18">
        <v>1.7097582087403635</v>
      </c>
      <c r="W61" s="19">
        <v>1.9093001875847166</v>
      </c>
      <c r="X61" s="19">
        <v>1.86892313758191</v>
      </c>
      <c r="Y61" s="19">
        <v>2.04</v>
      </c>
      <c r="Z61" s="20">
        <f>ROUND('第７表性質別歳出の状況'!AF63/'第７表性質別歳出の状況'!BL63*100,2)</f>
        <v>2.07</v>
      </c>
      <c r="AA61" s="18">
        <v>10.143568751141961</v>
      </c>
      <c r="AB61" s="19">
        <v>9.290213628512877</v>
      </c>
      <c r="AC61" s="19">
        <v>11.360292699591696</v>
      </c>
      <c r="AD61" s="19">
        <v>10.97</v>
      </c>
      <c r="AE61" s="20">
        <f>ROUND('第７表性質別歳出の状況'!AG63/'第７表性質別歳出の状況'!BL63*100,2)</f>
        <v>10.87</v>
      </c>
      <c r="AF61" s="18">
        <v>27.659793059705578</v>
      </c>
      <c r="AG61" s="19">
        <v>25.82009461009885</v>
      </c>
      <c r="AH61" s="19">
        <v>25.655907777098193</v>
      </c>
      <c r="AI61" s="19">
        <v>21.43</v>
      </c>
      <c r="AJ61" s="20">
        <f>ROUND('第７表性質別歳出の状況'!AM63/'第７表性質別歳出の状況'!BL63*100,2)</f>
        <v>17.95</v>
      </c>
      <c r="AK61" s="18">
        <v>13.578219038777775</v>
      </c>
      <c r="AL61" s="19">
        <v>11.406241094681961</v>
      </c>
      <c r="AM61" s="19">
        <v>9.14422960950735</v>
      </c>
      <c r="AN61" s="19">
        <v>1.43</v>
      </c>
      <c r="AO61" s="20">
        <f>ROUND('第７表性質別歳出の状況'!AN63/'第７表性質別歳出の状況'!BL63*100,2)</f>
        <v>0.08</v>
      </c>
      <c r="AP61" s="18">
        <v>12.657144632428437</v>
      </c>
      <c r="AQ61" s="19">
        <v>14.228003399818116</v>
      </c>
      <c r="AR61" s="19">
        <v>16.511678167590844</v>
      </c>
      <c r="AS61" s="19">
        <v>20</v>
      </c>
      <c r="AT61" s="20">
        <f>ROUND('第７表性質別歳出の状況'!AO63/'第７表性質別歳出の状況'!BL63*100,2)</f>
        <v>17.87</v>
      </c>
      <c r="AU61" s="18">
        <v>0</v>
      </c>
      <c r="AV61" s="19">
        <v>0</v>
      </c>
      <c r="AW61" s="19">
        <v>0</v>
      </c>
      <c r="AX61" s="19">
        <v>0.58</v>
      </c>
      <c r="AY61" s="20">
        <f>ROUND('第７表性質別歳出の状況'!AT63/'第７表性質別歳出の状況'!BL63*100,2)</f>
        <v>0.74</v>
      </c>
      <c r="AZ61" s="18">
        <v>0</v>
      </c>
      <c r="BA61" s="19">
        <v>0</v>
      </c>
      <c r="BB61" s="19">
        <v>0</v>
      </c>
      <c r="BC61" s="19">
        <v>0</v>
      </c>
      <c r="BD61" s="20">
        <f>'第７表性質別歳出の状況'!BA63/'第７表性質別歳出の状況'!BL63*100</f>
        <v>0</v>
      </c>
      <c r="BE61" s="18">
        <v>19.316724218437116</v>
      </c>
      <c r="BF61" s="19">
        <v>22.01326474225067</v>
      </c>
      <c r="BG61" s="19">
        <v>21.231985609916325</v>
      </c>
      <c r="BH61" s="19">
        <v>23.07</v>
      </c>
      <c r="BI61" s="20">
        <f>ROUND('第７表性質別歳出の状況'!BD63/'第７表性質別歳出の状況'!BL63*100,2)</f>
        <v>23.18</v>
      </c>
      <c r="BJ61" s="18">
        <v>0.008059093456569792</v>
      </c>
      <c r="BK61" s="19">
        <v>0.009106655664339823</v>
      </c>
      <c r="BL61" s="19">
        <v>0.4533023295111204</v>
      </c>
      <c r="BM61" s="19">
        <v>0.04</v>
      </c>
      <c r="BN61" s="20">
        <f>ROUND('第７表性質別歳出の状況'!BG63/'第７表性質別歳出の状況'!BL63*100,2)</f>
        <v>3.91</v>
      </c>
      <c r="BO61" s="18">
        <v>0.26761111859601977</v>
      </c>
      <c r="BP61" s="19">
        <v>0.20257662600266135</v>
      </c>
      <c r="BQ61" s="19">
        <v>0.1616313006360559</v>
      </c>
      <c r="BR61" s="19">
        <v>0.17</v>
      </c>
      <c r="BS61" s="20">
        <f>ROUND('第７表性質別歳出の状況'!BO63/'第７表性質別歳出の状況'!BL63*100,2)</f>
        <v>0.17</v>
      </c>
      <c r="BT61" s="18">
        <v>5.503376514079114</v>
      </c>
      <c r="BU61" s="19">
        <v>5.5225981350560405</v>
      </c>
      <c r="BV61" s="19">
        <v>5.335118624517632</v>
      </c>
      <c r="BW61" s="19">
        <v>6.88</v>
      </c>
      <c r="BX61" s="20">
        <f>ROUND('第７表性質別歳出の状況'!BJ63/'第７表性質別歳出の状況'!BL63*100,2)</f>
        <v>6.13</v>
      </c>
      <c r="BY61" s="18">
        <v>0</v>
      </c>
      <c r="BZ61" s="19">
        <v>0</v>
      </c>
      <c r="CA61" s="19">
        <v>0</v>
      </c>
      <c r="CB61" s="19">
        <v>0</v>
      </c>
      <c r="CC61" s="20">
        <f>'第７表性質別歳出の状況'!BK63/'第７表性質別歳出の状況'!BL63*100</f>
        <v>0</v>
      </c>
      <c r="CD61" s="3"/>
      <c r="CE61" s="13">
        <f t="shared" si="0"/>
        <v>100.00999999999998</v>
      </c>
      <c r="CF61" s="12"/>
      <c r="CG61" s="14">
        <f t="shared" si="1"/>
        <v>19.5</v>
      </c>
      <c r="CH61" s="14">
        <f t="shared" si="2"/>
        <v>14.7</v>
      </c>
      <c r="CI61" s="14">
        <f t="shared" si="3"/>
        <v>0.7</v>
      </c>
      <c r="CJ61" s="14">
        <f t="shared" si="4"/>
        <v>2.1</v>
      </c>
      <c r="CK61" s="14">
        <f t="shared" si="5"/>
        <v>10.9</v>
      </c>
      <c r="CL61" s="14">
        <f t="shared" si="6"/>
        <v>18</v>
      </c>
      <c r="CM61" s="14">
        <f t="shared" si="7"/>
        <v>0.7</v>
      </c>
      <c r="CN61" s="14">
        <f t="shared" si="8"/>
        <v>0</v>
      </c>
      <c r="CO61" s="14">
        <f t="shared" si="9"/>
        <v>23.2</v>
      </c>
      <c r="CP61" s="14">
        <f t="shared" si="10"/>
        <v>3.9</v>
      </c>
      <c r="CQ61" s="14">
        <f t="shared" si="11"/>
        <v>0.2</v>
      </c>
      <c r="CR61" s="14">
        <f t="shared" si="12"/>
        <v>6.1</v>
      </c>
      <c r="CS61" s="14">
        <f t="shared" si="13"/>
        <v>0</v>
      </c>
      <c r="CT61" s="14">
        <f t="shared" si="14"/>
        <v>100.00000000000001</v>
      </c>
    </row>
    <row r="62" spans="1:98" ht="32.25" customHeight="1">
      <c r="A62" s="25" t="s">
        <v>55</v>
      </c>
      <c r="B62" s="18">
        <v>24.070661590691383</v>
      </c>
      <c r="C62" s="19">
        <v>26.072617502680135</v>
      </c>
      <c r="D62" s="19">
        <v>26.832851718733174</v>
      </c>
      <c r="E62" s="19">
        <v>27.77</v>
      </c>
      <c r="F62" s="20">
        <f>ROUND('第７表性質別歳出の状況'!B64/'第７表性質別歳出の状況'!BL64*100,2)</f>
        <v>28.77</v>
      </c>
      <c r="G62" s="18">
        <v>15.668317180368513</v>
      </c>
      <c r="H62" s="19">
        <v>16.942743892117587</v>
      </c>
      <c r="I62" s="19">
        <v>17.534230690713777</v>
      </c>
      <c r="J62" s="19">
        <v>18.3260503070547</v>
      </c>
      <c r="K62" s="20">
        <f>'第７表性質別歳出の状況'!H64/'第７表性質別歳出の状況'!BL64*100</f>
        <v>19.161828727790255</v>
      </c>
      <c r="L62" s="18">
        <v>11.25832887248549</v>
      </c>
      <c r="M62" s="19">
        <v>12.147491959600519</v>
      </c>
      <c r="N62" s="19">
        <v>11.104176380567617</v>
      </c>
      <c r="O62" s="19">
        <v>11.29</v>
      </c>
      <c r="P62" s="20">
        <f>ROUND('第７表性質別歳出の状況'!T64/'第７表性質別歳出の状況'!BL64*100,2)</f>
        <v>11.76</v>
      </c>
      <c r="Q62" s="18">
        <v>0.35749880261452643</v>
      </c>
      <c r="R62" s="19">
        <v>0.4762173446933363</v>
      </c>
      <c r="S62" s="19">
        <v>0.41389135339792865</v>
      </c>
      <c r="T62" s="19">
        <v>0.53</v>
      </c>
      <c r="U62" s="20">
        <f>ROUND('第７表性質別歳出の状況'!AE64/'第７表性質別歳出の状況'!BL64*100,2)</f>
        <v>0.41</v>
      </c>
      <c r="V62" s="18">
        <v>4.201458345072407</v>
      </c>
      <c r="W62" s="19">
        <v>4.990572514058944</v>
      </c>
      <c r="X62" s="19">
        <v>5.236663514368778</v>
      </c>
      <c r="Y62" s="19">
        <v>5.4</v>
      </c>
      <c r="Z62" s="20">
        <f>ROUND('第７表性質別歳出の状況'!AF64/'第７表性質別歳出の状況'!BL64*100,2)</f>
        <v>5.84</v>
      </c>
      <c r="AA62" s="18">
        <v>13.806426790443455</v>
      </c>
      <c r="AB62" s="19">
        <v>14.609100227576219</v>
      </c>
      <c r="AC62" s="19">
        <v>14.21730197405956</v>
      </c>
      <c r="AD62" s="19">
        <v>13.75</v>
      </c>
      <c r="AE62" s="20">
        <f>ROUND('第７表性質別歳出の状況'!AG64/'第７表性質別歳出の状況'!BL64*100,2)</f>
        <v>13.86</v>
      </c>
      <c r="AF62" s="18">
        <v>22.694592748070097</v>
      </c>
      <c r="AG62" s="19">
        <v>16.866595196449058</v>
      </c>
      <c r="AH62" s="19">
        <v>16.358915667992385</v>
      </c>
      <c r="AI62" s="19">
        <v>12.55</v>
      </c>
      <c r="AJ62" s="20">
        <f>ROUND('第７表性質別歳出の状況'!AM64/'第７表性質別歳出の状況'!BL64*100,2)</f>
        <v>10.37</v>
      </c>
      <c r="AK62" s="18">
        <v>10.717040203978137</v>
      </c>
      <c r="AL62" s="19">
        <v>8.57776617954071</v>
      </c>
      <c r="AM62" s="19">
        <v>5.484559830565207</v>
      </c>
      <c r="AN62" s="19">
        <v>2.86</v>
      </c>
      <c r="AO62" s="20">
        <f>ROUND('第７表性質別歳出の状況'!AN64/'第７表性質別歳出の状況'!BL64*100,2)</f>
        <v>3.03</v>
      </c>
      <c r="AP62" s="18">
        <v>11.183250161999212</v>
      </c>
      <c r="AQ62" s="19">
        <v>7.854247775959676</v>
      </c>
      <c r="AR62" s="19">
        <v>10.167037682871037</v>
      </c>
      <c r="AS62" s="19">
        <v>8.85</v>
      </c>
      <c r="AT62" s="20">
        <f>ROUND('第７表性質別歳出の状況'!AO64/'第７表性質別歳出の状況'!BL64*100,2)</f>
        <v>6.05</v>
      </c>
      <c r="AU62" s="18">
        <v>0.12876295993689074</v>
      </c>
      <c r="AV62" s="19">
        <v>0.09406326995053509</v>
      </c>
      <c r="AW62" s="19">
        <v>0.08421556260721832</v>
      </c>
      <c r="AX62" s="19">
        <v>0.76</v>
      </c>
      <c r="AY62" s="20">
        <f>ROUND('第７表性質別歳出の状況'!AT64/'第７表性質別歳出の状況'!BL64*100,2)</f>
        <v>0.15</v>
      </c>
      <c r="AZ62" s="18">
        <v>0</v>
      </c>
      <c r="BA62" s="19">
        <v>0</v>
      </c>
      <c r="BB62" s="19">
        <v>0</v>
      </c>
      <c r="BC62" s="19">
        <v>0</v>
      </c>
      <c r="BD62" s="20">
        <f>'第７表性質別歳出の状況'!BA64/'第７表性質別歳出の状況'!BL64*100</f>
        <v>0</v>
      </c>
      <c r="BE62" s="18">
        <v>9.306106313743168</v>
      </c>
      <c r="BF62" s="19">
        <v>10.017279805901936</v>
      </c>
      <c r="BG62" s="19">
        <v>10.32102280616876</v>
      </c>
      <c r="BH62" s="19">
        <v>10.65</v>
      </c>
      <c r="BI62" s="20">
        <f>ROUND('第７表性質別歳出の状況'!BD64/'第７表性質別歳出の状況'!BL64*100,2)</f>
        <v>11.28</v>
      </c>
      <c r="BJ62" s="18">
        <v>3.0949332985856763</v>
      </c>
      <c r="BK62" s="19">
        <v>2.2414846997310462</v>
      </c>
      <c r="BL62" s="19">
        <v>2.3763307739792667</v>
      </c>
      <c r="BM62" s="19">
        <v>2.75</v>
      </c>
      <c r="BN62" s="20">
        <f>ROUND('第７表性質別歳出の状況'!BG64/'第７表性質別歳出の状況'!BL64*100,2)</f>
        <v>3.43</v>
      </c>
      <c r="BO62" s="18">
        <v>1.824296007775962</v>
      </c>
      <c r="BP62" s="19">
        <v>1.8583196975681318</v>
      </c>
      <c r="BQ62" s="19">
        <v>1.8984677493616229</v>
      </c>
      <c r="BR62" s="19">
        <v>2.26</v>
      </c>
      <c r="BS62" s="20">
        <f>ROUND('第７表性質別歳出の状況'!BO64/'第７表性質別歳出の状況'!BL64*100,2)</f>
        <v>2.31</v>
      </c>
      <c r="BT62" s="18">
        <v>9.256934270580944</v>
      </c>
      <c r="BU62" s="19">
        <v>10.626257781790141</v>
      </c>
      <c r="BV62" s="19">
        <v>11.156162498763686</v>
      </c>
      <c r="BW62" s="19">
        <v>12.3</v>
      </c>
      <c r="BX62" s="20">
        <f>ROUND('第７表性質別歳出の状況'!BJ64/'第７表性質別歳出の状況'!BL64*100,2)</f>
        <v>11.82</v>
      </c>
      <c r="BY62" s="18">
        <v>0</v>
      </c>
      <c r="BZ62" s="19">
        <v>0</v>
      </c>
      <c r="CA62" s="19">
        <v>0</v>
      </c>
      <c r="CB62" s="19">
        <v>0</v>
      </c>
      <c r="CC62" s="20">
        <f>'第７表性質別歳出の状況'!BK64/'第７表性質別歳出の状況'!BL64*100</f>
        <v>0</v>
      </c>
      <c r="CD62" s="3"/>
      <c r="CE62" s="13">
        <f t="shared" si="0"/>
        <v>100.00000000000003</v>
      </c>
      <c r="CF62" s="12"/>
      <c r="CG62" s="14">
        <f t="shared" si="1"/>
        <v>28.8</v>
      </c>
      <c r="CH62" s="14">
        <f t="shared" si="2"/>
        <v>11.8</v>
      </c>
      <c r="CI62" s="14">
        <f t="shared" si="3"/>
        <v>0.4</v>
      </c>
      <c r="CJ62" s="14">
        <f t="shared" si="4"/>
        <v>5.8</v>
      </c>
      <c r="CK62" s="14">
        <f t="shared" si="5"/>
        <v>13.9</v>
      </c>
      <c r="CL62" s="14">
        <f t="shared" si="6"/>
        <v>10.4</v>
      </c>
      <c r="CM62" s="14">
        <f t="shared" si="7"/>
        <v>0.2</v>
      </c>
      <c r="CN62" s="14">
        <f t="shared" si="8"/>
        <v>0</v>
      </c>
      <c r="CO62" s="14">
        <f t="shared" si="9"/>
        <v>11.3</v>
      </c>
      <c r="CP62" s="14">
        <f t="shared" si="10"/>
        <v>3.4</v>
      </c>
      <c r="CQ62" s="14">
        <f t="shared" si="11"/>
        <v>2.3</v>
      </c>
      <c r="CR62" s="14">
        <f t="shared" si="12"/>
        <v>11.8</v>
      </c>
      <c r="CS62" s="14">
        <f t="shared" si="13"/>
        <v>0</v>
      </c>
      <c r="CT62" s="14">
        <f t="shared" si="14"/>
        <v>100.1</v>
      </c>
    </row>
    <row r="63" spans="1:98" ht="32.25" customHeight="1" thickBot="1">
      <c r="A63" s="27" t="s">
        <v>71</v>
      </c>
      <c r="B63" s="28">
        <v>15.583984649398472</v>
      </c>
      <c r="C63" s="29">
        <v>18.442031042632166</v>
      </c>
      <c r="D63" s="29">
        <v>22.009715793902764</v>
      </c>
      <c r="E63" s="29">
        <v>21.71</v>
      </c>
      <c r="F63" s="30">
        <f>ROUND('第７表性質別歳出の状況'!B65/'第７表性質別歳出の状況'!BL65*100,2)</f>
        <v>19.43</v>
      </c>
      <c r="G63" s="28">
        <v>9.719995711296297</v>
      </c>
      <c r="H63" s="29">
        <v>11.665582883260116</v>
      </c>
      <c r="I63" s="29">
        <v>13.969043366481543</v>
      </c>
      <c r="J63" s="29">
        <v>13.637127199625478</v>
      </c>
      <c r="K63" s="30">
        <f>'第７表性質別歳出の状況'!H65/'第７表性質別歳出の状況'!BL65*100</f>
        <v>12.151822742782233</v>
      </c>
      <c r="L63" s="28">
        <v>11.85835816591368</v>
      </c>
      <c r="M63" s="29">
        <v>13.32969312221883</v>
      </c>
      <c r="N63" s="29">
        <v>15.92440342853218</v>
      </c>
      <c r="O63" s="29">
        <v>16.29</v>
      </c>
      <c r="P63" s="30">
        <f>ROUND('第７表性質別歳出の状況'!T65/'第７表性質別歳出の状況'!BL65*100,2)</f>
        <v>15.74</v>
      </c>
      <c r="Q63" s="28">
        <v>1.1075392453360347</v>
      </c>
      <c r="R63" s="29">
        <v>1.4328562912074265</v>
      </c>
      <c r="S63" s="29">
        <v>2.0340122587978358</v>
      </c>
      <c r="T63" s="29">
        <v>1.7</v>
      </c>
      <c r="U63" s="30">
        <f>ROUND('第７表性質別歳出の状況'!AE65/'第７表性質別歳出の状況'!BL65*100,2)</f>
        <v>1.68</v>
      </c>
      <c r="V63" s="28">
        <v>1.6850353818055441</v>
      </c>
      <c r="W63" s="29">
        <v>3.1398595132821874</v>
      </c>
      <c r="X63" s="29">
        <v>4.18557004415077</v>
      </c>
      <c r="Y63" s="29">
        <v>4.51</v>
      </c>
      <c r="Z63" s="30">
        <f>ROUND('第７表性質別歳出の状況'!AF65/'第７表性質別歳出の状況'!BL65*100,2)</f>
        <v>4.16</v>
      </c>
      <c r="AA63" s="28">
        <v>8.744371076390687</v>
      </c>
      <c r="AB63" s="29">
        <v>9.415985642605197</v>
      </c>
      <c r="AC63" s="29">
        <v>11.090294787986679</v>
      </c>
      <c r="AD63" s="29">
        <v>10.61</v>
      </c>
      <c r="AE63" s="30">
        <f>ROUND('第７表性質別歳出の状況'!AG65/'第７表性質別歳出の状況'!BL65*100,2)</f>
        <v>11.05</v>
      </c>
      <c r="AF63" s="28">
        <v>40.483625285605484</v>
      </c>
      <c r="AG63" s="29">
        <v>27.17148499322229</v>
      </c>
      <c r="AH63" s="29">
        <v>10.901998581077516</v>
      </c>
      <c r="AI63" s="29">
        <v>11.58</v>
      </c>
      <c r="AJ63" s="30">
        <f>ROUND('第７表性質別歳出の状況'!AM65/'第７表性質別歳出の状況'!BL65*100,2)</f>
        <v>13.06</v>
      </c>
      <c r="AK63" s="28">
        <v>20.374540628073262</v>
      </c>
      <c r="AL63" s="29">
        <v>15.28837657821338</v>
      </c>
      <c r="AM63" s="29">
        <v>1.5636626292616882</v>
      </c>
      <c r="AN63" s="29">
        <v>0.96</v>
      </c>
      <c r="AO63" s="30">
        <f>ROUND('第７表性質別歳出の状況'!AN65/'第７表性質別歳出の状況'!BL65*100,2)</f>
        <v>3.56</v>
      </c>
      <c r="AP63" s="28">
        <v>18.871220579862317</v>
      </c>
      <c r="AQ63" s="29">
        <v>10.481368388181941</v>
      </c>
      <c r="AR63" s="29">
        <v>8.388394989824356</v>
      </c>
      <c r="AS63" s="29">
        <v>9.58</v>
      </c>
      <c r="AT63" s="30">
        <f>ROUND('第７表性質別歳出の状況'!AO65/'第７表性質別歳出の状況'!BL65*100,2)</f>
        <v>9.07</v>
      </c>
      <c r="AU63" s="28">
        <v>0.004843277456946591</v>
      </c>
      <c r="AV63" s="29">
        <v>0.34110345414930837</v>
      </c>
      <c r="AW63" s="29">
        <v>2.0420254574014733</v>
      </c>
      <c r="AX63" s="29">
        <v>2.32</v>
      </c>
      <c r="AY63" s="30">
        <f>ROUND('第７表性質別歳出の状況'!AT65/'第７表性質別歳出の状況'!BL65*100,2)</f>
        <v>3.83</v>
      </c>
      <c r="AZ63" s="28">
        <v>0</v>
      </c>
      <c r="BA63" s="29">
        <v>0</v>
      </c>
      <c r="BB63" s="29">
        <v>0</v>
      </c>
      <c r="BC63" s="29">
        <v>0</v>
      </c>
      <c r="BD63" s="30">
        <f>'第７表性質別歳出の状況'!BA65/'第７表性質別歳出の状況'!BL65*100</f>
        <v>0</v>
      </c>
      <c r="BE63" s="28">
        <v>11.31591109073566</v>
      </c>
      <c r="BF63" s="29">
        <v>14.430982661831187</v>
      </c>
      <c r="BG63" s="29">
        <v>15.63651461040638</v>
      </c>
      <c r="BH63" s="29">
        <v>15.52</v>
      </c>
      <c r="BI63" s="30">
        <f>ROUND('第７表性質別歳出の状況'!BD65/'第７表性質別歳出の状況'!BL65*100,2)</f>
        <v>16.48</v>
      </c>
      <c r="BJ63" s="28">
        <v>0.9122183689616161</v>
      </c>
      <c r="BK63" s="29">
        <v>1.3232729253458053</v>
      </c>
      <c r="BL63" s="29">
        <v>2.09889962310046</v>
      </c>
      <c r="BM63" s="29">
        <v>2.2</v>
      </c>
      <c r="BN63" s="30">
        <f>ROUND('第７表性質別歳出の状況'!BG65/'第７表性質別歳出の状況'!BL65*100,2)</f>
        <v>2.17</v>
      </c>
      <c r="BO63" s="28">
        <v>2.135718986387063</v>
      </c>
      <c r="BP63" s="29">
        <v>2.516225701369027</v>
      </c>
      <c r="BQ63" s="29">
        <v>1.9806560827297142</v>
      </c>
      <c r="BR63" s="29">
        <v>2.2</v>
      </c>
      <c r="BS63" s="30">
        <f>ROUND('第７表性質別歳出の状況'!BO65/'第７表性質別歳出の状況'!BL65*100,2)</f>
        <v>1.74</v>
      </c>
      <c r="BT63" s="28">
        <v>6.1683944720088135</v>
      </c>
      <c r="BU63" s="29">
        <v>8.456504652136577</v>
      </c>
      <c r="BV63" s="29">
        <v>12.095909331914225</v>
      </c>
      <c r="BW63" s="29">
        <v>11.36</v>
      </c>
      <c r="BX63" s="30">
        <f>ROUND('第７表性質別歳出の状況'!BJ65/'第７表性質別歳出の状況'!BL65*100,2)</f>
        <v>10.65</v>
      </c>
      <c r="BY63" s="28">
        <v>0</v>
      </c>
      <c r="BZ63" s="29">
        <v>0</v>
      </c>
      <c r="CA63" s="29">
        <v>0</v>
      </c>
      <c r="CB63" s="29">
        <v>0</v>
      </c>
      <c r="CC63" s="30">
        <f>'第７表性質別歳出の状況'!BK65/'第７表性質別歳出の状況'!BL65*100</f>
        <v>0</v>
      </c>
      <c r="CD63" s="3"/>
      <c r="CE63" s="13">
        <f t="shared" si="0"/>
        <v>99.99000000000001</v>
      </c>
      <c r="CF63" s="12"/>
      <c r="CG63" s="14">
        <f t="shared" si="1"/>
        <v>19.4</v>
      </c>
      <c r="CH63" s="14">
        <f t="shared" si="2"/>
        <v>15.7</v>
      </c>
      <c r="CI63" s="14">
        <f t="shared" si="3"/>
        <v>1.7</v>
      </c>
      <c r="CJ63" s="14">
        <f t="shared" si="4"/>
        <v>4.2</v>
      </c>
      <c r="CK63" s="14">
        <f t="shared" si="5"/>
        <v>11.1</v>
      </c>
      <c r="CL63" s="14">
        <f t="shared" si="6"/>
        <v>13.1</v>
      </c>
      <c r="CM63" s="14">
        <f t="shared" si="7"/>
        <v>3.8</v>
      </c>
      <c r="CN63" s="14">
        <f t="shared" si="8"/>
        <v>0</v>
      </c>
      <c r="CO63" s="14">
        <f t="shared" si="9"/>
        <v>16.5</v>
      </c>
      <c r="CP63" s="14">
        <f t="shared" si="10"/>
        <v>2.2</v>
      </c>
      <c r="CQ63" s="14">
        <f t="shared" si="11"/>
        <v>1.7</v>
      </c>
      <c r="CR63" s="14">
        <f t="shared" si="12"/>
        <v>10.7</v>
      </c>
      <c r="CS63" s="14">
        <f t="shared" si="13"/>
        <v>0</v>
      </c>
      <c r="CT63" s="14">
        <f t="shared" si="14"/>
        <v>100.10000000000001</v>
      </c>
    </row>
    <row r="64" spans="1:98" ht="32.25" customHeight="1" thickBot="1" thickTop="1">
      <c r="A64" s="36" t="s">
        <v>56</v>
      </c>
      <c r="B64" s="37">
        <v>21.517164686471826</v>
      </c>
      <c r="C64" s="38">
        <v>21.5026658664569</v>
      </c>
      <c r="D64" s="38">
        <v>21.348005070978886</v>
      </c>
      <c r="E64" s="38">
        <v>21.23</v>
      </c>
      <c r="F64" s="39">
        <f>ROUND('第７表性質別歳出の状況'!B66/'第７表性質別歳出の状況'!BL66*100,2)</f>
        <v>20.63</v>
      </c>
      <c r="G64" s="37">
        <v>13.72281064602657</v>
      </c>
      <c r="H64" s="38">
        <v>13.725777419044618</v>
      </c>
      <c r="I64" s="38">
        <v>13.653436636912636</v>
      </c>
      <c r="J64" s="38">
        <v>13.592797488222102</v>
      </c>
      <c r="K64" s="39">
        <f>'第７表性質別歳出の状況'!H66/'第７表性質別歳出の状況'!BL66*100</f>
        <v>13.22998776470915</v>
      </c>
      <c r="L64" s="37">
        <v>12.565975820957807</v>
      </c>
      <c r="M64" s="38">
        <v>12.70932785141395</v>
      </c>
      <c r="N64" s="38">
        <v>12.436652671359706</v>
      </c>
      <c r="O64" s="38">
        <v>12.09</v>
      </c>
      <c r="P64" s="39">
        <f>ROUND('第７表性質別歳出の状況'!T66/'第７表性質別歳出の状況'!BL66*100,2)</f>
        <v>12.19</v>
      </c>
      <c r="Q64" s="37">
        <v>1.2190368994502676</v>
      </c>
      <c r="R64" s="38">
        <v>1.3201129526960995</v>
      </c>
      <c r="S64" s="38">
        <v>1.4505148380464299</v>
      </c>
      <c r="T64" s="38">
        <v>1.21</v>
      </c>
      <c r="U64" s="39">
        <f>ROUND('第７表性質別歳出の状況'!AE66/'第７表性質別歳出の状況'!BL66*100,2)</f>
        <v>1.31</v>
      </c>
      <c r="V64" s="37">
        <v>3.7951525691577706</v>
      </c>
      <c r="W64" s="38">
        <v>4.42677388923891</v>
      </c>
      <c r="X64" s="38">
        <v>4.511355026517217</v>
      </c>
      <c r="Y64" s="38">
        <v>4.64</v>
      </c>
      <c r="Z64" s="39">
        <f>ROUND('第７表性質別歳出の状況'!AF66/'第７表性質別歳出の状況'!BL66*100,2)</f>
        <v>4.99</v>
      </c>
      <c r="AA64" s="37">
        <v>12.12803754163298</v>
      </c>
      <c r="AB64" s="38">
        <v>12.110510634713666</v>
      </c>
      <c r="AC64" s="38">
        <v>12.55585149996211</v>
      </c>
      <c r="AD64" s="38">
        <v>12.61</v>
      </c>
      <c r="AE64" s="39">
        <f>ROUND('第７表性質別歳出の状況'!AG66/'第７表性質別歳出の状況'!BL66*100,2)</f>
        <v>12.47</v>
      </c>
      <c r="AF64" s="37">
        <v>20.155584013163867</v>
      </c>
      <c r="AG64" s="38">
        <v>17.378850706323657</v>
      </c>
      <c r="AH64" s="38">
        <v>16.232683292554174</v>
      </c>
      <c r="AI64" s="38">
        <v>16.08</v>
      </c>
      <c r="AJ64" s="39">
        <f>ROUND('第７表性質別歳出の状況'!AM66/'第７表性質別歳出の状況'!BL66*100,2)</f>
        <v>15.95</v>
      </c>
      <c r="AK64" s="37">
        <v>5.826401273451969</v>
      </c>
      <c r="AL64" s="38">
        <v>3.798830677278378</v>
      </c>
      <c r="AM64" s="38">
        <v>2.8500791326391197</v>
      </c>
      <c r="AN64" s="38">
        <v>4.87</v>
      </c>
      <c r="AO64" s="39">
        <f>ROUND('第７表性質別歳出の状況'!AN66/'第７表性質別歳出の状況'!BL66*100,2)</f>
        <v>4.3</v>
      </c>
      <c r="AP64" s="37">
        <v>12.93822583179618</v>
      </c>
      <c r="AQ64" s="38">
        <v>12.272511654294894</v>
      </c>
      <c r="AR64" s="38">
        <v>10.387376033868762</v>
      </c>
      <c r="AS64" s="38">
        <v>9.99</v>
      </c>
      <c r="AT64" s="39">
        <f>ROUND('第７表性質別歳出の状況'!AO66/'第７表性質別歳出の状況'!BL66*100,2)</f>
        <v>10.61</v>
      </c>
      <c r="AU64" s="37">
        <v>0.5887066612396782</v>
      </c>
      <c r="AV64" s="38">
        <v>0.978894541809961</v>
      </c>
      <c r="AW64" s="38">
        <v>1.1200571928453404</v>
      </c>
      <c r="AX64" s="38">
        <v>1.2</v>
      </c>
      <c r="AY64" s="39">
        <f>ROUND('第７表性質別歳出の状況'!AT66/'第７表性質別歳出の状況'!BL66*100,2)</f>
        <v>1.19</v>
      </c>
      <c r="AZ64" s="37">
        <v>0</v>
      </c>
      <c r="BA64" s="38">
        <v>0</v>
      </c>
      <c r="BB64" s="38">
        <v>0</v>
      </c>
      <c r="BC64" s="38">
        <v>0</v>
      </c>
      <c r="BD64" s="39">
        <f>'第７表性質別歳出の状況'!BA66/'第７表性質別歳出の状況'!BL66*100</f>
        <v>0</v>
      </c>
      <c r="BE64" s="37">
        <v>14.161273757091964</v>
      </c>
      <c r="BF64" s="38">
        <v>14.417428126822212</v>
      </c>
      <c r="BG64" s="38">
        <v>14.757106355299799</v>
      </c>
      <c r="BH64" s="38">
        <v>14.79</v>
      </c>
      <c r="BI64" s="39">
        <f>ROUND('第７表性質別歳出の状況'!BD66/'第７表性質別歳出の状況'!BL66*100,2)</f>
        <v>14.63</v>
      </c>
      <c r="BJ64" s="37">
        <v>2.857727268220846</v>
      </c>
      <c r="BK64" s="38">
        <v>3.355170036199525</v>
      </c>
      <c r="BL64" s="38">
        <v>2.953156906462391</v>
      </c>
      <c r="BM64" s="38">
        <v>3.38</v>
      </c>
      <c r="BN64" s="39">
        <f>ROUND('第７表性質別歳出の状況'!BG66/'第７表性質別歳出の状況'!BL66*100,2)</f>
        <v>3.84</v>
      </c>
      <c r="BO64" s="37">
        <v>1.3662584959772408</v>
      </c>
      <c r="BP64" s="38">
        <v>1.4399769041005408</v>
      </c>
      <c r="BQ64" s="38">
        <v>1.5377397529008097</v>
      </c>
      <c r="BR64" s="38">
        <v>1.5</v>
      </c>
      <c r="BS64" s="39">
        <f>ROUND('第７表性質別歳出の状況'!BO66/'第７表性質別歳出の状況'!BL66*100,2)</f>
        <v>1.35</v>
      </c>
      <c r="BT64" s="37">
        <v>9.581931826956179</v>
      </c>
      <c r="BU64" s="38">
        <v>10.343105103772992</v>
      </c>
      <c r="BV64" s="38">
        <v>11.08883995538909</v>
      </c>
      <c r="BW64" s="38">
        <v>11.28</v>
      </c>
      <c r="BX64" s="39">
        <f>ROUND('第７表性質別歳出の状況'!BJ66/'第７表性質別歳出の状況'!BL66*100,2)</f>
        <v>11.45</v>
      </c>
      <c r="BY64" s="37">
        <v>0.06315045967957321</v>
      </c>
      <c r="BZ64" s="38">
        <v>0.017183386451586652</v>
      </c>
      <c r="CA64" s="38">
        <v>0.008037437684048543</v>
      </c>
      <c r="CB64" s="38">
        <v>0</v>
      </c>
      <c r="CC64" s="39">
        <f>'第７表性質別歳出の状況'!BK66/'第７表性質別歳出の状況'!BL66*100</f>
        <v>0</v>
      </c>
      <c r="CD64" s="3"/>
      <c r="CE64" s="13">
        <f t="shared" si="0"/>
        <v>100</v>
      </c>
      <c r="CF64" s="12"/>
      <c r="CG64" s="14">
        <f t="shared" si="1"/>
        <v>20.6</v>
      </c>
      <c r="CH64" s="14">
        <f t="shared" si="2"/>
        <v>12.2</v>
      </c>
      <c r="CI64" s="14">
        <f t="shared" si="3"/>
        <v>1.3</v>
      </c>
      <c r="CJ64" s="14">
        <f t="shared" si="4"/>
        <v>5</v>
      </c>
      <c r="CK64" s="14">
        <f t="shared" si="5"/>
        <v>12.5</v>
      </c>
      <c r="CL64" s="14">
        <f t="shared" si="6"/>
        <v>16</v>
      </c>
      <c r="CM64" s="14">
        <f t="shared" si="7"/>
        <v>1.2</v>
      </c>
      <c r="CN64" s="14">
        <f t="shared" si="8"/>
        <v>0</v>
      </c>
      <c r="CO64" s="14">
        <f t="shared" si="9"/>
        <v>14.6</v>
      </c>
      <c r="CP64" s="14">
        <f t="shared" si="10"/>
        <v>3.8</v>
      </c>
      <c r="CQ64" s="14">
        <f t="shared" si="11"/>
        <v>1.4</v>
      </c>
      <c r="CR64" s="14">
        <f t="shared" si="12"/>
        <v>11.5</v>
      </c>
      <c r="CS64" s="14">
        <f t="shared" si="13"/>
        <v>0</v>
      </c>
      <c r="CT64" s="14">
        <f t="shared" si="14"/>
        <v>100.1</v>
      </c>
    </row>
    <row r="65" spans="1:98" ht="32.25" customHeight="1" thickTop="1">
      <c r="A65" s="26" t="s">
        <v>57</v>
      </c>
      <c r="B65" s="21">
        <v>20.10158166327913</v>
      </c>
      <c r="C65" s="22">
        <v>19.999728943362417</v>
      </c>
      <c r="D65" s="22">
        <v>19.970312386332324</v>
      </c>
      <c r="E65" s="22">
        <v>19.93</v>
      </c>
      <c r="F65" s="23">
        <f>ROUND('第７表性質別歳出の状況'!B67/'第７表性質別歳出の状況'!BL67*100,2)</f>
        <v>19.61</v>
      </c>
      <c r="G65" s="21">
        <v>13.499878715393034</v>
      </c>
      <c r="H65" s="22">
        <v>13.604531423972391</v>
      </c>
      <c r="I65" s="22">
        <v>13.669692013944351</v>
      </c>
      <c r="J65" s="22">
        <v>13.698375691444047</v>
      </c>
      <c r="K65" s="23">
        <f>'第７表性質別歳出の状況'!H67/'第７表性質別歳出の状況'!BL67*100</f>
        <v>13.217209305071211</v>
      </c>
      <c r="L65" s="21">
        <v>12.916106799772697</v>
      </c>
      <c r="M65" s="22">
        <v>13.480137076765775</v>
      </c>
      <c r="N65" s="22">
        <v>13.17222328998025</v>
      </c>
      <c r="O65" s="22">
        <v>12.91</v>
      </c>
      <c r="P65" s="23">
        <f>ROUND('第７表性質別歳出の状況'!T67/'第７表性質別歳出の状況'!BL67*100,2)</f>
        <v>12.92</v>
      </c>
      <c r="Q65" s="21">
        <v>1.5681515498023224</v>
      </c>
      <c r="R65" s="22">
        <v>1.6440394057277954</v>
      </c>
      <c r="S65" s="22">
        <v>1.6387402828043758</v>
      </c>
      <c r="T65" s="22">
        <v>1.5</v>
      </c>
      <c r="U65" s="23">
        <f>ROUND('第７表性質別歳出の状況'!AE67/'第７表性質別歳出の状況'!BL67*100,2)</f>
        <v>1.47</v>
      </c>
      <c r="V65" s="21">
        <v>8.299447617778712</v>
      </c>
      <c r="W65" s="22">
        <v>9.32753488207481</v>
      </c>
      <c r="X65" s="22">
        <v>9.774245289405355</v>
      </c>
      <c r="Y65" s="22">
        <v>10.52</v>
      </c>
      <c r="Z65" s="23">
        <f>ROUND('第７表性質別歳出の状況'!AF67/'第７表性質別歳出の状況'!BL67*100,2)</f>
        <v>11</v>
      </c>
      <c r="AA65" s="21">
        <v>9.49785850738209</v>
      </c>
      <c r="AB65" s="22">
        <v>9.56255941453021</v>
      </c>
      <c r="AC65" s="22">
        <v>9.522591768526317</v>
      </c>
      <c r="AD65" s="22">
        <v>10.11</v>
      </c>
      <c r="AE65" s="23">
        <f>ROUND('第７表性質別歳出の状況'!AG67/'第７表性質別歳出の状況'!BL67*100,2)</f>
        <v>9.7</v>
      </c>
      <c r="AF65" s="21">
        <v>18.52077914397335</v>
      </c>
      <c r="AG65" s="22">
        <v>16.40716517964089</v>
      </c>
      <c r="AH65" s="22">
        <v>15.659718898740223</v>
      </c>
      <c r="AI65" s="22">
        <v>15.32</v>
      </c>
      <c r="AJ65" s="23">
        <f>ROUND('第７表性質別歳出の状況'!AM67/'第７表性質別歳出の状況'!BL67*100,2)</f>
        <v>14.98</v>
      </c>
      <c r="AK65" s="21">
        <v>4.8771774445046185</v>
      </c>
      <c r="AL65" s="22">
        <v>3.857364795733731</v>
      </c>
      <c r="AM65" s="22">
        <v>3.612083428340639</v>
      </c>
      <c r="AN65" s="22">
        <v>4.61</v>
      </c>
      <c r="AO65" s="23">
        <f>ROUND('第７表性質別歳出の状況'!AN67/'第７表性質別歳出の状況'!BL67*100,2)</f>
        <v>4.75</v>
      </c>
      <c r="AP65" s="21">
        <v>12.71432544479233</v>
      </c>
      <c r="AQ65" s="22">
        <v>11.636243978889786</v>
      </c>
      <c r="AR65" s="22">
        <v>10.534186836716756</v>
      </c>
      <c r="AS65" s="22">
        <v>9.86</v>
      </c>
      <c r="AT65" s="23">
        <f>ROUND('第７表性質別歳出の状況'!AO67/'第７表性質別歳出の状況'!BL67*100,2)</f>
        <v>9.51</v>
      </c>
      <c r="AU65" s="21">
        <v>0.36411577468610473</v>
      </c>
      <c r="AV65" s="22">
        <v>0.5139571035750279</v>
      </c>
      <c r="AW65" s="22">
        <v>0.419716800085349</v>
      </c>
      <c r="AX65" s="22">
        <v>0.54</v>
      </c>
      <c r="AY65" s="23">
        <f>ROUND('第７表性質別歳出の状況'!AT67/'第７表性質別歳出の状況'!BL67*100,2)</f>
        <v>0.58</v>
      </c>
      <c r="AZ65" s="21">
        <v>0</v>
      </c>
      <c r="BA65" s="22">
        <v>0</v>
      </c>
      <c r="BB65" s="22">
        <v>0</v>
      </c>
      <c r="BC65" s="22">
        <v>0</v>
      </c>
      <c r="BD65" s="23">
        <f>'第７表性質別歳出の状況'!BA67/'第７表性質別歳出の状況'!BL67*100</f>
        <v>0</v>
      </c>
      <c r="BE65" s="21">
        <v>13.05690467552783</v>
      </c>
      <c r="BF65" s="22">
        <v>13.560398985960651</v>
      </c>
      <c r="BG65" s="22">
        <v>13.4102933572121</v>
      </c>
      <c r="BH65" s="22">
        <v>13.83</v>
      </c>
      <c r="BI65" s="23">
        <f>ROUND('第７表性質別歳出の状況'!BD67/'第７表性質別歳出の状況'!BL67*100,2)</f>
        <v>13.83</v>
      </c>
      <c r="BJ65" s="21">
        <v>3.01480193569307</v>
      </c>
      <c r="BK65" s="22">
        <v>2.9230396233834</v>
      </c>
      <c r="BL65" s="22">
        <v>3.7149135272316522</v>
      </c>
      <c r="BM65" s="22">
        <v>2.59</v>
      </c>
      <c r="BN65" s="23">
        <f>ROUND('第７表性質別歳出の状況'!BG67/'第７表性質別歳出の状況'!BL67*100,2)</f>
        <v>2.77</v>
      </c>
      <c r="BO65" s="21">
        <v>2.7621177447515817</v>
      </c>
      <c r="BP65" s="22">
        <v>2.0432842685967922</v>
      </c>
      <c r="BQ65" s="22">
        <v>2.1670304736747372</v>
      </c>
      <c r="BR65" s="22">
        <v>1.84</v>
      </c>
      <c r="BS65" s="23">
        <f>ROUND('第７表性質別歳出の状況'!BO67/'第７表性質別歳出の状況'!BL67*100,2)</f>
        <v>2.34</v>
      </c>
      <c r="BT65" s="21">
        <v>9.870700268159812</v>
      </c>
      <c r="BU65" s="22">
        <v>10.53121062964418</v>
      </c>
      <c r="BV65" s="22">
        <v>10.547838147256613</v>
      </c>
      <c r="BW65" s="22">
        <v>10.91</v>
      </c>
      <c r="BX65" s="23">
        <f>ROUND('第７表性質別歳出の状況'!BJ67/'第７表性質別歳出の状況'!BL67*100,2)</f>
        <v>10.8</v>
      </c>
      <c r="BY65" s="21">
        <v>0.027434319193303167</v>
      </c>
      <c r="BZ65" s="22">
        <v>0.00694448673805084</v>
      </c>
      <c r="CA65" s="22">
        <v>0.0023757787507035755</v>
      </c>
      <c r="CB65" s="22">
        <v>0</v>
      </c>
      <c r="CC65" s="23">
        <f>'第７表性質別歳出の状況'!BK67/'第７表性質別歳出の状況'!BL67*100</f>
        <v>0</v>
      </c>
      <c r="CD65" s="3"/>
      <c r="CE65" s="13">
        <f t="shared" si="0"/>
        <v>100</v>
      </c>
      <c r="CF65" s="12"/>
      <c r="CG65" s="14">
        <f t="shared" si="1"/>
        <v>19.6</v>
      </c>
      <c r="CH65" s="14">
        <f t="shared" si="2"/>
        <v>12.9</v>
      </c>
      <c r="CI65" s="14">
        <f t="shared" si="3"/>
        <v>1.5</v>
      </c>
      <c r="CJ65" s="14">
        <f t="shared" si="4"/>
        <v>11</v>
      </c>
      <c r="CK65" s="14">
        <f t="shared" si="5"/>
        <v>9.7</v>
      </c>
      <c r="CL65" s="14">
        <f t="shared" si="6"/>
        <v>15</v>
      </c>
      <c r="CM65" s="14">
        <f t="shared" si="7"/>
        <v>0.6</v>
      </c>
      <c r="CN65" s="14">
        <f t="shared" si="8"/>
        <v>0</v>
      </c>
      <c r="CO65" s="14">
        <f t="shared" si="9"/>
        <v>13.8</v>
      </c>
      <c r="CP65" s="14">
        <f t="shared" si="10"/>
        <v>2.8</v>
      </c>
      <c r="CQ65" s="14">
        <f t="shared" si="11"/>
        <v>2.3</v>
      </c>
      <c r="CR65" s="14">
        <f t="shared" si="12"/>
        <v>10.8</v>
      </c>
      <c r="CS65" s="14">
        <f t="shared" si="13"/>
        <v>0</v>
      </c>
      <c r="CT65" s="14">
        <f t="shared" si="14"/>
        <v>99.99999999999999</v>
      </c>
    </row>
    <row r="66" spans="1:98" ht="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4"/>
      <c r="BQ66" s="3"/>
      <c r="BR66" s="3"/>
      <c r="BS66" s="3"/>
      <c r="BT66" s="4"/>
      <c r="BU66" s="4"/>
      <c r="BV66" s="3"/>
      <c r="BW66" s="3"/>
      <c r="BX66" s="3"/>
      <c r="BY66" s="3"/>
      <c r="BZ66" s="3"/>
      <c r="CA66" s="3"/>
      <c r="CB66" s="3"/>
      <c r="CC66" s="5"/>
      <c r="CE66" s="13">
        <f t="shared" si="0"/>
        <v>0</v>
      </c>
      <c r="CF66" s="12"/>
      <c r="CG66" s="14">
        <f t="shared" si="1"/>
        <v>0</v>
      </c>
      <c r="CH66" s="14">
        <f t="shared" si="2"/>
        <v>0</v>
      </c>
      <c r="CI66" s="14">
        <f t="shared" si="3"/>
        <v>0</v>
      </c>
      <c r="CJ66" s="14">
        <f t="shared" si="4"/>
        <v>0</v>
      </c>
      <c r="CK66" s="14">
        <f t="shared" si="5"/>
        <v>0</v>
      </c>
      <c r="CL66" s="14">
        <f t="shared" si="6"/>
        <v>0</v>
      </c>
      <c r="CM66" s="14">
        <f t="shared" si="7"/>
        <v>0</v>
      </c>
      <c r="CN66" s="14">
        <f t="shared" si="8"/>
        <v>0</v>
      </c>
      <c r="CO66" s="14">
        <f t="shared" si="9"/>
        <v>0</v>
      </c>
      <c r="CP66" s="14">
        <f t="shared" si="10"/>
        <v>0</v>
      </c>
      <c r="CQ66" s="14">
        <f t="shared" si="11"/>
        <v>0</v>
      </c>
      <c r="CR66" s="14">
        <f t="shared" si="12"/>
        <v>0</v>
      </c>
      <c r="CS66" s="14">
        <f t="shared" si="13"/>
        <v>0</v>
      </c>
      <c r="CT66" s="14">
        <f t="shared" si="14"/>
        <v>0</v>
      </c>
    </row>
  </sheetData>
  <mergeCells count="16"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  <mergeCell ref="BE1:BI1"/>
    <mergeCell ref="BJ1:BN1"/>
    <mergeCell ref="BO1:BS1"/>
    <mergeCell ref="BT1:BX1"/>
    <mergeCell ref="BY1:CC1"/>
  </mergeCells>
  <printOptions/>
  <pageMargins left="0.7874015748031497" right="0.7480314960629921" top="0.7874015748031497" bottom="0.5905511811023623" header="0.5905511811023623" footer="0.5118110236220472"/>
  <pageSetup firstPageNumber="125" useFirstPageNumber="1" horizontalDpi="600" verticalDpi="600" orientation="portrait" paperSize="9" scale="35" r:id="rId1"/>
  <headerFooter alignWithMargins="0">
    <oddHeader>&amp;L&amp;"ＭＳ Ｐゴシック,標準"&amp;24　　第８表の３　性質別歳出決算構成比の推移</oddHeader>
    <oddFooter>&amp;C&amp;"ＭＳ Ｐゴシック,標準"&amp;30&amp;P</oddFooter>
  </headerFooter>
  <colBreaks count="2" manualBreakCount="2">
    <brk id="31" max="95" man="1"/>
    <brk id="6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70"/>
  <sheetViews>
    <sheetView showOutlineSymbols="0" view="pageBreakPreview" zoomScale="50" zoomScaleSheetLayoutView="50" workbookViewId="0" topLeftCell="A1">
      <selection activeCell="A1" sqref="A1"/>
    </sheetView>
  </sheetViews>
  <sheetFormatPr defaultColWidth="24.75390625" defaultRowHeight="14.25"/>
  <cols>
    <col min="1" max="1" width="20.625" style="51" customWidth="1"/>
    <col min="2" max="2" width="20.375" style="92" customWidth="1"/>
    <col min="3" max="3" width="9.75390625" style="92" hidden="1" customWidth="1"/>
    <col min="4" max="4" width="5.75390625" style="92" hidden="1" customWidth="1"/>
    <col min="5" max="8" width="20.375" style="92" customWidth="1"/>
    <col min="9" max="10" width="20.375" style="92" hidden="1" customWidth="1"/>
    <col min="11" max="20" width="20.375" style="92" customWidth="1"/>
    <col min="21" max="22" width="20.375" style="92" hidden="1" customWidth="1"/>
    <col min="23" max="49" width="20.375" style="92" customWidth="1"/>
    <col min="50" max="52" width="20.375" style="92" hidden="1" customWidth="1"/>
    <col min="53" max="64" width="20.375" style="92" customWidth="1"/>
    <col min="65" max="65" width="18.75390625" style="51" hidden="1" customWidth="1"/>
    <col min="66" max="66" width="23.625" style="51" hidden="1" customWidth="1"/>
    <col min="67" max="67" width="0" style="94" hidden="1" customWidth="1"/>
    <col min="68" max="16384" width="24.75390625" style="51" customWidth="1"/>
  </cols>
  <sheetData>
    <row r="1" spans="1:64" ht="36" customHeight="1">
      <c r="A1" s="42" t="s">
        <v>58</v>
      </c>
      <c r="B1" s="43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4"/>
      <c r="R1" s="44"/>
      <c r="S1" s="44"/>
      <c r="T1" s="46" t="s">
        <v>60</v>
      </c>
      <c r="U1" s="43"/>
      <c r="V1" s="43"/>
      <c r="W1" s="43"/>
      <c r="X1" s="43"/>
      <c r="Y1" s="43"/>
      <c r="Z1" s="43"/>
      <c r="AA1" s="43"/>
      <c r="AB1" s="47"/>
      <c r="AC1" s="43"/>
      <c r="AD1" s="43"/>
      <c r="AE1" s="46" t="s">
        <v>61</v>
      </c>
      <c r="AF1" s="46" t="s">
        <v>62</v>
      </c>
      <c r="AG1" s="46" t="s">
        <v>63</v>
      </c>
      <c r="AH1" s="43"/>
      <c r="AI1" s="43"/>
      <c r="AJ1" s="43"/>
      <c r="AK1" s="43"/>
      <c r="AL1" s="48"/>
      <c r="AM1" s="110" t="s">
        <v>131</v>
      </c>
      <c r="AN1" s="44"/>
      <c r="AO1" s="44"/>
      <c r="AP1" s="44"/>
      <c r="AQ1" s="44"/>
      <c r="AR1" s="44"/>
      <c r="AS1" s="44"/>
      <c r="AT1" s="110" t="s">
        <v>132</v>
      </c>
      <c r="AU1" s="44"/>
      <c r="AV1" s="45"/>
      <c r="AW1" s="40"/>
      <c r="AX1" s="44"/>
      <c r="AY1" s="44"/>
      <c r="AZ1" s="44"/>
      <c r="BA1" s="110" t="s">
        <v>133</v>
      </c>
      <c r="BB1" s="44"/>
      <c r="BC1" s="44"/>
      <c r="BD1" s="46" t="s">
        <v>64</v>
      </c>
      <c r="BE1" s="41"/>
      <c r="BF1" s="43"/>
      <c r="BG1" s="49" t="s">
        <v>65</v>
      </c>
      <c r="BH1" s="112" t="s">
        <v>134</v>
      </c>
      <c r="BI1" s="46" t="s">
        <v>66</v>
      </c>
      <c r="BJ1" s="46" t="s">
        <v>67</v>
      </c>
      <c r="BK1" s="105" t="s">
        <v>135</v>
      </c>
      <c r="BL1" s="105" t="s">
        <v>136</v>
      </c>
    </row>
    <row r="2" spans="1:64" ht="37.5" customHeight="1">
      <c r="A2" s="52"/>
      <c r="B2" s="53"/>
      <c r="C2" s="53"/>
      <c r="D2" s="53"/>
      <c r="E2" s="105" t="s">
        <v>137</v>
      </c>
      <c r="F2" s="54" t="s">
        <v>74</v>
      </c>
      <c r="G2" s="105" t="s">
        <v>75</v>
      </c>
      <c r="H2" s="54" t="s">
        <v>68</v>
      </c>
      <c r="I2" s="44"/>
      <c r="J2" s="44"/>
      <c r="K2" s="44"/>
      <c r="L2" s="44"/>
      <c r="M2" s="44"/>
      <c r="N2" s="105" t="s">
        <v>76</v>
      </c>
      <c r="O2" s="50" t="s">
        <v>77</v>
      </c>
      <c r="P2" s="105" t="s">
        <v>108</v>
      </c>
      <c r="Q2" s="54" t="s">
        <v>78</v>
      </c>
      <c r="R2" s="107" t="s">
        <v>109</v>
      </c>
      <c r="S2" s="54" t="s">
        <v>79</v>
      </c>
      <c r="T2" s="55"/>
      <c r="U2" s="55"/>
      <c r="V2" s="55"/>
      <c r="W2" s="54" t="s">
        <v>80</v>
      </c>
      <c r="X2" s="54" t="s">
        <v>81</v>
      </c>
      <c r="Y2" s="54" t="s">
        <v>82</v>
      </c>
      <c r="Z2" s="54" t="s">
        <v>83</v>
      </c>
      <c r="AA2" s="50" t="s">
        <v>84</v>
      </c>
      <c r="AB2" s="54" t="s">
        <v>85</v>
      </c>
      <c r="AC2" s="54" t="s">
        <v>86</v>
      </c>
      <c r="AD2" s="54" t="s">
        <v>87</v>
      </c>
      <c r="AE2" s="55"/>
      <c r="AF2" s="55"/>
      <c r="AG2" s="55"/>
      <c r="AH2" s="107" t="s">
        <v>110</v>
      </c>
      <c r="AI2" s="107" t="s">
        <v>88</v>
      </c>
      <c r="AJ2" s="105" t="s">
        <v>89</v>
      </c>
      <c r="AK2" s="105" t="s">
        <v>90</v>
      </c>
      <c r="AL2" s="107" t="s">
        <v>138</v>
      </c>
      <c r="AM2" s="111"/>
      <c r="AN2" s="54" t="s">
        <v>69</v>
      </c>
      <c r="AO2" s="54" t="s">
        <v>70</v>
      </c>
      <c r="AP2" s="107" t="s">
        <v>139</v>
      </c>
      <c r="AQ2" s="107" t="s">
        <v>140</v>
      </c>
      <c r="AR2" s="107" t="s">
        <v>141</v>
      </c>
      <c r="AS2" s="54" t="s">
        <v>91</v>
      </c>
      <c r="AT2" s="111"/>
      <c r="AU2" s="50" t="s">
        <v>69</v>
      </c>
      <c r="AV2" s="54" t="s">
        <v>70</v>
      </c>
      <c r="AW2" s="50" t="s">
        <v>92</v>
      </c>
      <c r="AX2" s="55"/>
      <c r="AY2" s="55"/>
      <c r="AZ2" s="55"/>
      <c r="BA2" s="111"/>
      <c r="BB2" s="54" t="s">
        <v>69</v>
      </c>
      <c r="BC2" s="54" t="s">
        <v>70</v>
      </c>
      <c r="BD2" s="56"/>
      <c r="BE2" s="114" t="s">
        <v>93</v>
      </c>
      <c r="BF2" s="105" t="s">
        <v>94</v>
      </c>
      <c r="BG2" s="56"/>
      <c r="BH2" s="113"/>
      <c r="BI2" s="55"/>
      <c r="BJ2" s="55"/>
      <c r="BK2" s="106"/>
      <c r="BL2" s="106"/>
    </row>
    <row r="3" spans="1:64" ht="21">
      <c r="A3" s="52"/>
      <c r="B3" s="53"/>
      <c r="C3" s="53"/>
      <c r="D3" s="53"/>
      <c r="E3" s="106"/>
      <c r="F3" s="55"/>
      <c r="G3" s="106"/>
      <c r="H3" s="55"/>
      <c r="I3" s="55"/>
      <c r="J3" s="55"/>
      <c r="K3" s="105" t="s">
        <v>95</v>
      </c>
      <c r="L3" s="105" t="s">
        <v>96</v>
      </c>
      <c r="M3" s="105" t="s">
        <v>97</v>
      </c>
      <c r="N3" s="106"/>
      <c r="O3" s="58"/>
      <c r="P3" s="106"/>
      <c r="Q3" s="55"/>
      <c r="R3" s="108"/>
      <c r="S3" s="55"/>
      <c r="T3" s="55"/>
      <c r="U3" s="55"/>
      <c r="V3" s="55"/>
      <c r="W3" s="55"/>
      <c r="X3" s="55"/>
      <c r="Y3" s="55"/>
      <c r="Z3" s="55"/>
      <c r="AA3" s="58"/>
      <c r="AB3" s="55"/>
      <c r="AC3" s="55"/>
      <c r="AD3" s="55"/>
      <c r="AE3" s="55"/>
      <c r="AF3" s="55"/>
      <c r="AG3" s="55"/>
      <c r="AH3" s="108"/>
      <c r="AI3" s="108"/>
      <c r="AJ3" s="106"/>
      <c r="AK3" s="106"/>
      <c r="AL3" s="108"/>
      <c r="AM3" s="55"/>
      <c r="AN3" s="55"/>
      <c r="AO3" s="55"/>
      <c r="AP3" s="108"/>
      <c r="AQ3" s="108"/>
      <c r="AR3" s="108"/>
      <c r="AS3" s="55"/>
      <c r="AT3" s="55"/>
      <c r="AU3" s="58"/>
      <c r="AV3" s="55"/>
      <c r="AW3" s="58"/>
      <c r="AX3" s="55"/>
      <c r="AY3" s="55"/>
      <c r="AZ3" s="55"/>
      <c r="BA3" s="55"/>
      <c r="BB3" s="55"/>
      <c r="BC3" s="55"/>
      <c r="BD3" s="56"/>
      <c r="BE3" s="115"/>
      <c r="BF3" s="106"/>
      <c r="BG3" s="56"/>
      <c r="BH3" s="57"/>
      <c r="BI3" s="55"/>
      <c r="BJ3" s="55"/>
      <c r="BK3" s="55"/>
      <c r="BL3" s="58"/>
    </row>
    <row r="4" spans="1:67" ht="21">
      <c r="A4" s="59"/>
      <c r="B4" s="60"/>
      <c r="C4" s="60"/>
      <c r="D4" s="60"/>
      <c r="E4" s="61"/>
      <c r="F4" s="61"/>
      <c r="G4" s="61"/>
      <c r="H4" s="61"/>
      <c r="I4" s="61"/>
      <c r="J4" s="61"/>
      <c r="K4" s="109"/>
      <c r="L4" s="109"/>
      <c r="M4" s="109"/>
      <c r="N4" s="61"/>
      <c r="O4" s="62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61"/>
      <c r="AM4" s="61"/>
      <c r="AN4" s="61"/>
      <c r="AO4" s="61"/>
      <c r="AP4" s="61"/>
      <c r="AQ4" s="61"/>
      <c r="AR4" s="116"/>
      <c r="AS4" s="61"/>
      <c r="AT4" s="61"/>
      <c r="AU4" s="62"/>
      <c r="AV4" s="61"/>
      <c r="AW4" s="61"/>
      <c r="AX4" s="61"/>
      <c r="AY4" s="61"/>
      <c r="AZ4" s="61"/>
      <c r="BA4" s="61"/>
      <c r="BB4" s="61"/>
      <c r="BC4" s="61"/>
      <c r="BD4" s="63"/>
      <c r="BE4" s="64"/>
      <c r="BF4" s="61"/>
      <c r="BG4" s="63"/>
      <c r="BH4" s="65"/>
      <c r="BI4" s="61"/>
      <c r="BJ4" s="61"/>
      <c r="BK4" s="61"/>
      <c r="BL4" s="62"/>
      <c r="BO4" s="95" t="s">
        <v>143</v>
      </c>
    </row>
    <row r="5" spans="1:67" ht="32.25" customHeight="1">
      <c r="A5" s="66" t="s">
        <v>2</v>
      </c>
      <c r="B5" s="67">
        <v>17472003</v>
      </c>
      <c r="C5" s="67">
        <v>16460957</v>
      </c>
      <c r="D5" s="67">
        <f aca="true" t="shared" si="0" ref="D5:D16">B5-C5</f>
        <v>1011046</v>
      </c>
      <c r="E5" s="67">
        <v>364196</v>
      </c>
      <c r="F5" s="67">
        <v>213406</v>
      </c>
      <c r="G5" s="67">
        <v>90475</v>
      </c>
      <c r="H5" s="67">
        <v>12650984</v>
      </c>
      <c r="I5" s="67">
        <v>12609595</v>
      </c>
      <c r="J5" s="67">
        <f aca="true" t="shared" si="1" ref="J5:J16">H5-I5</f>
        <v>41389</v>
      </c>
      <c r="K5" s="67">
        <v>8034976</v>
      </c>
      <c r="L5" s="67">
        <v>4532799</v>
      </c>
      <c r="M5" s="67">
        <v>83209</v>
      </c>
      <c r="N5" s="67">
        <v>2143914</v>
      </c>
      <c r="O5" s="67">
        <v>1954961</v>
      </c>
      <c r="P5" s="67">
        <v>4981</v>
      </c>
      <c r="Q5" s="67">
        <v>15040</v>
      </c>
      <c r="R5" s="67">
        <v>19290</v>
      </c>
      <c r="S5" s="67">
        <v>14756</v>
      </c>
      <c r="T5" s="67">
        <v>12352681</v>
      </c>
      <c r="U5" s="67">
        <v>12015603</v>
      </c>
      <c r="V5" s="67">
        <f aca="true" t="shared" si="2" ref="V5:V16">T5-U5</f>
        <v>337078</v>
      </c>
      <c r="W5" s="67">
        <v>984317</v>
      </c>
      <c r="X5" s="67">
        <v>77061</v>
      </c>
      <c r="Y5" s="67">
        <v>3548</v>
      </c>
      <c r="Z5" s="67">
        <v>2738261</v>
      </c>
      <c r="AA5" s="67">
        <v>318134</v>
      </c>
      <c r="AB5" s="67">
        <v>176095</v>
      </c>
      <c r="AC5" s="67">
        <v>6857320</v>
      </c>
      <c r="AD5" s="67">
        <v>1197945</v>
      </c>
      <c r="AE5" s="67">
        <v>1565327</v>
      </c>
      <c r="AF5" s="67">
        <v>13381478</v>
      </c>
      <c r="AG5" s="67">
        <v>4003860</v>
      </c>
      <c r="AH5" s="67">
        <v>77162</v>
      </c>
      <c r="AI5" s="67">
        <v>27588</v>
      </c>
      <c r="AJ5" s="67">
        <v>547</v>
      </c>
      <c r="AK5" s="67">
        <v>324417</v>
      </c>
      <c r="AL5" s="67">
        <v>3574146</v>
      </c>
      <c r="AM5" s="67">
        <v>17118215</v>
      </c>
      <c r="AN5" s="67">
        <v>6618650</v>
      </c>
      <c r="AO5" s="67">
        <v>10381871</v>
      </c>
      <c r="AP5" s="67">
        <v>0</v>
      </c>
      <c r="AQ5" s="67">
        <v>117694</v>
      </c>
      <c r="AR5" s="67">
        <v>0</v>
      </c>
      <c r="AS5" s="67">
        <v>0</v>
      </c>
      <c r="AT5" s="67">
        <v>104872</v>
      </c>
      <c r="AU5" s="67">
        <v>59625</v>
      </c>
      <c r="AV5" s="67">
        <v>45247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10497673</v>
      </c>
      <c r="BE5" s="67">
        <v>10496592</v>
      </c>
      <c r="BF5" s="68">
        <v>1081</v>
      </c>
      <c r="BG5" s="67">
        <v>256608</v>
      </c>
      <c r="BH5" s="67">
        <v>100</v>
      </c>
      <c r="BI5" s="67">
        <v>1563200</v>
      </c>
      <c r="BJ5" s="67">
        <v>10748353</v>
      </c>
      <c r="BK5" s="67">
        <v>0</v>
      </c>
      <c r="BL5" s="67">
        <v>89064370</v>
      </c>
      <c r="BM5" s="69">
        <v>89064370</v>
      </c>
      <c r="BN5" s="69">
        <f aca="true" t="shared" si="3" ref="BN5:BN16">BL5-BM5</f>
        <v>0</v>
      </c>
      <c r="BO5" s="94">
        <f>BH5+BI5</f>
        <v>1563300</v>
      </c>
    </row>
    <row r="6" spans="1:67" ht="32.25" customHeight="1">
      <c r="A6" s="70" t="s">
        <v>3</v>
      </c>
      <c r="B6" s="67">
        <v>8328758</v>
      </c>
      <c r="C6" s="67">
        <v>8425894</v>
      </c>
      <c r="D6" s="67">
        <f t="shared" si="0"/>
        <v>-97136</v>
      </c>
      <c r="E6" s="67">
        <v>247834</v>
      </c>
      <c r="F6" s="67">
        <v>156267</v>
      </c>
      <c r="G6" s="67">
        <v>68189</v>
      </c>
      <c r="H6" s="67">
        <v>5779472</v>
      </c>
      <c r="I6" s="67">
        <v>6016067</v>
      </c>
      <c r="J6" s="67">
        <f t="shared" si="1"/>
        <v>-236595</v>
      </c>
      <c r="K6" s="67">
        <v>3733559</v>
      </c>
      <c r="L6" s="67">
        <v>2045913</v>
      </c>
      <c r="M6" s="67">
        <v>0</v>
      </c>
      <c r="N6" s="67">
        <v>1009114</v>
      </c>
      <c r="O6" s="67">
        <v>1039454</v>
      </c>
      <c r="P6" s="67">
        <v>1654</v>
      </c>
      <c r="Q6" s="67">
        <v>5863</v>
      </c>
      <c r="R6" s="67">
        <v>11715</v>
      </c>
      <c r="S6" s="67">
        <v>9196</v>
      </c>
      <c r="T6" s="67">
        <v>4247585</v>
      </c>
      <c r="U6" s="67">
        <v>4567330</v>
      </c>
      <c r="V6" s="67">
        <f t="shared" si="2"/>
        <v>-319745</v>
      </c>
      <c r="W6" s="67">
        <v>202358</v>
      </c>
      <c r="X6" s="67">
        <v>53994</v>
      </c>
      <c r="Y6" s="67">
        <v>5673</v>
      </c>
      <c r="Z6" s="67">
        <v>762095</v>
      </c>
      <c r="AA6" s="67">
        <v>216663</v>
      </c>
      <c r="AB6" s="67">
        <v>60987</v>
      </c>
      <c r="AC6" s="67">
        <v>2687856</v>
      </c>
      <c r="AD6" s="67">
        <v>257959</v>
      </c>
      <c r="AE6" s="67">
        <v>463783</v>
      </c>
      <c r="AF6" s="67">
        <v>7321374</v>
      </c>
      <c r="AG6" s="67">
        <v>4649513</v>
      </c>
      <c r="AH6" s="67">
        <v>3714</v>
      </c>
      <c r="AI6" s="67">
        <v>21816</v>
      </c>
      <c r="AJ6" s="67">
        <v>0</v>
      </c>
      <c r="AK6" s="67">
        <v>2450865</v>
      </c>
      <c r="AL6" s="67">
        <v>2173118</v>
      </c>
      <c r="AM6" s="67">
        <v>4878149</v>
      </c>
      <c r="AN6" s="67">
        <v>1127351</v>
      </c>
      <c r="AO6" s="67">
        <v>3550274</v>
      </c>
      <c r="AP6" s="67">
        <v>69405</v>
      </c>
      <c r="AQ6" s="67">
        <v>119391</v>
      </c>
      <c r="AR6" s="67">
        <v>0</v>
      </c>
      <c r="AS6" s="67">
        <v>11728</v>
      </c>
      <c r="AT6" s="67">
        <v>160175</v>
      </c>
      <c r="AU6" s="67">
        <v>137772</v>
      </c>
      <c r="AV6" s="67">
        <v>22403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6767491</v>
      </c>
      <c r="BE6" s="67">
        <v>6763673</v>
      </c>
      <c r="BF6" s="68">
        <v>3818</v>
      </c>
      <c r="BG6" s="67">
        <v>21969</v>
      </c>
      <c r="BH6" s="67">
        <v>66574</v>
      </c>
      <c r="BI6" s="67">
        <v>793487</v>
      </c>
      <c r="BJ6" s="67">
        <v>4717007</v>
      </c>
      <c r="BK6" s="67">
        <v>0</v>
      </c>
      <c r="BL6" s="67">
        <v>42415865</v>
      </c>
      <c r="BM6" s="69">
        <v>42415865</v>
      </c>
      <c r="BN6" s="69">
        <f t="shared" si="3"/>
        <v>0</v>
      </c>
      <c r="BO6" s="94">
        <f aca="true" t="shared" si="4" ref="BO6:BO67">BH6+BI6</f>
        <v>860061</v>
      </c>
    </row>
    <row r="7" spans="1:67" ht="32.25" customHeight="1">
      <c r="A7" s="70" t="s">
        <v>4</v>
      </c>
      <c r="B7" s="67">
        <v>16150220</v>
      </c>
      <c r="C7" s="67">
        <v>15766071</v>
      </c>
      <c r="D7" s="67">
        <f t="shared" si="0"/>
        <v>384149</v>
      </c>
      <c r="E7" s="67">
        <v>390733</v>
      </c>
      <c r="F7" s="67">
        <v>231892</v>
      </c>
      <c r="G7" s="67">
        <v>164431</v>
      </c>
      <c r="H7" s="67">
        <v>11436392</v>
      </c>
      <c r="I7" s="67">
        <v>11521774</v>
      </c>
      <c r="J7" s="67">
        <f t="shared" si="1"/>
        <v>-85382</v>
      </c>
      <c r="K7" s="67">
        <v>7277813</v>
      </c>
      <c r="L7" s="67">
        <v>4095605</v>
      </c>
      <c r="M7" s="67">
        <v>62974</v>
      </c>
      <c r="N7" s="67">
        <v>1965215</v>
      </c>
      <c r="O7" s="67">
        <v>1879582</v>
      </c>
      <c r="P7" s="67">
        <v>3463</v>
      </c>
      <c r="Q7" s="67">
        <v>12722</v>
      </c>
      <c r="R7" s="67">
        <v>34774</v>
      </c>
      <c r="S7" s="67">
        <v>31016</v>
      </c>
      <c r="T7" s="67">
        <v>14263164</v>
      </c>
      <c r="U7" s="67">
        <v>15120403</v>
      </c>
      <c r="V7" s="67">
        <f t="shared" si="2"/>
        <v>-857239</v>
      </c>
      <c r="W7" s="67">
        <v>1569680</v>
      </c>
      <c r="X7" s="67">
        <v>129257</v>
      </c>
      <c r="Y7" s="67">
        <v>4083</v>
      </c>
      <c r="Z7" s="67">
        <v>2757770</v>
      </c>
      <c r="AA7" s="67">
        <v>525531</v>
      </c>
      <c r="AB7" s="67">
        <v>182104</v>
      </c>
      <c r="AC7" s="67">
        <v>7680224</v>
      </c>
      <c r="AD7" s="67">
        <v>1414515</v>
      </c>
      <c r="AE7" s="67">
        <v>2487136</v>
      </c>
      <c r="AF7" s="67">
        <v>13402228</v>
      </c>
      <c r="AG7" s="67">
        <v>8028184</v>
      </c>
      <c r="AH7" s="67">
        <v>32770</v>
      </c>
      <c r="AI7" s="67">
        <v>68384</v>
      </c>
      <c r="AJ7" s="67">
        <v>1570</v>
      </c>
      <c r="AK7" s="67">
        <v>3024945</v>
      </c>
      <c r="AL7" s="67">
        <v>4900515</v>
      </c>
      <c r="AM7" s="67">
        <v>10379915</v>
      </c>
      <c r="AN7" s="67">
        <v>3063867</v>
      </c>
      <c r="AO7" s="67">
        <v>6529436</v>
      </c>
      <c r="AP7" s="67">
        <v>556367</v>
      </c>
      <c r="AQ7" s="67">
        <v>210137</v>
      </c>
      <c r="AR7" s="67">
        <v>0</v>
      </c>
      <c r="AS7" s="67">
        <v>20108</v>
      </c>
      <c r="AT7" s="67">
        <v>42079</v>
      </c>
      <c r="AU7" s="67">
        <v>0</v>
      </c>
      <c r="AV7" s="67">
        <v>42079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13369436</v>
      </c>
      <c r="BE7" s="67">
        <v>13369436</v>
      </c>
      <c r="BF7" s="68">
        <v>0</v>
      </c>
      <c r="BG7" s="67">
        <v>3764926</v>
      </c>
      <c r="BH7" s="67">
        <v>261105</v>
      </c>
      <c r="BI7" s="67">
        <v>1206834</v>
      </c>
      <c r="BJ7" s="67">
        <v>12510968</v>
      </c>
      <c r="BK7" s="67">
        <v>0</v>
      </c>
      <c r="BL7" s="67">
        <v>95866195</v>
      </c>
      <c r="BM7" s="69">
        <v>95866195</v>
      </c>
      <c r="BN7" s="69">
        <f t="shared" si="3"/>
        <v>0</v>
      </c>
      <c r="BO7" s="94">
        <f t="shared" si="4"/>
        <v>1467939</v>
      </c>
    </row>
    <row r="8" spans="1:67" ht="32.25" customHeight="1">
      <c r="A8" s="70" t="s">
        <v>5</v>
      </c>
      <c r="B8" s="67">
        <v>23478047</v>
      </c>
      <c r="C8" s="67">
        <v>22971131</v>
      </c>
      <c r="D8" s="67">
        <f t="shared" si="0"/>
        <v>506916</v>
      </c>
      <c r="E8" s="67">
        <v>403788</v>
      </c>
      <c r="F8" s="67">
        <v>409491</v>
      </c>
      <c r="G8" s="67">
        <v>202550</v>
      </c>
      <c r="H8" s="67">
        <v>15637629</v>
      </c>
      <c r="I8" s="67">
        <v>16525145</v>
      </c>
      <c r="J8" s="67">
        <f t="shared" si="1"/>
        <v>-887516</v>
      </c>
      <c r="K8" s="67">
        <v>10099654</v>
      </c>
      <c r="L8" s="67">
        <v>5526091</v>
      </c>
      <c r="M8" s="67">
        <v>11884</v>
      </c>
      <c r="N8" s="67">
        <v>2909224</v>
      </c>
      <c r="O8" s="67">
        <v>3801540</v>
      </c>
      <c r="P8" s="67">
        <v>2927</v>
      </c>
      <c r="Q8" s="67">
        <v>18996</v>
      </c>
      <c r="R8" s="67">
        <v>21299</v>
      </c>
      <c r="S8" s="67">
        <v>70603</v>
      </c>
      <c r="T8" s="67">
        <v>17160808</v>
      </c>
      <c r="U8" s="67">
        <v>15833082</v>
      </c>
      <c r="V8" s="67">
        <f t="shared" si="2"/>
        <v>1327726</v>
      </c>
      <c r="W8" s="67">
        <v>936521</v>
      </c>
      <c r="X8" s="67">
        <v>208950</v>
      </c>
      <c r="Y8" s="67">
        <v>4353</v>
      </c>
      <c r="Z8" s="67">
        <v>4019981</v>
      </c>
      <c r="AA8" s="67">
        <v>587958</v>
      </c>
      <c r="AB8" s="67">
        <v>836315</v>
      </c>
      <c r="AC8" s="67">
        <v>8952581</v>
      </c>
      <c r="AD8" s="67">
        <v>1614149</v>
      </c>
      <c r="AE8" s="67">
        <v>2031033</v>
      </c>
      <c r="AF8" s="67">
        <v>19631289</v>
      </c>
      <c r="AG8" s="67">
        <v>5915680</v>
      </c>
      <c r="AH8" s="67">
        <v>114914</v>
      </c>
      <c r="AI8" s="67">
        <v>60765</v>
      </c>
      <c r="AJ8" s="67">
        <v>0</v>
      </c>
      <c r="AK8" s="67">
        <v>179221</v>
      </c>
      <c r="AL8" s="67">
        <v>5560780</v>
      </c>
      <c r="AM8" s="67">
        <v>21394576</v>
      </c>
      <c r="AN8" s="67">
        <v>9831376</v>
      </c>
      <c r="AO8" s="67">
        <v>11408540</v>
      </c>
      <c r="AP8" s="67">
        <v>0</v>
      </c>
      <c r="AQ8" s="67">
        <v>154660</v>
      </c>
      <c r="AR8" s="67">
        <v>0</v>
      </c>
      <c r="AS8" s="67">
        <v>0</v>
      </c>
      <c r="AT8" s="67">
        <v>393184</v>
      </c>
      <c r="AU8" s="67">
        <v>133107</v>
      </c>
      <c r="AV8" s="67">
        <v>260077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16289158</v>
      </c>
      <c r="BE8" s="67">
        <v>16284167</v>
      </c>
      <c r="BF8" s="68">
        <v>4991</v>
      </c>
      <c r="BG8" s="67">
        <v>3817507</v>
      </c>
      <c r="BH8" s="67">
        <v>808935</v>
      </c>
      <c r="BI8" s="67">
        <v>3283582</v>
      </c>
      <c r="BJ8" s="67">
        <v>11918737</v>
      </c>
      <c r="BK8" s="67">
        <v>0</v>
      </c>
      <c r="BL8" s="67">
        <v>126122536</v>
      </c>
      <c r="BM8" s="69">
        <v>126122536</v>
      </c>
      <c r="BN8" s="69">
        <f t="shared" si="3"/>
        <v>0</v>
      </c>
      <c r="BO8" s="94">
        <f t="shared" si="4"/>
        <v>4092517</v>
      </c>
    </row>
    <row r="9" spans="1:67" ht="32.25" customHeight="1">
      <c r="A9" s="71" t="s">
        <v>6</v>
      </c>
      <c r="B9" s="67">
        <v>5084375</v>
      </c>
      <c r="C9" s="67">
        <v>5440096</v>
      </c>
      <c r="D9" s="67">
        <f t="shared" si="0"/>
        <v>-355721</v>
      </c>
      <c r="E9" s="67">
        <v>192018</v>
      </c>
      <c r="F9" s="67">
        <v>117427</v>
      </c>
      <c r="G9" s="67">
        <v>87520</v>
      </c>
      <c r="H9" s="67">
        <v>3268400</v>
      </c>
      <c r="I9" s="67">
        <v>3547176</v>
      </c>
      <c r="J9" s="67">
        <f t="shared" si="1"/>
        <v>-278776</v>
      </c>
      <c r="K9" s="67">
        <v>2165670</v>
      </c>
      <c r="L9" s="67">
        <v>1102730</v>
      </c>
      <c r="M9" s="67">
        <v>0</v>
      </c>
      <c r="N9" s="67">
        <v>598203</v>
      </c>
      <c r="O9" s="67">
        <v>806844</v>
      </c>
      <c r="P9" s="67">
        <v>0</v>
      </c>
      <c r="Q9" s="67">
        <v>3101</v>
      </c>
      <c r="R9" s="67">
        <v>4939</v>
      </c>
      <c r="S9" s="67">
        <v>5923</v>
      </c>
      <c r="T9" s="67">
        <v>2417224</v>
      </c>
      <c r="U9" s="67">
        <v>2835933</v>
      </c>
      <c r="V9" s="67">
        <f t="shared" si="2"/>
        <v>-418709</v>
      </c>
      <c r="W9" s="67">
        <v>262760</v>
      </c>
      <c r="X9" s="67">
        <v>14457</v>
      </c>
      <c r="Y9" s="67">
        <v>2988</v>
      </c>
      <c r="Z9" s="67">
        <v>570833</v>
      </c>
      <c r="AA9" s="67">
        <v>114742</v>
      </c>
      <c r="AB9" s="67">
        <v>96550</v>
      </c>
      <c r="AC9" s="67">
        <v>1097636</v>
      </c>
      <c r="AD9" s="67">
        <v>257258</v>
      </c>
      <c r="AE9" s="67">
        <v>165090</v>
      </c>
      <c r="AF9" s="67">
        <v>2557349</v>
      </c>
      <c r="AG9" s="67">
        <v>2774228</v>
      </c>
      <c r="AH9" s="67">
        <v>5713</v>
      </c>
      <c r="AI9" s="67">
        <v>10062</v>
      </c>
      <c r="AJ9" s="67">
        <v>6265</v>
      </c>
      <c r="AK9" s="67">
        <v>1981519</v>
      </c>
      <c r="AL9" s="67">
        <v>770669</v>
      </c>
      <c r="AM9" s="67">
        <v>3906360</v>
      </c>
      <c r="AN9" s="67">
        <v>752422</v>
      </c>
      <c r="AO9" s="67">
        <v>3018122</v>
      </c>
      <c r="AP9" s="67">
        <v>116253</v>
      </c>
      <c r="AQ9" s="67">
        <v>19563</v>
      </c>
      <c r="AR9" s="67">
        <v>0</v>
      </c>
      <c r="AS9" s="67">
        <v>0</v>
      </c>
      <c r="AT9" s="67">
        <v>57769</v>
      </c>
      <c r="AU9" s="67">
        <v>54180</v>
      </c>
      <c r="AV9" s="67">
        <v>3589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4249725</v>
      </c>
      <c r="BE9" s="67">
        <v>4249370</v>
      </c>
      <c r="BF9" s="68">
        <v>355</v>
      </c>
      <c r="BG9" s="67">
        <v>1741917</v>
      </c>
      <c r="BH9" s="67">
        <v>1229</v>
      </c>
      <c r="BI9" s="67">
        <v>211570</v>
      </c>
      <c r="BJ9" s="67">
        <v>2807804</v>
      </c>
      <c r="BK9" s="67">
        <v>0</v>
      </c>
      <c r="BL9" s="67">
        <v>25974640</v>
      </c>
      <c r="BM9" s="69">
        <v>25974640</v>
      </c>
      <c r="BN9" s="69">
        <f t="shared" si="3"/>
        <v>0</v>
      </c>
      <c r="BO9" s="94">
        <f t="shared" si="4"/>
        <v>212799</v>
      </c>
    </row>
    <row r="10" spans="1:67" ht="32.25" customHeight="1">
      <c r="A10" s="70" t="s">
        <v>7</v>
      </c>
      <c r="B10" s="72">
        <v>4837265</v>
      </c>
      <c r="C10" s="72">
        <v>4985514</v>
      </c>
      <c r="D10" s="72">
        <f t="shared" si="0"/>
        <v>-148249</v>
      </c>
      <c r="E10" s="72">
        <v>209534</v>
      </c>
      <c r="F10" s="72">
        <v>109878</v>
      </c>
      <c r="G10" s="72">
        <v>55375</v>
      </c>
      <c r="H10" s="72">
        <v>3295416</v>
      </c>
      <c r="I10" s="72">
        <v>3413919</v>
      </c>
      <c r="J10" s="72">
        <f t="shared" si="1"/>
        <v>-118503</v>
      </c>
      <c r="K10" s="72">
        <v>2139025</v>
      </c>
      <c r="L10" s="72">
        <v>1129273</v>
      </c>
      <c r="M10" s="72">
        <v>27118</v>
      </c>
      <c r="N10" s="72">
        <v>619921</v>
      </c>
      <c r="O10" s="72">
        <v>532280</v>
      </c>
      <c r="P10" s="72">
        <v>0</v>
      </c>
      <c r="Q10" s="72">
        <v>3719</v>
      </c>
      <c r="R10" s="72">
        <v>6695</v>
      </c>
      <c r="S10" s="72">
        <v>4447</v>
      </c>
      <c r="T10" s="72">
        <v>3457624</v>
      </c>
      <c r="U10" s="72">
        <v>3310702</v>
      </c>
      <c r="V10" s="72">
        <f t="shared" si="2"/>
        <v>146922</v>
      </c>
      <c r="W10" s="72">
        <v>555536</v>
      </c>
      <c r="X10" s="72">
        <v>29753</v>
      </c>
      <c r="Y10" s="72">
        <v>3066</v>
      </c>
      <c r="Z10" s="72">
        <v>614358</v>
      </c>
      <c r="AA10" s="72">
        <v>134262</v>
      </c>
      <c r="AB10" s="72">
        <v>83602</v>
      </c>
      <c r="AC10" s="72">
        <v>1654153</v>
      </c>
      <c r="AD10" s="72">
        <v>382894</v>
      </c>
      <c r="AE10" s="72">
        <v>508905</v>
      </c>
      <c r="AF10" s="72">
        <v>3207006</v>
      </c>
      <c r="AG10" s="72">
        <v>2876361</v>
      </c>
      <c r="AH10" s="72">
        <v>29626</v>
      </c>
      <c r="AI10" s="72">
        <v>4042</v>
      </c>
      <c r="AJ10" s="72">
        <v>40040</v>
      </c>
      <c r="AK10" s="72">
        <v>1447131</v>
      </c>
      <c r="AL10" s="72">
        <v>1355522</v>
      </c>
      <c r="AM10" s="72">
        <v>3031978</v>
      </c>
      <c r="AN10" s="72">
        <v>472401</v>
      </c>
      <c r="AO10" s="72">
        <v>2419823</v>
      </c>
      <c r="AP10" s="72">
        <v>58583</v>
      </c>
      <c r="AQ10" s="72">
        <v>81171</v>
      </c>
      <c r="AR10" s="72">
        <v>0</v>
      </c>
      <c r="AS10" s="72">
        <v>0</v>
      </c>
      <c r="AT10" s="72">
        <v>76195</v>
      </c>
      <c r="AU10" s="72">
        <v>44835</v>
      </c>
      <c r="AV10" s="72">
        <v>31302</v>
      </c>
      <c r="AW10" s="72">
        <v>58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3145611</v>
      </c>
      <c r="BE10" s="72">
        <v>3145611</v>
      </c>
      <c r="BF10" s="73">
        <v>0</v>
      </c>
      <c r="BG10" s="72">
        <v>386346</v>
      </c>
      <c r="BH10" s="72">
        <v>103545</v>
      </c>
      <c r="BI10" s="72">
        <v>335160</v>
      </c>
      <c r="BJ10" s="72">
        <v>2789383</v>
      </c>
      <c r="BK10" s="72">
        <v>0</v>
      </c>
      <c r="BL10" s="72">
        <v>24755379</v>
      </c>
      <c r="BM10" s="69">
        <v>24755379</v>
      </c>
      <c r="BN10" s="69">
        <f t="shared" si="3"/>
        <v>0</v>
      </c>
      <c r="BO10" s="94">
        <f t="shared" si="4"/>
        <v>438705</v>
      </c>
    </row>
    <row r="11" spans="1:67" ht="32.25" customHeight="1">
      <c r="A11" s="70" t="s">
        <v>8</v>
      </c>
      <c r="B11" s="67">
        <v>5304666</v>
      </c>
      <c r="C11" s="67">
        <v>5750162</v>
      </c>
      <c r="D11" s="67">
        <f t="shared" si="0"/>
        <v>-445496</v>
      </c>
      <c r="E11" s="67">
        <v>173763</v>
      </c>
      <c r="F11" s="67">
        <v>202214</v>
      </c>
      <c r="G11" s="67">
        <v>57375</v>
      </c>
      <c r="H11" s="67">
        <v>3564599</v>
      </c>
      <c r="I11" s="67">
        <v>3591023</v>
      </c>
      <c r="J11" s="67">
        <f t="shared" si="1"/>
        <v>-26424</v>
      </c>
      <c r="K11" s="67">
        <v>2375736</v>
      </c>
      <c r="L11" s="67">
        <v>1188863</v>
      </c>
      <c r="M11" s="67">
        <v>0</v>
      </c>
      <c r="N11" s="67">
        <v>642278</v>
      </c>
      <c r="O11" s="67">
        <v>658839</v>
      </c>
      <c r="P11" s="67">
        <v>0</v>
      </c>
      <c r="Q11" s="67">
        <v>3250</v>
      </c>
      <c r="R11" s="67">
        <v>0</v>
      </c>
      <c r="S11" s="67">
        <v>2348</v>
      </c>
      <c r="T11" s="67">
        <v>2560299</v>
      </c>
      <c r="U11" s="67">
        <v>3151163</v>
      </c>
      <c r="V11" s="67">
        <f t="shared" si="2"/>
        <v>-590864</v>
      </c>
      <c r="W11" s="67">
        <v>159652</v>
      </c>
      <c r="X11" s="67">
        <v>40510</v>
      </c>
      <c r="Y11" s="67">
        <v>4074</v>
      </c>
      <c r="Z11" s="67">
        <v>601130</v>
      </c>
      <c r="AA11" s="67">
        <v>94612</v>
      </c>
      <c r="AB11" s="67">
        <v>74673</v>
      </c>
      <c r="AC11" s="67">
        <v>1260535</v>
      </c>
      <c r="AD11" s="67">
        <v>325113</v>
      </c>
      <c r="AE11" s="67">
        <v>403356</v>
      </c>
      <c r="AF11" s="67">
        <v>2454981</v>
      </c>
      <c r="AG11" s="67">
        <v>2819878</v>
      </c>
      <c r="AH11" s="67">
        <v>21650</v>
      </c>
      <c r="AI11" s="67">
        <v>15864</v>
      </c>
      <c r="AJ11" s="67">
        <v>86535</v>
      </c>
      <c r="AK11" s="67">
        <v>1687167</v>
      </c>
      <c r="AL11" s="67">
        <v>1008662</v>
      </c>
      <c r="AM11" s="67">
        <v>2886965</v>
      </c>
      <c r="AN11" s="67">
        <v>479195</v>
      </c>
      <c r="AO11" s="67">
        <v>1507413</v>
      </c>
      <c r="AP11" s="67">
        <v>771754</v>
      </c>
      <c r="AQ11" s="67">
        <v>128603</v>
      </c>
      <c r="AR11" s="67">
        <v>0</v>
      </c>
      <c r="AS11" s="67">
        <v>0</v>
      </c>
      <c r="AT11" s="67">
        <v>194826</v>
      </c>
      <c r="AU11" s="67">
        <v>176242</v>
      </c>
      <c r="AV11" s="67">
        <v>18584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3056141</v>
      </c>
      <c r="BE11" s="67">
        <v>3055841</v>
      </c>
      <c r="BF11" s="68">
        <v>300</v>
      </c>
      <c r="BG11" s="67">
        <v>32691</v>
      </c>
      <c r="BH11" s="67">
        <v>97150</v>
      </c>
      <c r="BI11" s="67">
        <v>214884</v>
      </c>
      <c r="BJ11" s="67">
        <v>2635388</v>
      </c>
      <c r="BK11" s="67">
        <v>0</v>
      </c>
      <c r="BL11" s="67">
        <v>22661225</v>
      </c>
      <c r="BM11" s="69">
        <v>22661225</v>
      </c>
      <c r="BN11" s="69">
        <f t="shared" si="3"/>
        <v>0</v>
      </c>
      <c r="BO11" s="94">
        <f t="shared" si="4"/>
        <v>312034</v>
      </c>
    </row>
    <row r="12" spans="1:67" ht="32.25" customHeight="1">
      <c r="A12" s="70" t="s">
        <v>9</v>
      </c>
      <c r="B12" s="67">
        <v>3084491</v>
      </c>
      <c r="C12" s="67">
        <v>2952429</v>
      </c>
      <c r="D12" s="67">
        <f t="shared" si="0"/>
        <v>132062</v>
      </c>
      <c r="E12" s="67">
        <v>93938</v>
      </c>
      <c r="F12" s="67">
        <v>74945</v>
      </c>
      <c r="G12" s="67">
        <v>75940</v>
      </c>
      <c r="H12" s="67">
        <v>1906005</v>
      </c>
      <c r="I12" s="67">
        <v>1984023</v>
      </c>
      <c r="J12" s="67">
        <f t="shared" si="1"/>
        <v>-78018</v>
      </c>
      <c r="K12" s="67">
        <v>1267880</v>
      </c>
      <c r="L12" s="67">
        <v>638125</v>
      </c>
      <c r="M12" s="67">
        <v>0</v>
      </c>
      <c r="N12" s="67">
        <v>351894</v>
      </c>
      <c r="O12" s="67">
        <v>574856</v>
      </c>
      <c r="P12" s="67">
        <v>0</v>
      </c>
      <c r="Q12" s="67">
        <v>1913</v>
      </c>
      <c r="R12" s="67">
        <v>5000</v>
      </c>
      <c r="S12" s="67">
        <v>0</v>
      </c>
      <c r="T12" s="67">
        <v>1499793</v>
      </c>
      <c r="U12" s="67">
        <v>1391065</v>
      </c>
      <c r="V12" s="67">
        <f t="shared" si="2"/>
        <v>108728</v>
      </c>
      <c r="W12" s="67">
        <v>120643</v>
      </c>
      <c r="X12" s="67">
        <v>29954</v>
      </c>
      <c r="Y12" s="67">
        <v>1458</v>
      </c>
      <c r="Z12" s="67">
        <v>336049</v>
      </c>
      <c r="AA12" s="67">
        <v>55889</v>
      </c>
      <c r="AB12" s="67">
        <v>31585</v>
      </c>
      <c r="AC12" s="67">
        <v>745382</v>
      </c>
      <c r="AD12" s="67">
        <v>178833</v>
      </c>
      <c r="AE12" s="67">
        <v>125293</v>
      </c>
      <c r="AF12" s="67">
        <v>1913897</v>
      </c>
      <c r="AG12" s="67">
        <v>1755301</v>
      </c>
      <c r="AH12" s="67">
        <v>15750</v>
      </c>
      <c r="AI12" s="67">
        <v>6944</v>
      </c>
      <c r="AJ12" s="67">
        <v>3202</v>
      </c>
      <c r="AK12" s="67">
        <v>980103</v>
      </c>
      <c r="AL12" s="67">
        <v>749302</v>
      </c>
      <c r="AM12" s="67">
        <v>1369085</v>
      </c>
      <c r="AN12" s="67">
        <v>51327</v>
      </c>
      <c r="AO12" s="67">
        <v>1205267</v>
      </c>
      <c r="AP12" s="67">
        <v>0</v>
      </c>
      <c r="AQ12" s="67">
        <v>107560</v>
      </c>
      <c r="AR12" s="67">
        <v>0</v>
      </c>
      <c r="AS12" s="67">
        <v>4931</v>
      </c>
      <c r="AT12" s="67">
        <v>23987</v>
      </c>
      <c r="AU12" s="67">
        <v>0</v>
      </c>
      <c r="AV12" s="67">
        <v>20724</v>
      </c>
      <c r="AW12" s="67">
        <v>3263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2130811</v>
      </c>
      <c r="BE12" s="67">
        <v>2130811</v>
      </c>
      <c r="BF12" s="68">
        <v>0</v>
      </c>
      <c r="BG12" s="67">
        <v>24231</v>
      </c>
      <c r="BH12" s="67">
        <v>72925</v>
      </c>
      <c r="BI12" s="67">
        <v>99000</v>
      </c>
      <c r="BJ12" s="67">
        <v>1532642</v>
      </c>
      <c r="BK12" s="67">
        <v>0</v>
      </c>
      <c r="BL12" s="67">
        <v>13631456</v>
      </c>
      <c r="BM12" s="69">
        <v>13631456</v>
      </c>
      <c r="BN12" s="69">
        <f t="shared" si="3"/>
        <v>0</v>
      </c>
      <c r="BO12" s="94">
        <f t="shared" si="4"/>
        <v>171925</v>
      </c>
    </row>
    <row r="13" spans="1:67" ht="32.25" customHeight="1">
      <c r="A13" s="70" t="s">
        <v>10</v>
      </c>
      <c r="B13" s="67">
        <v>5009623</v>
      </c>
      <c r="C13" s="67">
        <v>5569868</v>
      </c>
      <c r="D13" s="67">
        <f t="shared" si="0"/>
        <v>-560245</v>
      </c>
      <c r="E13" s="67">
        <v>179333</v>
      </c>
      <c r="F13" s="67">
        <v>143641</v>
      </c>
      <c r="G13" s="67">
        <v>42510</v>
      </c>
      <c r="H13" s="67">
        <v>3406547</v>
      </c>
      <c r="I13" s="67">
        <v>3649571</v>
      </c>
      <c r="J13" s="67">
        <f t="shared" si="1"/>
        <v>-243024</v>
      </c>
      <c r="K13" s="67">
        <v>2274565</v>
      </c>
      <c r="L13" s="67">
        <v>1131982</v>
      </c>
      <c r="M13" s="67">
        <v>0</v>
      </c>
      <c r="N13" s="67">
        <v>627908</v>
      </c>
      <c r="O13" s="67">
        <v>603973</v>
      </c>
      <c r="P13" s="67">
        <v>0</v>
      </c>
      <c r="Q13" s="67">
        <v>3025</v>
      </c>
      <c r="R13" s="67">
        <v>0</v>
      </c>
      <c r="S13" s="67">
        <v>2686</v>
      </c>
      <c r="T13" s="67">
        <v>3078625</v>
      </c>
      <c r="U13" s="67">
        <v>3505985</v>
      </c>
      <c r="V13" s="67">
        <f t="shared" si="2"/>
        <v>-427360</v>
      </c>
      <c r="W13" s="67">
        <v>107594</v>
      </c>
      <c r="X13" s="67">
        <v>14282</v>
      </c>
      <c r="Y13" s="67">
        <v>1920</v>
      </c>
      <c r="Z13" s="67">
        <v>778999</v>
      </c>
      <c r="AA13" s="67">
        <v>132598</v>
      </c>
      <c r="AB13" s="67">
        <v>69129</v>
      </c>
      <c r="AC13" s="67">
        <v>1570911</v>
      </c>
      <c r="AD13" s="67">
        <v>403192</v>
      </c>
      <c r="AE13" s="67">
        <v>156664</v>
      </c>
      <c r="AF13" s="67">
        <v>1959088</v>
      </c>
      <c r="AG13" s="67">
        <v>4038385</v>
      </c>
      <c r="AH13" s="67">
        <v>25991</v>
      </c>
      <c r="AI13" s="67">
        <v>4458</v>
      </c>
      <c r="AJ13" s="67">
        <v>198</v>
      </c>
      <c r="AK13" s="67">
        <v>2158064</v>
      </c>
      <c r="AL13" s="67">
        <v>1849674</v>
      </c>
      <c r="AM13" s="67">
        <v>4032480</v>
      </c>
      <c r="AN13" s="67">
        <v>1335933</v>
      </c>
      <c r="AO13" s="67">
        <v>2613297</v>
      </c>
      <c r="AP13" s="67">
        <v>0</v>
      </c>
      <c r="AQ13" s="67">
        <v>83250</v>
      </c>
      <c r="AR13" s="67">
        <v>0</v>
      </c>
      <c r="AS13" s="67">
        <v>0</v>
      </c>
      <c r="AT13" s="67">
        <v>303445</v>
      </c>
      <c r="AU13" s="67">
        <v>230032</v>
      </c>
      <c r="AV13" s="67">
        <v>73413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3209041</v>
      </c>
      <c r="BE13" s="67">
        <v>3208641</v>
      </c>
      <c r="BF13" s="68">
        <v>400</v>
      </c>
      <c r="BG13" s="67">
        <v>166192</v>
      </c>
      <c r="BH13" s="67">
        <v>56645</v>
      </c>
      <c r="BI13" s="67">
        <v>917630</v>
      </c>
      <c r="BJ13" s="67">
        <v>2031774</v>
      </c>
      <c r="BK13" s="67">
        <v>0</v>
      </c>
      <c r="BL13" s="67">
        <v>24959592</v>
      </c>
      <c r="BM13" s="69">
        <v>24959592</v>
      </c>
      <c r="BN13" s="69">
        <f t="shared" si="3"/>
        <v>0</v>
      </c>
      <c r="BO13" s="94">
        <f t="shared" si="4"/>
        <v>974275</v>
      </c>
    </row>
    <row r="14" spans="1:67" ht="32.25" customHeight="1">
      <c r="A14" s="70" t="s">
        <v>72</v>
      </c>
      <c r="B14" s="74">
        <v>4218492</v>
      </c>
      <c r="C14" s="74">
        <v>4358508</v>
      </c>
      <c r="D14" s="74">
        <f t="shared" si="0"/>
        <v>-140016</v>
      </c>
      <c r="E14" s="74">
        <v>159672</v>
      </c>
      <c r="F14" s="74">
        <v>128836</v>
      </c>
      <c r="G14" s="74">
        <v>34344</v>
      </c>
      <c r="H14" s="74">
        <v>2953718</v>
      </c>
      <c r="I14" s="74">
        <v>2975413</v>
      </c>
      <c r="J14" s="74">
        <f t="shared" si="1"/>
        <v>-21695</v>
      </c>
      <c r="K14" s="74">
        <v>1943111</v>
      </c>
      <c r="L14" s="74">
        <v>1010607</v>
      </c>
      <c r="M14" s="74">
        <v>0</v>
      </c>
      <c r="N14" s="74">
        <v>526245</v>
      </c>
      <c r="O14" s="74">
        <v>411704</v>
      </c>
      <c r="P14" s="74">
        <v>0</v>
      </c>
      <c r="Q14" s="74">
        <v>3121</v>
      </c>
      <c r="R14" s="74">
        <v>852</v>
      </c>
      <c r="S14" s="74">
        <v>0</v>
      </c>
      <c r="T14" s="74">
        <v>2346633</v>
      </c>
      <c r="U14" s="74">
        <v>2699129</v>
      </c>
      <c r="V14" s="74">
        <f t="shared" si="2"/>
        <v>-352496</v>
      </c>
      <c r="W14" s="74">
        <v>273399</v>
      </c>
      <c r="X14" s="74">
        <v>23476</v>
      </c>
      <c r="Y14" s="74">
        <v>3724</v>
      </c>
      <c r="Z14" s="74">
        <v>698180</v>
      </c>
      <c r="AA14" s="74">
        <v>100734</v>
      </c>
      <c r="AB14" s="74">
        <v>55913</v>
      </c>
      <c r="AC14" s="74">
        <v>882634</v>
      </c>
      <c r="AD14" s="74">
        <v>308573</v>
      </c>
      <c r="AE14" s="74">
        <v>80803</v>
      </c>
      <c r="AF14" s="74">
        <v>1371703</v>
      </c>
      <c r="AG14" s="74">
        <v>2605885</v>
      </c>
      <c r="AH14" s="74">
        <v>13415</v>
      </c>
      <c r="AI14" s="74">
        <v>1552</v>
      </c>
      <c r="AJ14" s="74">
        <v>0</v>
      </c>
      <c r="AK14" s="74">
        <v>1403273</v>
      </c>
      <c r="AL14" s="74">
        <v>1187645</v>
      </c>
      <c r="AM14" s="74">
        <v>3562556</v>
      </c>
      <c r="AN14" s="74">
        <v>998234</v>
      </c>
      <c r="AO14" s="74">
        <v>2439664</v>
      </c>
      <c r="AP14" s="74">
        <v>0</v>
      </c>
      <c r="AQ14" s="74">
        <v>124658</v>
      </c>
      <c r="AR14" s="74">
        <v>0</v>
      </c>
      <c r="AS14" s="74">
        <v>0</v>
      </c>
      <c r="AT14" s="74">
        <v>269563</v>
      </c>
      <c r="AU14" s="74">
        <v>176051</v>
      </c>
      <c r="AV14" s="74">
        <v>93512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3219421</v>
      </c>
      <c r="BE14" s="74">
        <v>3218939</v>
      </c>
      <c r="BF14" s="75">
        <v>482</v>
      </c>
      <c r="BG14" s="74">
        <v>13611</v>
      </c>
      <c r="BH14" s="74">
        <v>6916</v>
      </c>
      <c r="BI14" s="74">
        <v>106320</v>
      </c>
      <c r="BJ14" s="74">
        <v>1422740</v>
      </c>
      <c r="BK14" s="74">
        <v>0</v>
      </c>
      <c r="BL14" s="74">
        <v>19224643</v>
      </c>
      <c r="BM14" s="69">
        <v>19224643</v>
      </c>
      <c r="BN14" s="69">
        <f t="shared" si="3"/>
        <v>0</v>
      </c>
      <c r="BO14" s="94">
        <f t="shared" si="4"/>
        <v>113236</v>
      </c>
    </row>
    <row r="15" spans="1:67" ht="32.25" customHeight="1">
      <c r="A15" s="76" t="s">
        <v>100</v>
      </c>
      <c r="B15" s="67">
        <v>5643164</v>
      </c>
      <c r="C15" s="67">
        <v>5791805</v>
      </c>
      <c r="D15" s="67">
        <f t="shared" si="0"/>
        <v>-148641</v>
      </c>
      <c r="E15" s="67">
        <v>155008</v>
      </c>
      <c r="F15" s="67">
        <v>142143</v>
      </c>
      <c r="G15" s="67">
        <v>90051</v>
      </c>
      <c r="H15" s="67">
        <v>3884290</v>
      </c>
      <c r="I15" s="67">
        <v>3845670</v>
      </c>
      <c r="J15" s="67">
        <f t="shared" si="1"/>
        <v>38620</v>
      </c>
      <c r="K15" s="67">
        <v>2577782</v>
      </c>
      <c r="L15" s="67">
        <v>1301688</v>
      </c>
      <c r="M15" s="67">
        <v>4820</v>
      </c>
      <c r="N15" s="67">
        <v>698532</v>
      </c>
      <c r="O15" s="67">
        <v>665823</v>
      </c>
      <c r="P15" s="67">
        <v>0</v>
      </c>
      <c r="Q15" s="67">
        <v>4082</v>
      </c>
      <c r="R15" s="67">
        <v>0</v>
      </c>
      <c r="S15" s="67">
        <v>3235</v>
      </c>
      <c r="T15" s="67">
        <v>4363122</v>
      </c>
      <c r="U15" s="67">
        <v>4435575</v>
      </c>
      <c r="V15" s="67">
        <f t="shared" si="2"/>
        <v>-72453</v>
      </c>
      <c r="W15" s="67">
        <v>542338</v>
      </c>
      <c r="X15" s="67">
        <v>64809</v>
      </c>
      <c r="Y15" s="67">
        <v>3032</v>
      </c>
      <c r="Z15" s="67">
        <v>1151272</v>
      </c>
      <c r="AA15" s="67">
        <v>174818</v>
      </c>
      <c r="AB15" s="67">
        <v>190953</v>
      </c>
      <c r="AC15" s="67">
        <v>1717206</v>
      </c>
      <c r="AD15" s="67">
        <v>518694</v>
      </c>
      <c r="AE15" s="67">
        <v>244112</v>
      </c>
      <c r="AF15" s="67">
        <v>3023977</v>
      </c>
      <c r="AG15" s="67">
        <v>3472619</v>
      </c>
      <c r="AH15" s="67">
        <v>18498</v>
      </c>
      <c r="AI15" s="67">
        <v>10778</v>
      </c>
      <c r="AJ15" s="67">
        <v>1223</v>
      </c>
      <c r="AK15" s="67">
        <v>927528</v>
      </c>
      <c r="AL15" s="67">
        <v>2514592</v>
      </c>
      <c r="AM15" s="67">
        <v>4478896</v>
      </c>
      <c r="AN15" s="67">
        <v>1666975</v>
      </c>
      <c r="AO15" s="67">
        <v>2325452</v>
      </c>
      <c r="AP15" s="67">
        <v>255049</v>
      </c>
      <c r="AQ15" s="67">
        <v>231420</v>
      </c>
      <c r="AR15" s="67">
        <v>0</v>
      </c>
      <c r="AS15" s="67">
        <v>0</v>
      </c>
      <c r="AT15" s="67">
        <v>48235</v>
      </c>
      <c r="AU15" s="67">
        <v>19644</v>
      </c>
      <c r="AV15" s="67">
        <v>28455</v>
      </c>
      <c r="AW15" s="67">
        <v>136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7">
        <v>3620642</v>
      </c>
      <c r="BE15" s="67">
        <v>3619726</v>
      </c>
      <c r="BF15" s="68">
        <v>916</v>
      </c>
      <c r="BG15" s="67">
        <v>1459707</v>
      </c>
      <c r="BH15" s="67">
        <v>202082</v>
      </c>
      <c r="BI15" s="67">
        <v>601608</v>
      </c>
      <c r="BJ15" s="67">
        <v>1854646</v>
      </c>
      <c r="BK15" s="67">
        <v>0</v>
      </c>
      <c r="BL15" s="67">
        <v>29012810</v>
      </c>
      <c r="BM15" s="69">
        <v>29012810</v>
      </c>
      <c r="BN15" s="69">
        <f t="shared" si="3"/>
        <v>0</v>
      </c>
      <c r="BO15" s="94">
        <f t="shared" si="4"/>
        <v>803690</v>
      </c>
    </row>
    <row r="16" spans="1:67" ht="32.25" customHeight="1">
      <c r="A16" s="70" t="s">
        <v>102</v>
      </c>
      <c r="B16" s="67">
        <v>5181766</v>
      </c>
      <c r="C16" s="67">
        <v>5603344</v>
      </c>
      <c r="D16" s="67">
        <f t="shared" si="0"/>
        <v>-421578</v>
      </c>
      <c r="E16" s="67">
        <v>180568</v>
      </c>
      <c r="F16" s="67">
        <v>181898</v>
      </c>
      <c r="G16" s="67">
        <v>67020</v>
      </c>
      <c r="H16" s="67">
        <v>3596637</v>
      </c>
      <c r="I16" s="67">
        <v>3720960</v>
      </c>
      <c r="J16" s="67">
        <f t="shared" si="1"/>
        <v>-124323</v>
      </c>
      <c r="K16" s="67">
        <v>2387075</v>
      </c>
      <c r="L16" s="67">
        <v>1209562</v>
      </c>
      <c r="M16" s="67">
        <v>0</v>
      </c>
      <c r="N16" s="67">
        <v>649837</v>
      </c>
      <c r="O16" s="67">
        <v>496068</v>
      </c>
      <c r="P16" s="67">
        <v>0</v>
      </c>
      <c r="Q16" s="67">
        <v>3461</v>
      </c>
      <c r="R16" s="67">
        <v>0</v>
      </c>
      <c r="S16" s="67">
        <v>6277</v>
      </c>
      <c r="T16" s="67">
        <v>3976710</v>
      </c>
      <c r="U16" s="67">
        <v>3484466</v>
      </c>
      <c r="V16" s="67">
        <f t="shared" si="2"/>
        <v>492244</v>
      </c>
      <c r="W16" s="67">
        <v>402196</v>
      </c>
      <c r="X16" s="67">
        <v>43932</v>
      </c>
      <c r="Y16" s="67">
        <v>4023</v>
      </c>
      <c r="Z16" s="67">
        <v>1084581</v>
      </c>
      <c r="AA16" s="67">
        <v>128137</v>
      </c>
      <c r="AB16" s="67">
        <v>50612</v>
      </c>
      <c r="AC16" s="67">
        <v>1938616</v>
      </c>
      <c r="AD16" s="67">
        <v>324613</v>
      </c>
      <c r="AE16" s="67">
        <v>181008</v>
      </c>
      <c r="AF16" s="67">
        <v>2527969</v>
      </c>
      <c r="AG16" s="67">
        <v>2978331</v>
      </c>
      <c r="AH16" s="67">
        <v>4205</v>
      </c>
      <c r="AI16" s="67">
        <v>8416</v>
      </c>
      <c r="AJ16" s="67">
        <v>35043</v>
      </c>
      <c r="AK16" s="67">
        <v>1667568</v>
      </c>
      <c r="AL16" s="67">
        <v>1263099</v>
      </c>
      <c r="AM16" s="67">
        <v>2571665</v>
      </c>
      <c r="AN16" s="67">
        <v>629140</v>
      </c>
      <c r="AO16" s="67">
        <v>1870218</v>
      </c>
      <c r="AP16" s="67">
        <v>0</v>
      </c>
      <c r="AQ16" s="67">
        <v>72307</v>
      </c>
      <c r="AR16" s="67">
        <v>0</v>
      </c>
      <c r="AS16" s="67">
        <v>0</v>
      </c>
      <c r="AT16" s="67">
        <v>251226</v>
      </c>
      <c r="AU16" s="67">
        <v>88187</v>
      </c>
      <c r="AV16" s="67">
        <v>163039</v>
      </c>
      <c r="AW16" s="67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7">
        <v>3518169</v>
      </c>
      <c r="BE16" s="67">
        <v>3517795</v>
      </c>
      <c r="BF16" s="68">
        <v>374</v>
      </c>
      <c r="BG16" s="67">
        <v>1113196</v>
      </c>
      <c r="BH16" s="67">
        <v>55965</v>
      </c>
      <c r="BI16" s="67">
        <v>692000</v>
      </c>
      <c r="BJ16" s="67">
        <v>2160993</v>
      </c>
      <c r="BK16" s="67">
        <v>0</v>
      </c>
      <c r="BL16" s="67">
        <v>25208998</v>
      </c>
      <c r="BM16" s="69">
        <v>25208998</v>
      </c>
      <c r="BN16" s="69">
        <f t="shared" si="3"/>
        <v>0</v>
      </c>
      <c r="BO16" s="94">
        <f t="shared" si="4"/>
        <v>747965</v>
      </c>
    </row>
    <row r="17" spans="1:67" ht="32.25" customHeight="1" thickBot="1">
      <c r="A17" s="77" t="s">
        <v>115</v>
      </c>
      <c r="B17" s="67">
        <v>2308302</v>
      </c>
      <c r="C17" s="67"/>
      <c r="D17" s="67"/>
      <c r="E17" s="67">
        <v>114865</v>
      </c>
      <c r="F17" s="67">
        <v>43188</v>
      </c>
      <c r="G17" s="67">
        <v>42795</v>
      </c>
      <c r="H17" s="67">
        <v>1579983</v>
      </c>
      <c r="I17" s="67"/>
      <c r="J17" s="67"/>
      <c r="K17" s="67">
        <v>1053556</v>
      </c>
      <c r="L17" s="67">
        <v>526427</v>
      </c>
      <c r="M17" s="67">
        <v>0</v>
      </c>
      <c r="N17" s="67">
        <v>296420</v>
      </c>
      <c r="O17" s="67">
        <v>229540</v>
      </c>
      <c r="P17" s="67">
        <v>0</v>
      </c>
      <c r="Q17" s="67">
        <v>1511</v>
      </c>
      <c r="R17" s="67">
        <v>0</v>
      </c>
      <c r="S17" s="67">
        <v>0</v>
      </c>
      <c r="T17" s="67">
        <v>1180991</v>
      </c>
      <c r="U17" s="67"/>
      <c r="V17" s="67"/>
      <c r="W17" s="67">
        <v>161136</v>
      </c>
      <c r="X17" s="67">
        <v>8651</v>
      </c>
      <c r="Y17" s="67">
        <v>4209</v>
      </c>
      <c r="Z17" s="67">
        <v>310155</v>
      </c>
      <c r="AA17" s="67">
        <v>53002</v>
      </c>
      <c r="AB17" s="67">
        <v>42761</v>
      </c>
      <c r="AC17" s="67">
        <v>471752</v>
      </c>
      <c r="AD17" s="67">
        <v>129325</v>
      </c>
      <c r="AE17" s="67">
        <v>41507</v>
      </c>
      <c r="AF17" s="67">
        <v>811757</v>
      </c>
      <c r="AG17" s="67">
        <v>1708111</v>
      </c>
      <c r="AH17" s="67">
        <v>17315</v>
      </c>
      <c r="AI17" s="67">
        <v>11999</v>
      </c>
      <c r="AJ17" s="67">
        <v>42</v>
      </c>
      <c r="AK17" s="67">
        <v>891302</v>
      </c>
      <c r="AL17" s="67">
        <v>787453</v>
      </c>
      <c r="AM17" s="67">
        <v>1071355</v>
      </c>
      <c r="AN17" s="67">
        <v>161953</v>
      </c>
      <c r="AO17" s="67">
        <v>875618</v>
      </c>
      <c r="AP17" s="67">
        <v>0</v>
      </c>
      <c r="AQ17" s="67">
        <v>5791</v>
      </c>
      <c r="AR17" s="67">
        <v>27993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8"/>
      <c r="AY17" s="68"/>
      <c r="AZ17" s="68"/>
      <c r="BA17" s="68">
        <v>0</v>
      </c>
      <c r="BB17" s="68">
        <v>0</v>
      </c>
      <c r="BC17" s="68">
        <v>0</v>
      </c>
      <c r="BD17" s="67">
        <v>1606526</v>
      </c>
      <c r="BE17" s="67">
        <v>1606104</v>
      </c>
      <c r="BF17" s="68">
        <v>422</v>
      </c>
      <c r="BG17" s="67">
        <v>207562</v>
      </c>
      <c r="BH17" s="67">
        <v>3175132</v>
      </c>
      <c r="BI17" s="67">
        <v>87000</v>
      </c>
      <c r="BJ17" s="67">
        <v>1118264</v>
      </c>
      <c r="BK17" s="67">
        <v>0</v>
      </c>
      <c r="BL17" s="67">
        <v>13316507</v>
      </c>
      <c r="BM17" s="69">
        <v>13316507</v>
      </c>
      <c r="BN17" s="69"/>
      <c r="BO17" s="94">
        <f t="shared" si="4"/>
        <v>3262132</v>
      </c>
    </row>
    <row r="18" spans="1:67" ht="32.25" customHeight="1" thickBot="1" thickTop="1">
      <c r="A18" s="78" t="s">
        <v>98</v>
      </c>
      <c r="B18" s="79">
        <f aca="true" t="shared" si="5" ref="B18:AG18">SUM(B5:B17)</f>
        <v>106101172</v>
      </c>
      <c r="C18" s="79">
        <f t="shared" si="5"/>
        <v>104075779</v>
      </c>
      <c r="D18" s="79">
        <f t="shared" si="5"/>
        <v>-282909</v>
      </c>
      <c r="E18" s="79">
        <f t="shared" si="5"/>
        <v>2865250</v>
      </c>
      <c r="F18" s="79">
        <f t="shared" si="5"/>
        <v>2155226</v>
      </c>
      <c r="G18" s="79">
        <f t="shared" si="5"/>
        <v>1078575</v>
      </c>
      <c r="H18" s="79">
        <f t="shared" si="5"/>
        <v>72960072</v>
      </c>
      <c r="I18" s="79">
        <f t="shared" si="5"/>
        <v>73400336</v>
      </c>
      <c r="J18" s="79">
        <f t="shared" si="5"/>
        <v>-2020247</v>
      </c>
      <c r="K18" s="79">
        <f t="shared" si="5"/>
        <v>47330402</v>
      </c>
      <c r="L18" s="79">
        <f t="shared" si="5"/>
        <v>25439665</v>
      </c>
      <c r="M18" s="79">
        <f t="shared" si="5"/>
        <v>190005</v>
      </c>
      <c r="N18" s="79">
        <f t="shared" si="5"/>
        <v>13038705</v>
      </c>
      <c r="O18" s="79">
        <f t="shared" si="5"/>
        <v>13655464</v>
      </c>
      <c r="P18" s="79">
        <f t="shared" si="5"/>
        <v>13025</v>
      </c>
      <c r="Q18" s="79">
        <f t="shared" si="5"/>
        <v>79804</v>
      </c>
      <c r="R18" s="79">
        <f t="shared" si="5"/>
        <v>104564</v>
      </c>
      <c r="S18" s="79">
        <f t="shared" si="5"/>
        <v>150487</v>
      </c>
      <c r="T18" s="79">
        <f t="shared" si="5"/>
        <v>72905259</v>
      </c>
      <c r="U18" s="79">
        <f t="shared" si="5"/>
        <v>72350436</v>
      </c>
      <c r="V18" s="79">
        <f t="shared" si="5"/>
        <v>-626168</v>
      </c>
      <c r="W18" s="79">
        <f t="shared" si="5"/>
        <v>6278130</v>
      </c>
      <c r="X18" s="79">
        <f t="shared" si="5"/>
        <v>739086</v>
      </c>
      <c r="Y18" s="79">
        <f t="shared" si="5"/>
        <v>46151</v>
      </c>
      <c r="Z18" s="79">
        <f t="shared" si="5"/>
        <v>16423664</v>
      </c>
      <c r="AA18" s="79">
        <f t="shared" si="5"/>
        <v>2637080</v>
      </c>
      <c r="AB18" s="79">
        <f t="shared" si="5"/>
        <v>1951279</v>
      </c>
      <c r="AC18" s="79">
        <f t="shared" si="5"/>
        <v>37516806</v>
      </c>
      <c r="AD18" s="79">
        <f t="shared" si="5"/>
        <v>7313063</v>
      </c>
      <c r="AE18" s="79">
        <f t="shared" si="5"/>
        <v>8454017</v>
      </c>
      <c r="AF18" s="79">
        <f t="shared" si="5"/>
        <v>73564096</v>
      </c>
      <c r="AG18" s="79">
        <f t="shared" si="5"/>
        <v>47626336</v>
      </c>
      <c r="AH18" s="79">
        <f aca="true" t="shared" si="6" ref="AH18:BM18">SUM(AH5:AH17)</f>
        <v>380723</v>
      </c>
      <c r="AI18" s="79">
        <f t="shared" si="6"/>
        <v>252668</v>
      </c>
      <c r="AJ18" s="79">
        <f t="shared" si="6"/>
        <v>174665</v>
      </c>
      <c r="AK18" s="79">
        <f t="shared" si="6"/>
        <v>19123103</v>
      </c>
      <c r="AL18" s="79">
        <f t="shared" si="6"/>
        <v>27695177</v>
      </c>
      <c r="AM18" s="79">
        <f t="shared" si="6"/>
        <v>80682195</v>
      </c>
      <c r="AN18" s="79">
        <f t="shared" si="6"/>
        <v>27188824</v>
      </c>
      <c r="AO18" s="79">
        <f t="shared" si="6"/>
        <v>50144995</v>
      </c>
      <c r="AP18" s="79">
        <f t="shared" si="6"/>
        <v>1827411</v>
      </c>
      <c r="AQ18" s="79">
        <f t="shared" si="6"/>
        <v>1456205</v>
      </c>
      <c r="AR18" s="79">
        <f t="shared" si="6"/>
        <v>27993</v>
      </c>
      <c r="AS18" s="79">
        <f t="shared" si="6"/>
        <v>36767</v>
      </c>
      <c r="AT18" s="79">
        <f t="shared" si="6"/>
        <v>1925556</v>
      </c>
      <c r="AU18" s="79">
        <f t="shared" si="6"/>
        <v>1119675</v>
      </c>
      <c r="AV18" s="79">
        <f t="shared" si="6"/>
        <v>802424</v>
      </c>
      <c r="AW18" s="79">
        <f t="shared" si="6"/>
        <v>3457</v>
      </c>
      <c r="AX18" s="79">
        <f t="shared" si="6"/>
        <v>0</v>
      </c>
      <c r="AY18" s="79">
        <f t="shared" si="6"/>
        <v>0</v>
      </c>
      <c r="AZ18" s="79">
        <f t="shared" si="6"/>
        <v>0</v>
      </c>
      <c r="BA18" s="79">
        <f t="shared" si="6"/>
        <v>0</v>
      </c>
      <c r="BB18" s="79">
        <f t="shared" si="6"/>
        <v>0</v>
      </c>
      <c r="BC18" s="79">
        <f t="shared" si="6"/>
        <v>0</v>
      </c>
      <c r="BD18" s="79">
        <f t="shared" si="6"/>
        <v>74679845</v>
      </c>
      <c r="BE18" s="79">
        <f t="shared" si="6"/>
        <v>74666706</v>
      </c>
      <c r="BF18" s="79">
        <f t="shared" si="6"/>
        <v>13139</v>
      </c>
      <c r="BG18" s="79">
        <f t="shared" si="6"/>
        <v>13006463</v>
      </c>
      <c r="BH18" s="79">
        <f t="shared" si="6"/>
        <v>4908303</v>
      </c>
      <c r="BI18" s="79">
        <f t="shared" si="6"/>
        <v>10112275</v>
      </c>
      <c r="BJ18" s="79">
        <f t="shared" si="6"/>
        <v>58248699</v>
      </c>
      <c r="BK18" s="79">
        <f t="shared" si="6"/>
        <v>0</v>
      </c>
      <c r="BL18" s="79">
        <f t="shared" si="6"/>
        <v>552214216</v>
      </c>
      <c r="BM18" s="69">
        <f t="shared" si="6"/>
        <v>552214216</v>
      </c>
      <c r="BN18" s="69">
        <f aca="true" t="shared" si="7" ref="BN18:BN65">BL18-BM18</f>
        <v>0</v>
      </c>
      <c r="BO18" s="94">
        <f t="shared" si="4"/>
        <v>15020578</v>
      </c>
    </row>
    <row r="19" spans="1:67" ht="32.25" customHeight="1" thickTop="1">
      <c r="A19" s="70" t="s">
        <v>12</v>
      </c>
      <c r="B19" s="67">
        <v>1072739</v>
      </c>
      <c r="C19" s="67">
        <v>1145122</v>
      </c>
      <c r="D19" s="67">
        <f aca="true" t="shared" si="8" ref="D19:D65">B19-C19</f>
        <v>-72383</v>
      </c>
      <c r="E19" s="67">
        <v>56683</v>
      </c>
      <c r="F19" s="67">
        <v>37353</v>
      </c>
      <c r="G19" s="67">
        <v>17236</v>
      </c>
      <c r="H19" s="67">
        <v>713840</v>
      </c>
      <c r="I19" s="67">
        <v>740238</v>
      </c>
      <c r="J19" s="67">
        <f aca="true" t="shared" si="9" ref="J19:J65">H19-I19</f>
        <v>-26398</v>
      </c>
      <c r="K19" s="67">
        <v>505234</v>
      </c>
      <c r="L19" s="67">
        <v>208606</v>
      </c>
      <c r="M19" s="67">
        <v>0</v>
      </c>
      <c r="N19" s="67">
        <v>135806</v>
      </c>
      <c r="O19" s="67">
        <v>109204</v>
      </c>
      <c r="P19" s="67">
        <v>0</v>
      </c>
      <c r="Q19" s="67">
        <v>752</v>
      </c>
      <c r="R19" s="67">
        <v>0</v>
      </c>
      <c r="S19" s="67">
        <v>1865</v>
      </c>
      <c r="T19" s="67">
        <v>657218</v>
      </c>
      <c r="U19" s="67">
        <v>739008</v>
      </c>
      <c r="V19" s="67">
        <f aca="true" t="shared" si="10" ref="V19:V65">T19-U19</f>
        <v>-81790</v>
      </c>
      <c r="W19" s="67">
        <v>71813</v>
      </c>
      <c r="X19" s="67">
        <v>6744</v>
      </c>
      <c r="Y19" s="67">
        <v>1419</v>
      </c>
      <c r="Z19" s="67">
        <v>188770</v>
      </c>
      <c r="AA19" s="67">
        <v>44233</v>
      </c>
      <c r="AB19" s="67">
        <v>7176</v>
      </c>
      <c r="AC19" s="67">
        <v>295591</v>
      </c>
      <c r="AD19" s="67">
        <v>41472</v>
      </c>
      <c r="AE19" s="67">
        <v>46188</v>
      </c>
      <c r="AF19" s="67">
        <v>313843</v>
      </c>
      <c r="AG19" s="67">
        <v>539350</v>
      </c>
      <c r="AH19" s="67">
        <v>1914</v>
      </c>
      <c r="AI19" s="67">
        <v>1542</v>
      </c>
      <c r="AJ19" s="67">
        <v>0</v>
      </c>
      <c r="AK19" s="67">
        <v>271192</v>
      </c>
      <c r="AL19" s="67">
        <v>264702</v>
      </c>
      <c r="AM19" s="67">
        <v>223073</v>
      </c>
      <c r="AN19" s="67">
        <v>6582</v>
      </c>
      <c r="AO19" s="67">
        <v>216491</v>
      </c>
      <c r="AP19" s="67">
        <v>0</v>
      </c>
      <c r="AQ19" s="67">
        <v>0</v>
      </c>
      <c r="AR19" s="67">
        <v>0</v>
      </c>
      <c r="AS19" s="67">
        <v>0</v>
      </c>
      <c r="AT19" s="67">
        <v>19023</v>
      </c>
      <c r="AU19" s="67">
        <v>3979</v>
      </c>
      <c r="AV19" s="67">
        <v>15044</v>
      </c>
      <c r="AW19" s="67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7">
        <v>472212</v>
      </c>
      <c r="BE19" s="67">
        <v>472191</v>
      </c>
      <c r="BF19" s="68">
        <v>21</v>
      </c>
      <c r="BG19" s="67">
        <v>6427</v>
      </c>
      <c r="BH19" s="67">
        <v>14660</v>
      </c>
      <c r="BI19" s="67">
        <v>38000</v>
      </c>
      <c r="BJ19" s="67">
        <v>531021</v>
      </c>
      <c r="BK19" s="67">
        <v>0</v>
      </c>
      <c r="BL19" s="67">
        <v>3933754</v>
      </c>
      <c r="BM19" s="69">
        <v>3933754</v>
      </c>
      <c r="BN19" s="69">
        <f t="shared" si="7"/>
        <v>0</v>
      </c>
      <c r="BO19" s="94">
        <f t="shared" si="4"/>
        <v>52660</v>
      </c>
    </row>
    <row r="20" spans="1:67" ht="32.25" customHeight="1">
      <c r="A20" s="70" t="s">
        <v>13</v>
      </c>
      <c r="B20" s="67">
        <v>929121</v>
      </c>
      <c r="C20" s="67">
        <v>888373</v>
      </c>
      <c r="D20" s="67">
        <f t="shared" si="8"/>
        <v>40748</v>
      </c>
      <c r="E20" s="67">
        <v>46194</v>
      </c>
      <c r="F20" s="67">
        <v>114954</v>
      </c>
      <c r="G20" s="67">
        <v>29730</v>
      </c>
      <c r="H20" s="67">
        <v>540553</v>
      </c>
      <c r="I20" s="67">
        <v>540095</v>
      </c>
      <c r="J20" s="67">
        <f t="shared" si="9"/>
        <v>458</v>
      </c>
      <c r="K20" s="67">
        <v>346319</v>
      </c>
      <c r="L20" s="67">
        <v>194234</v>
      </c>
      <c r="M20" s="67">
        <v>0</v>
      </c>
      <c r="N20" s="67">
        <v>100439</v>
      </c>
      <c r="O20" s="67">
        <v>95104</v>
      </c>
      <c r="P20" s="67">
        <v>0</v>
      </c>
      <c r="Q20" s="67">
        <v>522</v>
      </c>
      <c r="R20" s="67">
        <v>0</v>
      </c>
      <c r="S20" s="67">
        <v>1625</v>
      </c>
      <c r="T20" s="67">
        <v>575498</v>
      </c>
      <c r="U20" s="67">
        <v>593577</v>
      </c>
      <c r="V20" s="67">
        <f t="shared" si="10"/>
        <v>-18079</v>
      </c>
      <c r="W20" s="67">
        <v>13817</v>
      </c>
      <c r="X20" s="67">
        <v>5070</v>
      </c>
      <c r="Y20" s="67">
        <v>877</v>
      </c>
      <c r="Z20" s="67">
        <v>170433</v>
      </c>
      <c r="AA20" s="67">
        <v>21932</v>
      </c>
      <c r="AB20" s="67">
        <v>12816</v>
      </c>
      <c r="AC20" s="67">
        <v>305585</v>
      </c>
      <c r="AD20" s="67">
        <v>44968</v>
      </c>
      <c r="AE20" s="67">
        <v>24389</v>
      </c>
      <c r="AF20" s="67">
        <v>219438</v>
      </c>
      <c r="AG20" s="67">
        <v>757442</v>
      </c>
      <c r="AH20" s="67">
        <v>570</v>
      </c>
      <c r="AI20" s="67">
        <v>613</v>
      </c>
      <c r="AJ20" s="67">
        <v>300</v>
      </c>
      <c r="AK20" s="67">
        <v>210325</v>
      </c>
      <c r="AL20" s="67">
        <v>545634</v>
      </c>
      <c r="AM20" s="67">
        <v>872605</v>
      </c>
      <c r="AN20" s="67">
        <v>552422</v>
      </c>
      <c r="AO20" s="67">
        <v>319434</v>
      </c>
      <c r="AP20" s="67">
        <v>0</v>
      </c>
      <c r="AQ20" s="67">
        <v>749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7">
        <v>542595</v>
      </c>
      <c r="BE20" s="67">
        <v>542595</v>
      </c>
      <c r="BF20" s="68">
        <v>0</v>
      </c>
      <c r="BG20" s="67">
        <v>56071</v>
      </c>
      <c r="BH20" s="67">
        <v>22224</v>
      </c>
      <c r="BI20" s="67">
        <v>21550</v>
      </c>
      <c r="BJ20" s="67">
        <v>440031</v>
      </c>
      <c r="BK20" s="67">
        <v>0</v>
      </c>
      <c r="BL20" s="67">
        <v>4460964</v>
      </c>
      <c r="BM20" s="69">
        <v>4460964</v>
      </c>
      <c r="BN20" s="69">
        <f t="shared" si="7"/>
        <v>0</v>
      </c>
      <c r="BO20" s="94">
        <f t="shared" si="4"/>
        <v>43774</v>
      </c>
    </row>
    <row r="21" spans="1:67" ht="32.25" customHeight="1">
      <c r="A21" s="70" t="s">
        <v>14</v>
      </c>
      <c r="B21" s="67">
        <v>1302148</v>
      </c>
      <c r="C21" s="67">
        <v>1287977</v>
      </c>
      <c r="D21" s="67">
        <f t="shared" si="8"/>
        <v>14171</v>
      </c>
      <c r="E21" s="67">
        <v>60344</v>
      </c>
      <c r="F21" s="67">
        <v>73177</v>
      </c>
      <c r="G21" s="67">
        <v>35408</v>
      </c>
      <c r="H21" s="67">
        <v>790603</v>
      </c>
      <c r="I21" s="67">
        <v>798283</v>
      </c>
      <c r="J21" s="67">
        <f t="shared" si="9"/>
        <v>-7680</v>
      </c>
      <c r="K21" s="67">
        <v>520569</v>
      </c>
      <c r="L21" s="67">
        <v>270034</v>
      </c>
      <c r="M21" s="67">
        <v>0</v>
      </c>
      <c r="N21" s="67">
        <v>144652</v>
      </c>
      <c r="O21" s="67">
        <v>195060</v>
      </c>
      <c r="P21" s="67">
        <v>0</v>
      </c>
      <c r="Q21" s="67">
        <v>786</v>
      </c>
      <c r="R21" s="67">
        <v>380</v>
      </c>
      <c r="S21" s="67">
        <v>1738</v>
      </c>
      <c r="T21" s="67">
        <v>802374</v>
      </c>
      <c r="U21" s="67">
        <v>723780</v>
      </c>
      <c r="V21" s="67">
        <f t="shared" si="10"/>
        <v>78594</v>
      </c>
      <c r="W21" s="67">
        <v>64461</v>
      </c>
      <c r="X21" s="67">
        <v>14772</v>
      </c>
      <c r="Y21" s="67">
        <v>1345</v>
      </c>
      <c r="Z21" s="67">
        <v>174260</v>
      </c>
      <c r="AA21" s="67">
        <v>31882</v>
      </c>
      <c r="AB21" s="67">
        <v>14057</v>
      </c>
      <c r="AC21" s="67">
        <v>413331</v>
      </c>
      <c r="AD21" s="67">
        <v>88266</v>
      </c>
      <c r="AE21" s="67">
        <v>35375</v>
      </c>
      <c r="AF21" s="67">
        <v>351344</v>
      </c>
      <c r="AG21" s="67">
        <v>697730</v>
      </c>
      <c r="AH21" s="67">
        <v>1875</v>
      </c>
      <c r="AI21" s="67">
        <v>7747</v>
      </c>
      <c r="AJ21" s="67">
        <v>0</v>
      </c>
      <c r="AK21" s="67">
        <v>349251</v>
      </c>
      <c r="AL21" s="67">
        <v>338857</v>
      </c>
      <c r="AM21" s="67">
        <v>371908</v>
      </c>
      <c r="AN21" s="67">
        <v>33445</v>
      </c>
      <c r="AO21" s="67">
        <v>324147</v>
      </c>
      <c r="AP21" s="67">
        <v>0</v>
      </c>
      <c r="AQ21" s="67">
        <v>14316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7">
        <v>771168</v>
      </c>
      <c r="BE21" s="67">
        <v>771168</v>
      </c>
      <c r="BF21" s="68">
        <v>0</v>
      </c>
      <c r="BG21" s="67">
        <v>24771</v>
      </c>
      <c r="BH21" s="67">
        <v>0</v>
      </c>
      <c r="BI21" s="67">
        <v>62000</v>
      </c>
      <c r="BJ21" s="67">
        <v>643036</v>
      </c>
      <c r="BK21" s="67">
        <v>0</v>
      </c>
      <c r="BL21" s="67">
        <v>5061854</v>
      </c>
      <c r="BM21" s="69">
        <v>5061854</v>
      </c>
      <c r="BN21" s="69">
        <f t="shared" si="7"/>
        <v>0</v>
      </c>
      <c r="BO21" s="94">
        <f t="shared" si="4"/>
        <v>62000</v>
      </c>
    </row>
    <row r="22" spans="1:67" ht="32.25" customHeight="1">
      <c r="A22" s="70" t="s">
        <v>15</v>
      </c>
      <c r="B22" s="67">
        <v>655305</v>
      </c>
      <c r="C22" s="67">
        <v>640038</v>
      </c>
      <c r="D22" s="67">
        <f t="shared" si="8"/>
        <v>15267</v>
      </c>
      <c r="E22" s="67">
        <v>32433</v>
      </c>
      <c r="F22" s="67">
        <v>29172</v>
      </c>
      <c r="G22" s="67">
        <v>33705</v>
      </c>
      <c r="H22" s="67">
        <v>412801</v>
      </c>
      <c r="I22" s="67">
        <v>392118</v>
      </c>
      <c r="J22" s="67">
        <f t="shared" si="9"/>
        <v>20683</v>
      </c>
      <c r="K22" s="67">
        <v>275046</v>
      </c>
      <c r="L22" s="67">
        <v>137755</v>
      </c>
      <c r="M22" s="67">
        <v>0</v>
      </c>
      <c r="N22" s="67">
        <v>79703</v>
      </c>
      <c r="O22" s="67">
        <v>66184</v>
      </c>
      <c r="P22" s="67">
        <v>0</v>
      </c>
      <c r="Q22" s="67">
        <v>349</v>
      </c>
      <c r="R22" s="67">
        <v>0</v>
      </c>
      <c r="S22" s="67">
        <v>958</v>
      </c>
      <c r="T22" s="67">
        <v>319520</v>
      </c>
      <c r="U22" s="67">
        <v>284770</v>
      </c>
      <c r="V22" s="67">
        <f t="shared" si="10"/>
        <v>34750</v>
      </c>
      <c r="W22" s="67">
        <v>19106</v>
      </c>
      <c r="X22" s="67">
        <v>3628</v>
      </c>
      <c r="Y22" s="67">
        <v>1075</v>
      </c>
      <c r="Z22" s="67">
        <v>70673</v>
      </c>
      <c r="AA22" s="67">
        <v>31406</v>
      </c>
      <c r="AB22" s="67">
        <v>14914</v>
      </c>
      <c r="AC22" s="67">
        <v>149851</v>
      </c>
      <c r="AD22" s="67">
        <v>28867</v>
      </c>
      <c r="AE22" s="67">
        <v>19283</v>
      </c>
      <c r="AF22" s="67">
        <v>153408</v>
      </c>
      <c r="AG22" s="67">
        <v>314779</v>
      </c>
      <c r="AH22" s="67">
        <v>278</v>
      </c>
      <c r="AI22" s="67">
        <v>1431</v>
      </c>
      <c r="AJ22" s="67">
        <v>0</v>
      </c>
      <c r="AK22" s="67">
        <v>155454</v>
      </c>
      <c r="AL22" s="67">
        <v>157616</v>
      </c>
      <c r="AM22" s="67">
        <v>357659</v>
      </c>
      <c r="AN22" s="67">
        <v>10410</v>
      </c>
      <c r="AO22" s="67">
        <v>347249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7">
        <v>405661</v>
      </c>
      <c r="BE22" s="67">
        <v>405661</v>
      </c>
      <c r="BF22" s="68">
        <v>0</v>
      </c>
      <c r="BG22" s="67">
        <v>2620</v>
      </c>
      <c r="BH22" s="67">
        <v>26500</v>
      </c>
      <c r="BI22" s="67">
        <v>16000</v>
      </c>
      <c r="BJ22" s="67">
        <v>233591</v>
      </c>
      <c r="BK22" s="67">
        <v>0</v>
      </c>
      <c r="BL22" s="67">
        <v>2504326</v>
      </c>
      <c r="BM22" s="69">
        <v>2504326</v>
      </c>
      <c r="BN22" s="69">
        <f t="shared" si="7"/>
        <v>0</v>
      </c>
      <c r="BO22" s="94">
        <f t="shared" si="4"/>
        <v>42500</v>
      </c>
    </row>
    <row r="23" spans="1:67" ht="32.25" customHeight="1">
      <c r="A23" s="70" t="s">
        <v>16</v>
      </c>
      <c r="B23" s="67">
        <v>879897</v>
      </c>
      <c r="C23" s="67">
        <v>913906</v>
      </c>
      <c r="D23" s="67">
        <f t="shared" si="8"/>
        <v>-34009</v>
      </c>
      <c r="E23" s="67">
        <v>52537</v>
      </c>
      <c r="F23" s="67">
        <v>24930</v>
      </c>
      <c r="G23" s="67">
        <v>33078</v>
      </c>
      <c r="H23" s="67">
        <v>575857</v>
      </c>
      <c r="I23" s="67">
        <v>589970</v>
      </c>
      <c r="J23" s="67">
        <f t="shared" si="9"/>
        <v>-14113</v>
      </c>
      <c r="K23" s="67">
        <v>371455</v>
      </c>
      <c r="L23" s="67">
        <v>204402</v>
      </c>
      <c r="M23" s="67">
        <v>0</v>
      </c>
      <c r="N23" s="67">
        <v>107669</v>
      </c>
      <c r="O23" s="67">
        <v>83863</v>
      </c>
      <c r="P23" s="67">
        <v>0</v>
      </c>
      <c r="Q23" s="67">
        <v>558</v>
      </c>
      <c r="R23" s="67">
        <v>0</v>
      </c>
      <c r="S23" s="67">
        <v>1405</v>
      </c>
      <c r="T23" s="67">
        <v>522082</v>
      </c>
      <c r="U23" s="67">
        <v>450005</v>
      </c>
      <c r="V23" s="67">
        <f t="shared" si="10"/>
        <v>72077</v>
      </c>
      <c r="W23" s="67">
        <v>10718</v>
      </c>
      <c r="X23" s="67">
        <v>11435</v>
      </c>
      <c r="Y23" s="67">
        <v>1205</v>
      </c>
      <c r="Z23" s="67">
        <v>120304</v>
      </c>
      <c r="AA23" s="67">
        <v>22943</v>
      </c>
      <c r="AB23" s="67">
        <v>13844</v>
      </c>
      <c r="AC23" s="67">
        <v>254089</v>
      </c>
      <c r="AD23" s="67">
        <v>87544</v>
      </c>
      <c r="AE23" s="67">
        <v>14735</v>
      </c>
      <c r="AF23" s="67">
        <v>153237</v>
      </c>
      <c r="AG23" s="67">
        <v>609619</v>
      </c>
      <c r="AH23" s="67">
        <v>4592</v>
      </c>
      <c r="AI23" s="67">
        <v>4694</v>
      </c>
      <c r="AJ23" s="67">
        <v>613</v>
      </c>
      <c r="AK23" s="67">
        <v>245631</v>
      </c>
      <c r="AL23" s="67">
        <v>354089</v>
      </c>
      <c r="AM23" s="67">
        <v>522928</v>
      </c>
      <c r="AN23" s="67">
        <v>11120</v>
      </c>
      <c r="AO23" s="67">
        <v>511776</v>
      </c>
      <c r="AP23" s="67">
        <v>0</v>
      </c>
      <c r="AQ23" s="67">
        <v>32</v>
      </c>
      <c r="AR23" s="67">
        <v>0</v>
      </c>
      <c r="AS23" s="67">
        <v>0</v>
      </c>
      <c r="AT23" s="67">
        <v>3440</v>
      </c>
      <c r="AU23" s="67">
        <v>0</v>
      </c>
      <c r="AV23" s="67">
        <v>3440</v>
      </c>
      <c r="AW23" s="67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7">
        <v>387789</v>
      </c>
      <c r="BE23" s="67">
        <v>387789</v>
      </c>
      <c r="BF23" s="68">
        <v>0</v>
      </c>
      <c r="BG23" s="67">
        <v>88253</v>
      </c>
      <c r="BH23" s="67">
        <v>0</v>
      </c>
      <c r="BI23" s="67">
        <v>26116</v>
      </c>
      <c r="BJ23" s="67">
        <v>333904</v>
      </c>
      <c r="BK23" s="67">
        <v>0</v>
      </c>
      <c r="BL23" s="67">
        <v>3542000</v>
      </c>
      <c r="BM23" s="69">
        <v>3542000</v>
      </c>
      <c r="BN23" s="69">
        <f t="shared" si="7"/>
        <v>0</v>
      </c>
      <c r="BO23" s="94">
        <f t="shared" si="4"/>
        <v>26116</v>
      </c>
    </row>
    <row r="24" spans="1:67" ht="32.25" customHeight="1">
      <c r="A24" s="76" t="s">
        <v>17</v>
      </c>
      <c r="B24" s="72">
        <v>836740</v>
      </c>
      <c r="C24" s="72">
        <v>871782</v>
      </c>
      <c r="D24" s="72">
        <f t="shared" si="8"/>
        <v>-35042</v>
      </c>
      <c r="E24" s="72">
        <v>63517</v>
      </c>
      <c r="F24" s="72">
        <v>25437</v>
      </c>
      <c r="G24" s="72">
        <v>32819</v>
      </c>
      <c r="H24" s="72">
        <v>538814</v>
      </c>
      <c r="I24" s="72">
        <v>522824</v>
      </c>
      <c r="J24" s="72">
        <f t="shared" si="9"/>
        <v>15990</v>
      </c>
      <c r="K24" s="72">
        <v>357180</v>
      </c>
      <c r="L24" s="72">
        <v>181634</v>
      </c>
      <c r="M24" s="72">
        <v>0</v>
      </c>
      <c r="N24" s="72">
        <v>96963</v>
      </c>
      <c r="O24" s="72">
        <v>77857</v>
      </c>
      <c r="P24" s="72">
        <v>0</v>
      </c>
      <c r="Q24" s="72">
        <v>522</v>
      </c>
      <c r="R24" s="72">
        <v>0</v>
      </c>
      <c r="S24" s="72">
        <v>811</v>
      </c>
      <c r="T24" s="72">
        <v>516076</v>
      </c>
      <c r="U24" s="72">
        <v>647458</v>
      </c>
      <c r="V24" s="72">
        <f t="shared" si="10"/>
        <v>-131382</v>
      </c>
      <c r="W24" s="72">
        <v>43351</v>
      </c>
      <c r="X24" s="72">
        <v>10663</v>
      </c>
      <c r="Y24" s="72">
        <v>1762</v>
      </c>
      <c r="Z24" s="72">
        <v>122173</v>
      </c>
      <c r="AA24" s="72">
        <v>21434</v>
      </c>
      <c r="AB24" s="72">
        <v>17720</v>
      </c>
      <c r="AC24" s="72">
        <v>236239</v>
      </c>
      <c r="AD24" s="72">
        <v>62734</v>
      </c>
      <c r="AE24" s="72">
        <v>19488</v>
      </c>
      <c r="AF24" s="72">
        <v>256864</v>
      </c>
      <c r="AG24" s="72">
        <v>451952</v>
      </c>
      <c r="AH24" s="72">
        <v>629</v>
      </c>
      <c r="AI24" s="72">
        <v>14783</v>
      </c>
      <c r="AJ24" s="72">
        <v>0</v>
      </c>
      <c r="AK24" s="72">
        <v>266040</v>
      </c>
      <c r="AL24" s="72">
        <v>170500</v>
      </c>
      <c r="AM24" s="72">
        <v>580582</v>
      </c>
      <c r="AN24" s="72">
        <v>117479</v>
      </c>
      <c r="AO24" s="72">
        <v>403173</v>
      </c>
      <c r="AP24" s="72">
        <v>0</v>
      </c>
      <c r="AQ24" s="72">
        <v>59930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2">
        <v>758819</v>
      </c>
      <c r="BE24" s="72">
        <v>758819</v>
      </c>
      <c r="BF24" s="73">
        <v>0</v>
      </c>
      <c r="BG24" s="72">
        <v>82148</v>
      </c>
      <c r="BH24" s="72">
        <v>18490</v>
      </c>
      <c r="BI24" s="72">
        <v>48360</v>
      </c>
      <c r="BJ24" s="72">
        <v>508062</v>
      </c>
      <c r="BK24" s="72">
        <v>0</v>
      </c>
      <c r="BL24" s="72">
        <v>4077581</v>
      </c>
      <c r="BM24" s="69">
        <v>4077581</v>
      </c>
      <c r="BN24" s="69">
        <f t="shared" si="7"/>
        <v>0</v>
      </c>
      <c r="BO24" s="94">
        <f t="shared" si="4"/>
        <v>66850</v>
      </c>
    </row>
    <row r="25" spans="1:67" ht="32.25" customHeight="1">
      <c r="A25" s="70" t="s">
        <v>18</v>
      </c>
      <c r="B25" s="67">
        <v>825878</v>
      </c>
      <c r="C25" s="67">
        <v>887974</v>
      </c>
      <c r="D25" s="67">
        <f t="shared" si="8"/>
        <v>-62096</v>
      </c>
      <c r="E25" s="67">
        <v>50787</v>
      </c>
      <c r="F25" s="67">
        <v>26775</v>
      </c>
      <c r="G25" s="67">
        <v>26733</v>
      </c>
      <c r="H25" s="67">
        <v>531495</v>
      </c>
      <c r="I25" s="67">
        <v>564175</v>
      </c>
      <c r="J25" s="67">
        <f t="shared" si="9"/>
        <v>-32680</v>
      </c>
      <c r="K25" s="67">
        <v>347064</v>
      </c>
      <c r="L25" s="67">
        <v>177615</v>
      </c>
      <c r="M25" s="67">
        <v>6816</v>
      </c>
      <c r="N25" s="67">
        <v>103180</v>
      </c>
      <c r="O25" s="67">
        <v>81262</v>
      </c>
      <c r="P25" s="67">
        <v>72</v>
      </c>
      <c r="Q25" s="67">
        <v>279</v>
      </c>
      <c r="R25" s="67">
        <v>300</v>
      </c>
      <c r="S25" s="67">
        <v>4995</v>
      </c>
      <c r="T25" s="67">
        <v>461009</v>
      </c>
      <c r="U25" s="67">
        <v>413125</v>
      </c>
      <c r="V25" s="67">
        <f t="shared" si="10"/>
        <v>47884</v>
      </c>
      <c r="W25" s="67">
        <v>34256</v>
      </c>
      <c r="X25" s="67">
        <v>10787</v>
      </c>
      <c r="Y25" s="67">
        <v>2024</v>
      </c>
      <c r="Z25" s="67">
        <v>110705</v>
      </c>
      <c r="AA25" s="67">
        <v>24695</v>
      </c>
      <c r="AB25" s="67">
        <v>23979</v>
      </c>
      <c r="AC25" s="67">
        <v>198755</v>
      </c>
      <c r="AD25" s="67">
        <v>55808</v>
      </c>
      <c r="AE25" s="67">
        <v>39250</v>
      </c>
      <c r="AF25" s="67">
        <v>122564</v>
      </c>
      <c r="AG25" s="67">
        <v>433400</v>
      </c>
      <c r="AH25" s="67">
        <v>907</v>
      </c>
      <c r="AI25" s="67">
        <v>1872</v>
      </c>
      <c r="AJ25" s="67">
        <v>102</v>
      </c>
      <c r="AK25" s="67">
        <v>168896</v>
      </c>
      <c r="AL25" s="67">
        <v>261623</v>
      </c>
      <c r="AM25" s="67">
        <v>853040</v>
      </c>
      <c r="AN25" s="67">
        <v>383197</v>
      </c>
      <c r="AO25" s="67">
        <v>469623</v>
      </c>
      <c r="AP25" s="67">
        <v>0</v>
      </c>
      <c r="AQ25" s="67">
        <v>220</v>
      </c>
      <c r="AR25" s="67">
        <v>0</v>
      </c>
      <c r="AS25" s="67">
        <v>0</v>
      </c>
      <c r="AT25" s="67">
        <v>241525</v>
      </c>
      <c r="AU25" s="67">
        <v>241365</v>
      </c>
      <c r="AV25" s="67">
        <v>160</v>
      </c>
      <c r="AW25" s="67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7">
        <v>452104</v>
      </c>
      <c r="BE25" s="67">
        <v>452104</v>
      </c>
      <c r="BF25" s="68">
        <v>0</v>
      </c>
      <c r="BG25" s="67">
        <v>30603</v>
      </c>
      <c r="BH25" s="67">
        <v>2549</v>
      </c>
      <c r="BI25" s="67">
        <v>0</v>
      </c>
      <c r="BJ25" s="67">
        <v>389143</v>
      </c>
      <c r="BK25" s="67">
        <v>0</v>
      </c>
      <c r="BL25" s="67">
        <v>3851065</v>
      </c>
      <c r="BM25" s="69">
        <v>3851065</v>
      </c>
      <c r="BN25" s="69">
        <f t="shared" si="7"/>
        <v>0</v>
      </c>
      <c r="BO25" s="94">
        <f t="shared" si="4"/>
        <v>2549</v>
      </c>
    </row>
    <row r="26" spans="1:67" ht="32.25" customHeight="1">
      <c r="A26" s="70" t="s">
        <v>19</v>
      </c>
      <c r="B26" s="67">
        <v>890664</v>
      </c>
      <c r="C26" s="67">
        <v>925370</v>
      </c>
      <c r="D26" s="67">
        <f t="shared" si="8"/>
        <v>-34706</v>
      </c>
      <c r="E26" s="67">
        <v>53757</v>
      </c>
      <c r="F26" s="67">
        <v>32008</v>
      </c>
      <c r="G26" s="67">
        <v>27724</v>
      </c>
      <c r="H26" s="67">
        <v>566667</v>
      </c>
      <c r="I26" s="67">
        <v>597046</v>
      </c>
      <c r="J26" s="67">
        <f t="shared" si="9"/>
        <v>-30379</v>
      </c>
      <c r="K26" s="67">
        <v>360149</v>
      </c>
      <c r="L26" s="67">
        <v>193003</v>
      </c>
      <c r="M26" s="67">
        <v>13515</v>
      </c>
      <c r="N26" s="67">
        <v>107187</v>
      </c>
      <c r="O26" s="67">
        <v>95268</v>
      </c>
      <c r="P26" s="67">
        <v>0</v>
      </c>
      <c r="Q26" s="67">
        <v>650</v>
      </c>
      <c r="R26" s="67">
        <v>950</v>
      </c>
      <c r="S26" s="67">
        <v>6453</v>
      </c>
      <c r="T26" s="67">
        <v>434944</v>
      </c>
      <c r="U26" s="67">
        <v>441018</v>
      </c>
      <c r="V26" s="67">
        <f t="shared" si="10"/>
        <v>-6074</v>
      </c>
      <c r="W26" s="67">
        <v>34370</v>
      </c>
      <c r="X26" s="67">
        <v>20492</v>
      </c>
      <c r="Y26" s="67">
        <v>731</v>
      </c>
      <c r="Z26" s="67">
        <v>125486</v>
      </c>
      <c r="AA26" s="67">
        <v>36800</v>
      </c>
      <c r="AB26" s="67">
        <v>18682</v>
      </c>
      <c r="AC26" s="67">
        <v>166034</v>
      </c>
      <c r="AD26" s="67">
        <v>32349</v>
      </c>
      <c r="AE26" s="67">
        <v>67079</v>
      </c>
      <c r="AF26" s="67">
        <v>212238</v>
      </c>
      <c r="AG26" s="67">
        <v>691811</v>
      </c>
      <c r="AH26" s="67">
        <v>2093</v>
      </c>
      <c r="AI26" s="67">
        <v>224</v>
      </c>
      <c r="AJ26" s="67">
        <v>21747</v>
      </c>
      <c r="AK26" s="67">
        <v>434688</v>
      </c>
      <c r="AL26" s="67">
        <v>233059</v>
      </c>
      <c r="AM26" s="67">
        <v>448268</v>
      </c>
      <c r="AN26" s="67">
        <v>126738</v>
      </c>
      <c r="AO26" s="67">
        <v>315797</v>
      </c>
      <c r="AP26" s="67">
        <v>0</v>
      </c>
      <c r="AQ26" s="67">
        <v>5733</v>
      </c>
      <c r="AR26" s="67">
        <v>0</v>
      </c>
      <c r="AS26" s="67">
        <v>0</v>
      </c>
      <c r="AT26" s="67">
        <v>202987</v>
      </c>
      <c r="AU26" s="67">
        <v>191316</v>
      </c>
      <c r="AV26" s="67">
        <v>11671</v>
      </c>
      <c r="AW26" s="67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7">
        <v>735520</v>
      </c>
      <c r="BE26" s="67">
        <v>734715</v>
      </c>
      <c r="BF26" s="68">
        <v>805</v>
      </c>
      <c r="BG26" s="67">
        <v>2330</v>
      </c>
      <c r="BH26" s="67">
        <v>0</v>
      </c>
      <c r="BI26" s="67">
        <v>24000</v>
      </c>
      <c r="BJ26" s="67">
        <v>410385</v>
      </c>
      <c r="BK26" s="67">
        <v>0</v>
      </c>
      <c r="BL26" s="67">
        <v>4120226</v>
      </c>
      <c r="BM26" s="69">
        <v>4120226</v>
      </c>
      <c r="BN26" s="69">
        <f t="shared" si="7"/>
        <v>0</v>
      </c>
      <c r="BO26" s="94">
        <f t="shared" si="4"/>
        <v>24000</v>
      </c>
    </row>
    <row r="27" spans="1:67" ht="32.25" customHeight="1">
      <c r="A27" s="70" t="s">
        <v>20</v>
      </c>
      <c r="B27" s="67">
        <v>290034</v>
      </c>
      <c r="C27" s="67">
        <v>297185</v>
      </c>
      <c r="D27" s="67">
        <f t="shared" si="8"/>
        <v>-7151</v>
      </c>
      <c r="E27" s="67">
        <v>26817</v>
      </c>
      <c r="F27" s="67">
        <v>6588</v>
      </c>
      <c r="G27" s="67">
        <v>25955</v>
      </c>
      <c r="H27" s="67">
        <v>165001</v>
      </c>
      <c r="I27" s="67">
        <v>161607</v>
      </c>
      <c r="J27" s="67">
        <f t="shared" si="9"/>
        <v>3394</v>
      </c>
      <c r="K27" s="67">
        <v>98440</v>
      </c>
      <c r="L27" s="67">
        <v>50336</v>
      </c>
      <c r="M27" s="67">
        <v>16225</v>
      </c>
      <c r="N27" s="67">
        <v>34215</v>
      </c>
      <c r="O27" s="67">
        <v>28832</v>
      </c>
      <c r="P27" s="67">
        <v>0</v>
      </c>
      <c r="Q27" s="67">
        <v>186</v>
      </c>
      <c r="R27" s="67">
        <v>0</v>
      </c>
      <c r="S27" s="67">
        <v>2440</v>
      </c>
      <c r="T27" s="67">
        <v>284797</v>
      </c>
      <c r="U27" s="67">
        <v>269127</v>
      </c>
      <c r="V27" s="67">
        <f t="shared" si="10"/>
        <v>15670</v>
      </c>
      <c r="W27" s="67">
        <v>13064</v>
      </c>
      <c r="X27" s="67">
        <v>14084</v>
      </c>
      <c r="Y27" s="67">
        <v>1223</v>
      </c>
      <c r="Z27" s="67">
        <v>100097</v>
      </c>
      <c r="AA27" s="67">
        <v>39908</v>
      </c>
      <c r="AB27" s="67">
        <v>6322</v>
      </c>
      <c r="AC27" s="67">
        <v>76826</v>
      </c>
      <c r="AD27" s="67">
        <v>33273</v>
      </c>
      <c r="AE27" s="67">
        <v>18919</v>
      </c>
      <c r="AF27" s="67">
        <v>5836</v>
      </c>
      <c r="AG27" s="67">
        <v>114375</v>
      </c>
      <c r="AH27" s="67">
        <v>412</v>
      </c>
      <c r="AI27" s="67">
        <v>2071</v>
      </c>
      <c r="AJ27" s="67">
        <v>0</v>
      </c>
      <c r="AK27" s="67">
        <v>57546</v>
      </c>
      <c r="AL27" s="67">
        <v>54346</v>
      </c>
      <c r="AM27" s="67">
        <v>394149</v>
      </c>
      <c r="AN27" s="67">
        <v>219633</v>
      </c>
      <c r="AO27" s="67">
        <v>174516</v>
      </c>
      <c r="AP27" s="67">
        <v>0</v>
      </c>
      <c r="AQ27" s="67">
        <v>0</v>
      </c>
      <c r="AR27" s="67">
        <v>0</v>
      </c>
      <c r="AS27" s="67">
        <v>0</v>
      </c>
      <c r="AT27" s="67">
        <v>3303</v>
      </c>
      <c r="AU27" s="67">
        <v>3303</v>
      </c>
      <c r="AV27" s="67">
        <v>0</v>
      </c>
      <c r="AW27" s="67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7">
        <v>278658</v>
      </c>
      <c r="BE27" s="67">
        <v>278658</v>
      </c>
      <c r="BF27" s="68">
        <v>0</v>
      </c>
      <c r="BG27" s="67">
        <v>108270</v>
      </c>
      <c r="BH27" s="67">
        <v>0</v>
      </c>
      <c r="BI27" s="67">
        <v>0</v>
      </c>
      <c r="BJ27" s="67">
        <v>229479</v>
      </c>
      <c r="BK27" s="67">
        <v>0</v>
      </c>
      <c r="BL27" s="67">
        <v>1727820</v>
      </c>
      <c r="BM27" s="69">
        <v>1727820</v>
      </c>
      <c r="BN27" s="69">
        <f t="shared" si="7"/>
        <v>0</v>
      </c>
      <c r="BO27" s="94">
        <f t="shared" si="4"/>
        <v>0</v>
      </c>
    </row>
    <row r="28" spans="1:67" ht="32.25" customHeight="1">
      <c r="A28" s="80" t="s">
        <v>21</v>
      </c>
      <c r="B28" s="74">
        <v>838441</v>
      </c>
      <c r="C28" s="74">
        <v>838477</v>
      </c>
      <c r="D28" s="74">
        <f t="shared" si="8"/>
        <v>-36</v>
      </c>
      <c r="E28" s="74">
        <v>37747</v>
      </c>
      <c r="F28" s="74">
        <v>50639</v>
      </c>
      <c r="G28" s="74">
        <v>27845</v>
      </c>
      <c r="H28" s="74">
        <v>482931</v>
      </c>
      <c r="I28" s="74">
        <v>520021</v>
      </c>
      <c r="J28" s="74">
        <f t="shared" si="9"/>
        <v>-37090</v>
      </c>
      <c r="K28" s="74">
        <v>306242</v>
      </c>
      <c r="L28" s="74">
        <v>176689</v>
      </c>
      <c r="M28" s="74">
        <v>0</v>
      </c>
      <c r="N28" s="74">
        <v>90168</v>
      </c>
      <c r="O28" s="74">
        <v>146982</v>
      </c>
      <c r="P28" s="74">
        <v>337</v>
      </c>
      <c r="Q28" s="74">
        <v>609</v>
      </c>
      <c r="R28" s="74">
        <v>1183</v>
      </c>
      <c r="S28" s="74">
        <v>0</v>
      </c>
      <c r="T28" s="74">
        <v>444876</v>
      </c>
      <c r="U28" s="74">
        <v>490485</v>
      </c>
      <c r="V28" s="74">
        <f t="shared" si="10"/>
        <v>-45609</v>
      </c>
      <c r="W28" s="74">
        <v>43321</v>
      </c>
      <c r="X28" s="74">
        <v>11880</v>
      </c>
      <c r="Y28" s="74">
        <v>1034</v>
      </c>
      <c r="Z28" s="74">
        <v>129414</v>
      </c>
      <c r="AA28" s="74">
        <v>17263</v>
      </c>
      <c r="AB28" s="74">
        <v>10864</v>
      </c>
      <c r="AC28" s="74">
        <v>202406</v>
      </c>
      <c r="AD28" s="74">
        <v>28694</v>
      </c>
      <c r="AE28" s="74">
        <v>107276</v>
      </c>
      <c r="AF28" s="74">
        <v>85365</v>
      </c>
      <c r="AG28" s="74">
        <v>518069</v>
      </c>
      <c r="AH28" s="74">
        <v>799</v>
      </c>
      <c r="AI28" s="74">
        <v>7588</v>
      </c>
      <c r="AJ28" s="74">
        <v>0</v>
      </c>
      <c r="AK28" s="74">
        <v>302662</v>
      </c>
      <c r="AL28" s="74">
        <v>207020</v>
      </c>
      <c r="AM28" s="74">
        <v>830292</v>
      </c>
      <c r="AN28" s="74">
        <v>382885</v>
      </c>
      <c r="AO28" s="74">
        <v>409907</v>
      </c>
      <c r="AP28" s="74">
        <v>0</v>
      </c>
      <c r="AQ28" s="74">
        <v>37500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4">
        <v>870862</v>
      </c>
      <c r="BE28" s="74">
        <v>869188</v>
      </c>
      <c r="BF28" s="75">
        <v>1674</v>
      </c>
      <c r="BG28" s="74">
        <v>33879</v>
      </c>
      <c r="BH28" s="74">
        <v>0</v>
      </c>
      <c r="BI28" s="74">
        <v>13000</v>
      </c>
      <c r="BJ28" s="74">
        <v>599590</v>
      </c>
      <c r="BK28" s="74">
        <v>0</v>
      </c>
      <c r="BL28" s="74">
        <v>4341650</v>
      </c>
      <c r="BM28" s="69">
        <v>4341650</v>
      </c>
      <c r="BN28" s="69">
        <f t="shared" si="7"/>
        <v>0</v>
      </c>
      <c r="BO28" s="94">
        <f t="shared" si="4"/>
        <v>13000</v>
      </c>
    </row>
    <row r="29" spans="1:67" ht="32.25" customHeight="1">
      <c r="A29" s="70" t="s">
        <v>104</v>
      </c>
      <c r="B29" s="67">
        <v>2515159</v>
      </c>
      <c r="C29" s="67">
        <v>2680138</v>
      </c>
      <c r="D29" s="67">
        <f t="shared" si="8"/>
        <v>-164979</v>
      </c>
      <c r="E29" s="67">
        <v>81274</v>
      </c>
      <c r="F29" s="67">
        <v>93418</v>
      </c>
      <c r="G29" s="67">
        <v>32195</v>
      </c>
      <c r="H29" s="67">
        <v>1745539</v>
      </c>
      <c r="I29" s="67">
        <v>1723687</v>
      </c>
      <c r="J29" s="67">
        <f t="shared" si="9"/>
        <v>21852</v>
      </c>
      <c r="K29" s="67">
        <v>1155564</v>
      </c>
      <c r="L29" s="67">
        <v>589975</v>
      </c>
      <c r="M29" s="67">
        <v>0</v>
      </c>
      <c r="N29" s="67">
        <v>310411</v>
      </c>
      <c r="O29" s="67">
        <v>240607</v>
      </c>
      <c r="P29" s="67">
        <v>0</v>
      </c>
      <c r="Q29" s="67">
        <v>1643</v>
      </c>
      <c r="R29" s="67">
        <v>0</v>
      </c>
      <c r="S29" s="67">
        <v>10072</v>
      </c>
      <c r="T29" s="67">
        <v>1348449</v>
      </c>
      <c r="U29" s="67">
        <v>1684761</v>
      </c>
      <c r="V29" s="67">
        <f t="shared" si="10"/>
        <v>-336312</v>
      </c>
      <c r="W29" s="67">
        <v>85006</v>
      </c>
      <c r="X29" s="67">
        <v>34962</v>
      </c>
      <c r="Y29" s="67">
        <v>1417</v>
      </c>
      <c r="Z29" s="67">
        <v>270304</v>
      </c>
      <c r="AA29" s="67">
        <v>72233</v>
      </c>
      <c r="AB29" s="67">
        <v>26075</v>
      </c>
      <c r="AC29" s="67">
        <v>731334</v>
      </c>
      <c r="AD29" s="67">
        <v>127118</v>
      </c>
      <c r="AE29" s="67">
        <v>297826</v>
      </c>
      <c r="AF29" s="67">
        <v>518119</v>
      </c>
      <c r="AG29" s="67">
        <v>1641859</v>
      </c>
      <c r="AH29" s="67">
        <v>5137</v>
      </c>
      <c r="AI29" s="67">
        <v>0</v>
      </c>
      <c r="AJ29" s="67">
        <v>0</v>
      </c>
      <c r="AK29" s="67">
        <v>1216955</v>
      </c>
      <c r="AL29" s="67">
        <v>419767</v>
      </c>
      <c r="AM29" s="67">
        <v>2302287</v>
      </c>
      <c r="AN29" s="67">
        <v>673304</v>
      </c>
      <c r="AO29" s="67">
        <v>1516604</v>
      </c>
      <c r="AP29" s="67">
        <v>0</v>
      </c>
      <c r="AQ29" s="67">
        <v>96519</v>
      </c>
      <c r="AR29" s="67">
        <v>0</v>
      </c>
      <c r="AS29" s="67">
        <v>15860</v>
      </c>
      <c r="AT29" s="67">
        <v>68548</v>
      </c>
      <c r="AU29" s="67">
        <v>52613</v>
      </c>
      <c r="AV29" s="67">
        <v>15935</v>
      </c>
      <c r="AW29" s="67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7">
        <v>2038937</v>
      </c>
      <c r="BE29" s="67">
        <v>2038937</v>
      </c>
      <c r="BF29" s="68">
        <v>0</v>
      </c>
      <c r="BG29" s="67">
        <v>407917</v>
      </c>
      <c r="BH29" s="67">
        <v>40930</v>
      </c>
      <c r="BI29" s="67">
        <v>30379</v>
      </c>
      <c r="BJ29" s="67">
        <v>1448403</v>
      </c>
      <c r="BK29" s="67">
        <v>0</v>
      </c>
      <c r="BL29" s="67">
        <v>12658813</v>
      </c>
      <c r="BM29" s="69">
        <v>12658813</v>
      </c>
      <c r="BN29" s="69">
        <f t="shared" si="7"/>
        <v>0</v>
      </c>
      <c r="BO29" s="94">
        <f t="shared" si="4"/>
        <v>71309</v>
      </c>
    </row>
    <row r="30" spans="1:67" ht="32.25" customHeight="1">
      <c r="A30" s="70" t="s">
        <v>22</v>
      </c>
      <c r="B30" s="67">
        <v>525991</v>
      </c>
      <c r="C30" s="67">
        <v>554661</v>
      </c>
      <c r="D30" s="67">
        <f t="shared" si="8"/>
        <v>-28670</v>
      </c>
      <c r="E30" s="67">
        <v>35739</v>
      </c>
      <c r="F30" s="67">
        <v>19962</v>
      </c>
      <c r="G30" s="67">
        <v>29595</v>
      </c>
      <c r="H30" s="67">
        <v>323745</v>
      </c>
      <c r="I30" s="67">
        <v>341671</v>
      </c>
      <c r="J30" s="67">
        <f t="shared" si="9"/>
        <v>-17926</v>
      </c>
      <c r="K30" s="67">
        <v>218138</v>
      </c>
      <c r="L30" s="67">
        <v>105607</v>
      </c>
      <c r="M30" s="67">
        <v>0</v>
      </c>
      <c r="N30" s="67">
        <v>64674</v>
      </c>
      <c r="O30" s="67">
        <v>51909</v>
      </c>
      <c r="P30" s="67">
        <v>0</v>
      </c>
      <c r="Q30" s="67">
        <v>367</v>
      </c>
      <c r="R30" s="67">
        <v>0</v>
      </c>
      <c r="S30" s="67">
        <v>0</v>
      </c>
      <c r="T30" s="67">
        <v>250409</v>
      </c>
      <c r="U30" s="67">
        <v>277745</v>
      </c>
      <c r="V30" s="67">
        <f t="shared" si="10"/>
        <v>-27336</v>
      </c>
      <c r="W30" s="67">
        <v>35870</v>
      </c>
      <c r="X30" s="67">
        <v>9442</v>
      </c>
      <c r="Y30" s="67">
        <v>1352</v>
      </c>
      <c r="Z30" s="67">
        <v>70648</v>
      </c>
      <c r="AA30" s="67">
        <v>17250</v>
      </c>
      <c r="AB30" s="67">
        <v>8172</v>
      </c>
      <c r="AC30" s="67">
        <v>85236</v>
      </c>
      <c r="AD30" s="67">
        <v>22439</v>
      </c>
      <c r="AE30" s="67">
        <v>52449</v>
      </c>
      <c r="AF30" s="67">
        <v>62440</v>
      </c>
      <c r="AG30" s="67">
        <v>404242</v>
      </c>
      <c r="AH30" s="67">
        <v>863</v>
      </c>
      <c r="AI30" s="67">
        <v>9027</v>
      </c>
      <c r="AJ30" s="67">
        <v>275</v>
      </c>
      <c r="AK30" s="67">
        <v>135251</v>
      </c>
      <c r="AL30" s="67">
        <v>258826</v>
      </c>
      <c r="AM30" s="67">
        <v>701347</v>
      </c>
      <c r="AN30" s="67">
        <v>554350</v>
      </c>
      <c r="AO30" s="67">
        <v>118603</v>
      </c>
      <c r="AP30" s="67">
        <v>22441</v>
      </c>
      <c r="AQ30" s="67">
        <v>5953</v>
      </c>
      <c r="AR30" s="67">
        <v>0</v>
      </c>
      <c r="AS30" s="67">
        <v>0</v>
      </c>
      <c r="AT30" s="67">
        <v>132061</v>
      </c>
      <c r="AU30" s="67">
        <v>132011</v>
      </c>
      <c r="AV30" s="67">
        <v>50</v>
      </c>
      <c r="AW30" s="67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7">
        <v>898094</v>
      </c>
      <c r="BE30" s="67">
        <v>897264</v>
      </c>
      <c r="BF30" s="68">
        <v>830</v>
      </c>
      <c r="BG30" s="67">
        <v>63406</v>
      </c>
      <c r="BH30" s="67">
        <v>0</v>
      </c>
      <c r="BI30" s="67">
        <v>10000</v>
      </c>
      <c r="BJ30" s="67">
        <v>355782</v>
      </c>
      <c r="BK30" s="67">
        <v>0</v>
      </c>
      <c r="BL30" s="67">
        <v>3456221</v>
      </c>
      <c r="BM30" s="69">
        <v>3456221</v>
      </c>
      <c r="BN30" s="69">
        <f t="shared" si="7"/>
        <v>0</v>
      </c>
      <c r="BO30" s="94">
        <f t="shared" si="4"/>
        <v>10000</v>
      </c>
    </row>
    <row r="31" spans="1:67" ht="32.25" customHeight="1">
      <c r="A31" s="70" t="s">
        <v>23</v>
      </c>
      <c r="B31" s="67">
        <v>1009790</v>
      </c>
      <c r="C31" s="67">
        <v>1040693</v>
      </c>
      <c r="D31" s="67">
        <f t="shared" si="8"/>
        <v>-30903</v>
      </c>
      <c r="E31" s="67">
        <v>47529</v>
      </c>
      <c r="F31" s="67">
        <v>50177</v>
      </c>
      <c r="G31" s="67">
        <v>38281</v>
      </c>
      <c r="H31" s="67">
        <v>621617</v>
      </c>
      <c r="I31" s="67">
        <v>632092</v>
      </c>
      <c r="J31" s="67">
        <f t="shared" si="9"/>
        <v>-10475</v>
      </c>
      <c r="K31" s="67">
        <v>410955</v>
      </c>
      <c r="L31" s="67">
        <v>210662</v>
      </c>
      <c r="M31" s="67">
        <v>0</v>
      </c>
      <c r="N31" s="67">
        <v>117048</v>
      </c>
      <c r="O31" s="67">
        <v>133312</v>
      </c>
      <c r="P31" s="67">
        <v>0</v>
      </c>
      <c r="Q31" s="67">
        <v>577</v>
      </c>
      <c r="R31" s="67">
        <v>209</v>
      </c>
      <c r="S31" s="67">
        <v>1040</v>
      </c>
      <c r="T31" s="67">
        <v>752831</v>
      </c>
      <c r="U31" s="67">
        <v>957045</v>
      </c>
      <c r="V31" s="67">
        <f t="shared" si="10"/>
        <v>-204214</v>
      </c>
      <c r="W31" s="67">
        <v>21543</v>
      </c>
      <c r="X31" s="67">
        <v>15179</v>
      </c>
      <c r="Y31" s="67">
        <v>3319</v>
      </c>
      <c r="Z31" s="67">
        <v>163203</v>
      </c>
      <c r="AA31" s="67">
        <v>46903</v>
      </c>
      <c r="AB31" s="67">
        <v>1520</v>
      </c>
      <c r="AC31" s="67">
        <v>434522</v>
      </c>
      <c r="AD31" s="67">
        <v>66642</v>
      </c>
      <c r="AE31" s="67">
        <v>129073</v>
      </c>
      <c r="AF31" s="67">
        <v>305664</v>
      </c>
      <c r="AG31" s="67">
        <v>512681</v>
      </c>
      <c r="AH31" s="67">
        <v>2949</v>
      </c>
      <c r="AI31" s="67">
        <v>2035</v>
      </c>
      <c r="AJ31" s="67">
        <v>0</v>
      </c>
      <c r="AK31" s="67">
        <v>237070</v>
      </c>
      <c r="AL31" s="67">
        <v>270627</v>
      </c>
      <c r="AM31" s="67">
        <v>768928</v>
      </c>
      <c r="AN31" s="67">
        <v>174569</v>
      </c>
      <c r="AO31" s="67">
        <v>572984</v>
      </c>
      <c r="AP31" s="67">
        <v>0</v>
      </c>
      <c r="AQ31" s="67">
        <v>21375</v>
      </c>
      <c r="AR31" s="67">
        <v>0</v>
      </c>
      <c r="AS31" s="67">
        <v>0</v>
      </c>
      <c r="AT31" s="67">
        <v>141900</v>
      </c>
      <c r="AU31" s="67">
        <v>125945</v>
      </c>
      <c r="AV31" s="67">
        <v>15955</v>
      </c>
      <c r="AW31" s="67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7">
        <v>840902</v>
      </c>
      <c r="BE31" s="67">
        <v>840748</v>
      </c>
      <c r="BF31" s="68">
        <v>154</v>
      </c>
      <c r="BG31" s="67">
        <v>150793</v>
      </c>
      <c r="BH31" s="67">
        <v>0</v>
      </c>
      <c r="BI31" s="67">
        <v>22500</v>
      </c>
      <c r="BJ31" s="67">
        <v>625661</v>
      </c>
      <c r="BK31" s="67">
        <v>0</v>
      </c>
      <c r="BL31" s="67">
        <v>5260723</v>
      </c>
      <c r="BM31" s="69">
        <v>5260723</v>
      </c>
      <c r="BN31" s="69">
        <f t="shared" si="7"/>
        <v>0</v>
      </c>
      <c r="BO31" s="94">
        <f t="shared" si="4"/>
        <v>22500</v>
      </c>
    </row>
    <row r="32" spans="1:67" ht="32.25" customHeight="1">
      <c r="A32" s="70" t="s">
        <v>24</v>
      </c>
      <c r="B32" s="67">
        <v>595169</v>
      </c>
      <c r="C32" s="67">
        <v>584782</v>
      </c>
      <c r="D32" s="67">
        <f t="shared" si="8"/>
        <v>10387</v>
      </c>
      <c r="E32" s="67">
        <v>32199</v>
      </c>
      <c r="F32" s="67">
        <v>14011</v>
      </c>
      <c r="G32" s="67">
        <v>34999</v>
      </c>
      <c r="H32" s="67">
        <v>380674</v>
      </c>
      <c r="I32" s="67">
        <v>372246</v>
      </c>
      <c r="J32" s="67">
        <f t="shared" si="9"/>
        <v>8428</v>
      </c>
      <c r="K32" s="67">
        <v>248951</v>
      </c>
      <c r="L32" s="67">
        <v>131723</v>
      </c>
      <c r="M32" s="67">
        <v>0</v>
      </c>
      <c r="N32" s="67">
        <v>74296</v>
      </c>
      <c r="O32" s="67">
        <v>56484</v>
      </c>
      <c r="P32" s="67">
        <v>0</v>
      </c>
      <c r="Q32" s="67">
        <v>757</v>
      </c>
      <c r="R32" s="67">
        <v>0</v>
      </c>
      <c r="S32" s="67">
        <v>1749</v>
      </c>
      <c r="T32" s="67">
        <v>359154</v>
      </c>
      <c r="U32" s="67">
        <v>399377</v>
      </c>
      <c r="V32" s="67">
        <f t="shared" si="10"/>
        <v>-40223</v>
      </c>
      <c r="W32" s="67">
        <v>45092</v>
      </c>
      <c r="X32" s="67">
        <v>13861</v>
      </c>
      <c r="Y32" s="67">
        <v>2721</v>
      </c>
      <c r="Z32" s="67">
        <v>85747</v>
      </c>
      <c r="AA32" s="67">
        <v>18159</v>
      </c>
      <c r="AB32" s="67">
        <v>7889</v>
      </c>
      <c r="AC32" s="67">
        <v>143489</v>
      </c>
      <c r="AD32" s="67">
        <v>42196</v>
      </c>
      <c r="AE32" s="67">
        <v>100222</v>
      </c>
      <c r="AF32" s="67">
        <v>68697</v>
      </c>
      <c r="AG32" s="67">
        <v>292426</v>
      </c>
      <c r="AH32" s="67">
        <v>3691</v>
      </c>
      <c r="AI32" s="67">
        <v>635</v>
      </c>
      <c r="AJ32" s="67">
        <v>0</v>
      </c>
      <c r="AK32" s="67">
        <v>109542</v>
      </c>
      <c r="AL32" s="67">
        <v>178558</v>
      </c>
      <c r="AM32" s="67">
        <v>491824</v>
      </c>
      <c r="AN32" s="67">
        <v>276220</v>
      </c>
      <c r="AO32" s="67">
        <v>209604</v>
      </c>
      <c r="AP32" s="67">
        <v>0</v>
      </c>
      <c r="AQ32" s="67">
        <v>6000</v>
      </c>
      <c r="AR32" s="67">
        <v>0</v>
      </c>
      <c r="AS32" s="67">
        <v>0</v>
      </c>
      <c r="AT32" s="67">
        <v>16414</v>
      </c>
      <c r="AU32" s="67">
        <v>15777</v>
      </c>
      <c r="AV32" s="67">
        <v>637</v>
      </c>
      <c r="AW32" s="67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7">
        <v>376809</v>
      </c>
      <c r="BE32" s="67">
        <v>376809</v>
      </c>
      <c r="BF32" s="68">
        <v>0</v>
      </c>
      <c r="BG32" s="67">
        <v>532752</v>
      </c>
      <c r="BH32" s="67">
        <v>0</v>
      </c>
      <c r="BI32" s="67">
        <v>2600</v>
      </c>
      <c r="BJ32" s="67">
        <v>404969</v>
      </c>
      <c r="BK32" s="67">
        <v>0</v>
      </c>
      <c r="BL32" s="67">
        <v>3241036</v>
      </c>
      <c r="BM32" s="69">
        <v>3241036</v>
      </c>
      <c r="BN32" s="69">
        <f t="shared" si="7"/>
        <v>0</v>
      </c>
      <c r="BO32" s="94">
        <f t="shared" si="4"/>
        <v>2600</v>
      </c>
    </row>
    <row r="33" spans="1:67" ht="32.25" customHeight="1">
      <c r="A33" s="70" t="s">
        <v>25</v>
      </c>
      <c r="B33" s="67">
        <v>1495070</v>
      </c>
      <c r="C33" s="67">
        <v>1519423</v>
      </c>
      <c r="D33" s="67">
        <f t="shared" si="8"/>
        <v>-24353</v>
      </c>
      <c r="E33" s="67">
        <v>69579</v>
      </c>
      <c r="F33" s="67">
        <v>138308</v>
      </c>
      <c r="G33" s="67">
        <v>20088</v>
      </c>
      <c r="H33" s="67">
        <v>942255</v>
      </c>
      <c r="I33" s="67">
        <v>930213</v>
      </c>
      <c r="J33" s="67">
        <f t="shared" si="9"/>
        <v>12042</v>
      </c>
      <c r="K33" s="67">
        <v>617404</v>
      </c>
      <c r="L33" s="67">
        <v>324851</v>
      </c>
      <c r="M33" s="67">
        <v>0</v>
      </c>
      <c r="N33" s="67">
        <v>169091</v>
      </c>
      <c r="O33" s="67">
        <v>151420</v>
      </c>
      <c r="P33" s="67">
        <v>0</v>
      </c>
      <c r="Q33" s="67">
        <v>884</v>
      </c>
      <c r="R33" s="67">
        <v>1300</v>
      </c>
      <c r="S33" s="67">
        <v>2145</v>
      </c>
      <c r="T33" s="67">
        <v>812388</v>
      </c>
      <c r="U33" s="67">
        <v>855540</v>
      </c>
      <c r="V33" s="67">
        <f t="shared" si="10"/>
        <v>-43152</v>
      </c>
      <c r="W33" s="67">
        <v>35296</v>
      </c>
      <c r="X33" s="67">
        <v>14924</v>
      </c>
      <c r="Y33" s="67">
        <v>3011</v>
      </c>
      <c r="Z33" s="67">
        <v>180946</v>
      </c>
      <c r="AA33" s="67">
        <v>37283</v>
      </c>
      <c r="AB33" s="67">
        <v>20804</v>
      </c>
      <c r="AC33" s="67">
        <v>410654</v>
      </c>
      <c r="AD33" s="67">
        <v>109470</v>
      </c>
      <c r="AE33" s="67">
        <v>277681</v>
      </c>
      <c r="AF33" s="67">
        <v>305174</v>
      </c>
      <c r="AG33" s="67">
        <v>844229</v>
      </c>
      <c r="AH33" s="67">
        <v>986</v>
      </c>
      <c r="AI33" s="67">
        <v>2294</v>
      </c>
      <c r="AJ33" s="67">
        <v>0</v>
      </c>
      <c r="AK33" s="67">
        <v>368472</v>
      </c>
      <c r="AL33" s="67">
        <v>472477</v>
      </c>
      <c r="AM33" s="67">
        <v>1063840</v>
      </c>
      <c r="AN33" s="67">
        <v>606961</v>
      </c>
      <c r="AO33" s="67">
        <v>432129</v>
      </c>
      <c r="AP33" s="67">
        <v>0</v>
      </c>
      <c r="AQ33" s="67">
        <v>24750</v>
      </c>
      <c r="AR33" s="67">
        <v>0</v>
      </c>
      <c r="AS33" s="67">
        <v>0</v>
      </c>
      <c r="AT33" s="67">
        <v>3580</v>
      </c>
      <c r="AU33" s="67">
        <v>0</v>
      </c>
      <c r="AV33" s="67">
        <v>3580</v>
      </c>
      <c r="AW33" s="67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7">
        <v>1252160</v>
      </c>
      <c r="BE33" s="67">
        <v>1252151</v>
      </c>
      <c r="BF33" s="68">
        <v>9</v>
      </c>
      <c r="BG33" s="67">
        <v>2584</v>
      </c>
      <c r="BH33" s="67">
        <v>0</v>
      </c>
      <c r="BI33" s="67">
        <v>148620</v>
      </c>
      <c r="BJ33" s="67">
        <v>884432</v>
      </c>
      <c r="BK33" s="67">
        <v>0</v>
      </c>
      <c r="BL33" s="67">
        <v>7089758</v>
      </c>
      <c r="BM33" s="69">
        <v>7089758</v>
      </c>
      <c r="BN33" s="69">
        <f t="shared" si="7"/>
        <v>0</v>
      </c>
      <c r="BO33" s="94">
        <f t="shared" si="4"/>
        <v>148620</v>
      </c>
    </row>
    <row r="34" spans="1:67" ht="32.25" customHeight="1">
      <c r="A34" s="76" t="s">
        <v>26</v>
      </c>
      <c r="B34" s="72">
        <v>1423500</v>
      </c>
      <c r="C34" s="72">
        <v>1527274</v>
      </c>
      <c r="D34" s="72">
        <f t="shared" si="8"/>
        <v>-103774</v>
      </c>
      <c r="E34" s="72">
        <v>65877</v>
      </c>
      <c r="F34" s="72">
        <v>58215</v>
      </c>
      <c r="G34" s="72">
        <v>31335</v>
      </c>
      <c r="H34" s="72">
        <v>916435</v>
      </c>
      <c r="I34" s="72">
        <v>952951</v>
      </c>
      <c r="J34" s="72">
        <f t="shared" si="9"/>
        <v>-36516</v>
      </c>
      <c r="K34" s="72">
        <v>642788</v>
      </c>
      <c r="L34" s="72">
        <v>273647</v>
      </c>
      <c r="M34" s="72">
        <v>0</v>
      </c>
      <c r="N34" s="72">
        <v>180329</v>
      </c>
      <c r="O34" s="72">
        <v>167083</v>
      </c>
      <c r="P34" s="72">
        <v>0</v>
      </c>
      <c r="Q34" s="72">
        <v>997</v>
      </c>
      <c r="R34" s="72">
        <v>1367</v>
      </c>
      <c r="S34" s="72">
        <v>1862</v>
      </c>
      <c r="T34" s="72">
        <v>990976</v>
      </c>
      <c r="U34" s="72">
        <v>1038635</v>
      </c>
      <c r="V34" s="72">
        <f t="shared" si="10"/>
        <v>-47659</v>
      </c>
      <c r="W34" s="72">
        <v>80852</v>
      </c>
      <c r="X34" s="72">
        <v>9282</v>
      </c>
      <c r="Y34" s="72">
        <v>1194</v>
      </c>
      <c r="Z34" s="72">
        <v>274972</v>
      </c>
      <c r="AA34" s="72">
        <v>32591</v>
      </c>
      <c r="AB34" s="72">
        <v>9376</v>
      </c>
      <c r="AC34" s="72">
        <v>491895</v>
      </c>
      <c r="AD34" s="72">
        <v>90814</v>
      </c>
      <c r="AE34" s="72">
        <v>110556</v>
      </c>
      <c r="AF34" s="72">
        <v>338342</v>
      </c>
      <c r="AG34" s="72">
        <v>753776</v>
      </c>
      <c r="AH34" s="72">
        <v>3332</v>
      </c>
      <c r="AI34" s="72">
        <v>1371</v>
      </c>
      <c r="AJ34" s="72">
        <v>12887</v>
      </c>
      <c r="AK34" s="72">
        <v>338654</v>
      </c>
      <c r="AL34" s="72">
        <v>397532</v>
      </c>
      <c r="AM34" s="72">
        <v>1526035</v>
      </c>
      <c r="AN34" s="72">
        <v>490521</v>
      </c>
      <c r="AO34" s="72">
        <v>898849</v>
      </c>
      <c r="AP34" s="72">
        <v>106973</v>
      </c>
      <c r="AQ34" s="72">
        <v>29692</v>
      </c>
      <c r="AR34" s="72">
        <v>0</v>
      </c>
      <c r="AS34" s="72">
        <v>0</v>
      </c>
      <c r="AT34" s="72">
        <v>14915</v>
      </c>
      <c r="AU34" s="72">
        <v>12101</v>
      </c>
      <c r="AV34" s="72">
        <v>2814</v>
      </c>
      <c r="AW34" s="72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2">
        <v>963759</v>
      </c>
      <c r="BE34" s="72">
        <v>963623</v>
      </c>
      <c r="BF34" s="73">
        <v>136</v>
      </c>
      <c r="BG34" s="72">
        <v>6526</v>
      </c>
      <c r="BH34" s="72">
        <v>30027</v>
      </c>
      <c r="BI34" s="72">
        <v>56000</v>
      </c>
      <c r="BJ34" s="72">
        <v>720547</v>
      </c>
      <c r="BK34" s="72">
        <v>0</v>
      </c>
      <c r="BL34" s="72">
        <v>6934959</v>
      </c>
      <c r="BM34" s="69">
        <v>6934959</v>
      </c>
      <c r="BN34" s="69">
        <f t="shared" si="7"/>
        <v>0</v>
      </c>
      <c r="BO34" s="94">
        <f t="shared" si="4"/>
        <v>86027</v>
      </c>
    </row>
    <row r="35" spans="1:67" ht="32.25" customHeight="1">
      <c r="A35" s="70" t="s">
        <v>27</v>
      </c>
      <c r="B35" s="67">
        <v>519258</v>
      </c>
      <c r="C35" s="67">
        <v>515381</v>
      </c>
      <c r="D35" s="67">
        <f t="shared" si="8"/>
        <v>3877</v>
      </c>
      <c r="E35" s="67">
        <v>29726</v>
      </c>
      <c r="F35" s="67">
        <v>23761</v>
      </c>
      <c r="G35" s="67">
        <v>29930</v>
      </c>
      <c r="H35" s="67">
        <v>320507</v>
      </c>
      <c r="I35" s="67">
        <v>315100</v>
      </c>
      <c r="J35" s="67">
        <f t="shared" si="9"/>
        <v>5407</v>
      </c>
      <c r="K35" s="67">
        <v>213369</v>
      </c>
      <c r="L35" s="67">
        <v>107138</v>
      </c>
      <c r="M35" s="67">
        <v>0</v>
      </c>
      <c r="N35" s="67">
        <v>63474</v>
      </c>
      <c r="O35" s="67">
        <v>50079</v>
      </c>
      <c r="P35" s="67">
        <v>0</v>
      </c>
      <c r="Q35" s="67">
        <v>358</v>
      </c>
      <c r="R35" s="67">
        <v>247</v>
      </c>
      <c r="S35" s="67">
        <v>1176</v>
      </c>
      <c r="T35" s="67">
        <v>255081</v>
      </c>
      <c r="U35" s="67">
        <v>263716</v>
      </c>
      <c r="V35" s="67">
        <f t="shared" si="10"/>
        <v>-8635</v>
      </c>
      <c r="W35" s="67">
        <v>30420</v>
      </c>
      <c r="X35" s="67">
        <v>5735</v>
      </c>
      <c r="Y35" s="67">
        <v>1028</v>
      </c>
      <c r="Z35" s="67">
        <v>66579</v>
      </c>
      <c r="AA35" s="67">
        <v>8231</v>
      </c>
      <c r="AB35" s="67">
        <v>4969</v>
      </c>
      <c r="AC35" s="67">
        <v>104176</v>
      </c>
      <c r="AD35" s="67">
        <v>33943</v>
      </c>
      <c r="AE35" s="67">
        <v>30502</v>
      </c>
      <c r="AF35" s="67">
        <v>77692</v>
      </c>
      <c r="AG35" s="67">
        <v>201149</v>
      </c>
      <c r="AH35" s="67">
        <v>382</v>
      </c>
      <c r="AI35" s="67">
        <v>836</v>
      </c>
      <c r="AJ35" s="67">
        <v>573</v>
      </c>
      <c r="AK35" s="67">
        <v>86767</v>
      </c>
      <c r="AL35" s="67">
        <v>112591</v>
      </c>
      <c r="AM35" s="67">
        <v>218513</v>
      </c>
      <c r="AN35" s="67">
        <v>23879</v>
      </c>
      <c r="AO35" s="67">
        <v>170201</v>
      </c>
      <c r="AP35" s="67">
        <v>24433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7">
        <v>232895</v>
      </c>
      <c r="BE35" s="67">
        <v>232769</v>
      </c>
      <c r="BF35" s="68">
        <v>126</v>
      </c>
      <c r="BG35" s="67">
        <v>40446</v>
      </c>
      <c r="BH35" s="67">
        <v>0</v>
      </c>
      <c r="BI35" s="67">
        <v>4000</v>
      </c>
      <c r="BJ35" s="67">
        <v>262227</v>
      </c>
      <c r="BK35" s="67">
        <v>0</v>
      </c>
      <c r="BL35" s="67">
        <v>1841763</v>
      </c>
      <c r="BM35" s="69">
        <v>1841763</v>
      </c>
      <c r="BN35" s="69">
        <f t="shared" si="7"/>
        <v>0</v>
      </c>
      <c r="BO35" s="94">
        <f t="shared" si="4"/>
        <v>4000</v>
      </c>
    </row>
    <row r="36" spans="1:67" ht="32.25" customHeight="1">
      <c r="A36" s="70" t="s">
        <v>28</v>
      </c>
      <c r="B36" s="67">
        <v>609217</v>
      </c>
      <c r="C36" s="67">
        <v>646487</v>
      </c>
      <c r="D36" s="67">
        <f t="shared" si="8"/>
        <v>-37270</v>
      </c>
      <c r="E36" s="67">
        <v>33317</v>
      </c>
      <c r="F36" s="67">
        <v>29340</v>
      </c>
      <c r="G36" s="67">
        <v>31908</v>
      </c>
      <c r="H36" s="67">
        <v>361222</v>
      </c>
      <c r="I36" s="67">
        <v>391212</v>
      </c>
      <c r="J36" s="67">
        <f t="shared" si="9"/>
        <v>-29990</v>
      </c>
      <c r="K36" s="67">
        <v>231412</v>
      </c>
      <c r="L36" s="67">
        <v>129810</v>
      </c>
      <c r="M36" s="67">
        <v>0</v>
      </c>
      <c r="N36" s="67">
        <v>86530</v>
      </c>
      <c r="O36" s="67">
        <v>65915</v>
      </c>
      <c r="P36" s="67">
        <v>0</v>
      </c>
      <c r="Q36" s="67">
        <v>447</v>
      </c>
      <c r="R36" s="67">
        <v>0</v>
      </c>
      <c r="S36" s="67">
        <v>538</v>
      </c>
      <c r="T36" s="67">
        <v>426937</v>
      </c>
      <c r="U36" s="67">
        <v>479754</v>
      </c>
      <c r="V36" s="67">
        <f t="shared" si="10"/>
        <v>-52817</v>
      </c>
      <c r="W36" s="67">
        <v>49922</v>
      </c>
      <c r="X36" s="67">
        <v>8875</v>
      </c>
      <c r="Y36" s="67">
        <v>1468</v>
      </c>
      <c r="Z36" s="67">
        <v>121046</v>
      </c>
      <c r="AA36" s="67">
        <v>31706</v>
      </c>
      <c r="AB36" s="67">
        <v>10914</v>
      </c>
      <c r="AC36" s="67">
        <v>157783</v>
      </c>
      <c r="AD36" s="67">
        <v>45223</v>
      </c>
      <c r="AE36" s="67">
        <v>85308</v>
      </c>
      <c r="AF36" s="67">
        <v>81810</v>
      </c>
      <c r="AG36" s="67">
        <v>285252</v>
      </c>
      <c r="AH36" s="67">
        <v>952</v>
      </c>
      <c r="AI36" s="67">
        <v>601</v>
      </c>
      <c r="AJ36" s="67">
        <v>160</v>
      </c>
      <c r="AK36" s="67">
        <v>119720</v>
      </c>
      <c r="AL36" s="67">
        <v>163819</v>
      </c>
      <c r="AM36" s="67">
        <v>545887</v>
      </c>
      <c r="AN36" s="67">
        <v>171822</v>
      </c>
      <c r="AO36" s="67">
        <v>361403</v>
      </c>
      <c r="AP36" s="67">
        <v>0</v>
      </c>
      <c r="AQ36" s="67">
        <v>12662</v>
      </c>
      <c r="AR36" s="67">
        <v>0</v>
      </c>
      <c r="AS36" s="67">
        <v>0</v>
      </c>
      <c r="AT36" s="67">
        <v>182377</v>
      </c>
      <c r="AU36" s="67">
        <v>173628</v>
      </c>
      <c r="AV36" s="67">
        <v>8749</v>
      </c>
      <c r="AW36" s="67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7">
        <v>658771</v>
      </c>
      <c r="BE36" s="67">
        <v>658771</v>
      </c>
      <c r="BF36" s="68">
        <v>0</v>
      </c>
      <c r="BG36" s="67">
        <v>4045</v>
      </c>
      <c r="BH36" s="67">
        <v>0</v>
      </c>
      <c r="BI36" s="67">
        <v>15155</v>
      </c>
      <c r="BJ36" s="67">
        <v>467229</v>
      </c>
      <c r="BK36" s="67">
        <v>0</v>
      </c>
      <c r="BL36" s="67">
        <v>3361988</v>
      </c>
      <c r="BM36" s="69">
        <v>3361988</v>
      </c>
      <c r="BN36" s="69">
        <f t="shared" si="7"/>
        <v>0</v>
      </c>
      <c r="BO36" s="94">
        <f t="shared" si="4"/>
        <v>15155</v>
      </c>
    </row>
    <row r="37" spans="1:67" ht="32.25" customHeight="1">
      <c r="A37" s="70" t="s">
        <v>29</v>
      </c>
      <c r="B37" s="67">
        <v>384212</v>
      </c>
      <c r="C37" s="67">
        <v>395663</v>
      </c>
      <c r="D37" s="67">
        <f t="shared" si="8"/>
        <v>-11451</v>
      </c>
      <c r="E37" s="67">
        <v>23691</v>
      </c>
      <c r="F37" s="67">
        <v>17496</v>
      </c>
      <c r="G37" s="67">
        <v>24045</v>
      </c>
      <c r="H37" s="67">
        <v>226164</v>
      </c>
      <c r="I37" s="67">
        <v>231913</v>
      </c>
      <c r="J37" s="67">
        <f t="shared" si="9"/>
        <v>-5749</v>
      </c>
      <c r="K37" s="67">
        <v>153296</v>
      </c>
      <c r="L37" s="67">
        <v>72868</v>
      </c>
      <c r="M37" s="67">
        <v>0</v>
      </c>
      <c r="N37" s="67">
        <v>45890</v>
      </c>
      <c r="O37" s="67">
        <v>46119</v>
      </c>
      <c r="P37" s="67">
        <v>0</v>
      </c>
      <c r="Q37" s="67">
        <v>257</v>
      </c>
      <c r="R37" s="67">
        <v>0</v>
      </c>
      <c r="S37" s="67">
        <v>550</v>
      </c>
      <c r="T37" s="67">
        <v>235849</v>
      </c>
      <c r="U37" s="67">
        <v>246350</v>
      </c>
      <c r="V37" s="67">
        <f t="shared" si="10"/>
        <v>-10501</v>
      </c>
      <c r="W37" s="67">
        <v>15101</v>
      </c>
      <c r="X37" s="67">
        <v>2549</v>
      </c>
      <c r="Y37" s="67">
        <v>1092</v>
      </c>
      <c r="Z37" s="67">
        <v>63942</v>
      </c>
      <c r="AA37" s="67">
        <v>7328</v>
      </c>
      <c r="AB37" s="67">
        <v>4003</v>
      </c>
      <c r="AC37" s="67">
        <v>104446</v>
      </c>
      <c r="AD37" s="67">
        <v>37388</v>
      </c>
      <c r="AE37" s="67">
        <v>30260</v>
      </c>
      <c r="AF37" s="67">
        <v>34108</v>
      </c>
      <c r="AG37" s="67">
        <v>116046</v>
      </c>
      <c r="AH37" s="67">
        <v>1175</v>
      </c>
      <c r="AI37" s="67">
        <v>297</v>
      </c>
      <c r="AJ37" s="67">
        <v>404</v>
      </c>
      <c r="AK37" s="67">
        <v>68225</v>
      </c>
      <c r="AL37" s="67">
        <v>45945</v>
      </c>
      <c r="AM37" s="67">
        <v>160534</v>
      </c>
      <c r="AN37" s="67">
        <v>107849</v>
      </c>
      <c r="AO37" s="67">
        <v>45860</v>
      </c>
      <c r="AP37" s="67">
        <v>0</v>
      </c>
      <c r="AQ37" s="67">
        <v>6825</v>
      </c>
      <c r="AR37" s="67">
        <v>0</v>
      </c>
      <c r="AS37" s="67">
        <v>0</v>
      </c>
      <c r="AT37" s="67">
        <v>3843</v>
      </c>
      <c r="AU37" s="67">
        <v>3843</v>
      </c>
      <c r="AV37" s="67">
        <v>0</v>
      </c>
      <c r="AW37" s="67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7">
        <v>437423</v>
      </c>
      <c r="BE37" s="67">
        <v>437423</v>
      </c>
      <c r="BF37" s="68">
        <v>0</v>
      </c>
      <c r="BG37" s="67">
        <v>204360</v>
      </c>
      <c r="BH37" s="67">
        <v>0</v>
      </c>
      <c r="BI37" s="67">
        <v>0</v>
      </c>
      <c r="BJ37" s="67">
        <v>251273</v>
      </c>
      <c r="BK37" s="67">
        <v>0</v>
      </c>
      <c r="BL37" s="67">
        <v>1857908</v>
      </c>
      <c r="BM37" s="69">
        <v>1857908</v>
      </c>
      <c r="BN37" s="69">
        <f t="shared" si="7"/>
        <v>0</v>
      </c>
      <c r="BO37" s="94">
        <f t="shared" si="4"/>
        <v>0</v>
      </c>
    </row>
    <row r="38" spans="1:67" ht="32.25" customHeight="1">
      <c r="A38" s="80" t="s">
        <v>30</v>
      </c>
      <c r="B38" s="74">
        <v>605357</v>
      </c>
      <c r="C38" s="74">
        <v>599290</v>
      </c>
      <c r="D38" s="74">
        <f t="shared" si="8"/>
        <v>6067</v>
      </c>
      <c r="E38" s="74">
        <v>34905</v>
      </c>
      <c r="F38" s="74">
        <v>28527</v>
      </c>
      <c r="G38" s="74">
        <v>21527</v>
      </c>
      <c r="H38" s="74">
        <v>327632</v>
      </c>
      <c r="I38" s="74">
        <v>346719</v>
      </c>
      <c r="J38" s="74">
        <f t="shared" si="9"/>
        <v>-19087</v>
      </c>
      <c r="K38" s="74">
        <v>212539</v>
      </c>
      <c r="L38" s="74">
        <v>115093</v>
      </c>
      <c r="M38" s="74">
        <v>0</v>
      </c>
      <c r="N38" s="74">
        <v>63506</v>
      </c>
      <c r="O38" s="74">
        <v>127691</v>
      </c>
      <c r="P38" s="74">
        <v>0</v>
      </c>
      <c r="Q38" s="74">
        <v>350</v>
      </c>
      <c r="R38" s="74">
        <v>0</v>
      </c>
      <c r="S38" s="74">
        <v>1219</v>
      </c>
      <c r="T38" s="74">
        <v>268743</v>
      </c>
      <c r="U38" s="74">
        <v>289768</v>
      </c>
      <c r="V38" s="74">
        <f t="shared" si="10"/>
        <v>-21025</v>
      </c>
      <c r="W38" s="74">
        <v>16691</v>
      </c>
      <c r="X38" s="74">
        <v>5370</v>
      </c>
      <c r="Y38" s="74">
        <v>871</v>
      </c>
      <c r="Z38" s="74">
        <v>77054</v>
      </c>
      <c r="AA38" s="74">
        <v>11620</v>
      </c>
      <c r="AB38" s="74">
        <v>2024</v>
      </c>
      <c r="AC38" s="74">
        <v>133989</v>
      </c>
      <c r="AD38" s="74">
        <v>21124</v>
      </c>
      <c r="AE38" s="74">
        <v>90404</v>
      </c>
      <c r="AF38" s="74">
        <v>52622</v>
      </c>
      <c r="AG38" s="74">
        <v>191162</v>
      </c>
      <c r="AH38" s="74">
        <v>2126</v>
      </c>
      <c r="AI38" s="74">
        <v>0</v>
      </c>
      <c r="AJ38" s="74">
        <v>0</v>
      </c>
      <c r="AK38" s="74">
        <v>95627</v>
      </c>
      <c r="AL38" s="74">
        <v>93409</v>
      </c>
      <c r="AM38" s="74">
        <v>373771</v>
      </c>
      <c r="AN38" s="74">
        <v>90238</v>
      </c>
      <c r="AO38" s="74">
        <v>283009</v>
      </c>
      <c r="AP38" s="74">
        <v>0</v>
      </c>
      <c r="AQ38" s="74">
        <v>524</v>
      </c>
      <c r="AR38" s="74">
        <v>0</v>
      </c>
      <c r="AS38" s="74">
        <v>0</v>
      </c>
      <c r="AT38" s="74">
        <v>92084</v>
      </c>
      <c r="AU38" s="74">
        <v>87980</v>
      </c>
      <c r="AV38" s="74">
        <v>4104</v>
      </c>
      <c r="AW38" s="74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4">
        <v>480858</v>
      </c>
      <c r="BE38" s="74">
        <v>480858</v>
      </c>
      <c r="BF38" s="75">
        <v>0</v>
      </c>
      <c r="BG38" s="74">
        <v>1271</v>
      </c>
      <c r="BH38" s="74">
        <v>8700</v>
      </c>
      <c r="BI38" s="74">
        <v>21960</v>
      </c>
      <c r="BJ38" s="74">
        <v>461919</v>
      </c>
      <c r="BK38" s="74">
        <v>0</v>
      </c>
      <c r="BL38" s="74">
        <v>2648851</v>
      </c>
      <c r="BM38" s="69">
        <v>2648851</v>
      </c>
      <c r="BN38" s="69">
        <f t="shared" si="7"/>
        <v>0</v>
      </c>
      <c r="BO38" s="94">
        <f t="shared" si="4"/>
        <v>30660</v>
      </c>
    </row>
    <row r="39" spans="1:67" ht="32.25" customHeight="1">
      <c r="A39" s="70" t="s">
        <v>31</v>
      </c>
      <c r="B39" s="67">
        <v>364094</v>
      </c>
      <c r="C39" s="67">
        <v>389423</v>
      </c>
      <c r="D39" s="67">
        <f t="shared" si="8"/>
        <v>-25329</v>
      </c>
      <c r="E39" s="67">
        <v>26601</v>
      </c>
      <c r="F39" s="67">
        <v>15188</v>
      </c>
      <c r="G39" s="67">
        <v>16350</v>
      </c>
      <c r="H39" s="67">
        <v>221416</v>
      </c>
      <c r="I39" s="67">
        <v>241275</v>
      </c>
      <c r="J39" s="67">
        <f t="shared" si="9"/>
        <v>-19859</v>
      </c>
      <c r="K39" s="67">
        <v>142926</v>
      </c>
      <c r="L39" s="67">
        <v>67079</v>
      </c>
      <c r="M39" s="67">
        <v>11411</v>
      </c>
      <c r="N39" s="67">
        <v>49891</v>
      </c>
      <c r="O39" s="67">
        <v>33547</v>
      </c>
      <c r="P39" s="67">
        <v>0</v>
      </c>
      <c r="Q39" s="67">
        <v>320</v>
      </c>
      <c r="R39" s="67">
        <v>0</v>
      </c>
      <c r="S39" s="67">
        <v>781</v>
      </c>
      <c r="T39" s="67">
        <v>170159</v>
      </c>
      <c r="U39" s="67">
        <v>166111</v>
      </c>
      <c r="V39" s="67">
        <f t="shared" si="10"/>
        <v>4048</v>
      </c>
      <c r="W39" s="67">
        <v>8637</v>
      </c>
      <c r="X39" s="67">
        <v>7334</v>
      </c>
      <c r="Y39" s="67">
        <v>869</v>
      </c>
      <c r="Z39" s="67">
        <v>63662</v>
      </c>
      <c r="AA39" s="67">
        <v>8393</v>
      </c>
      <c r="AB39" s="67">
        <v>4599</v>
      </c>
      <c r="AC39" s="67">
        <v>67177</v>
      </c>
      <c r="AD39" s="67">
        <v>9488</v>
      </c>
      <c r="AE39" s="67">
        <v>69892</v>
      </c>
      <c r="AF39" s="67">
        <v>45146</v>
      </c>
      <c r="AG39" s="67">
        <v>157911</v>
      </c>
      <c r="AH39" s="67">
        <v>1152</v>
      </c>
      <c r="AI39" s="67">
        <v>220</v>
      </c>
      <c r="AJ39" s="67">
        <v>0</v>
      </c>
      <c r="AK39" s="67">
        <v>56345</v>
      </c>
      <c r="AL39" s="67">
        <v>100194</v>
      </c>
      <c r="AM39" s="67">
        <v>77911</v>
      </c>
      <c r="AN39" s="67">
        <v>30533</v>
      </c>
      <c r="AO39" s="67">
        <v>45378</v>
      </c>
      <c r="AP39" s="67">
        <v>0</v>
      </c>
      <c r="AQ39" s="67">
        <v>2000</v>
      </c>
      <c r="AR39" s="67">
        <v>0</v>
      </c>
      <c r="AS39" s="67">
        <v>0</v>
      </c>
      <c r="AT39" s="67">
        <v>40544</v>
      </c>
      <c r="AU39" s="67">
        <v>40544</v>
      </c>
      <c r="AV39" s="67">
        <v>0</v>
      </c>
      <c r="AW39" s="67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7">
        <v>264626</v>
      </c>
      <c r="BE39" s="67">
        <v>264378</v>
      </c>
      <c r="BF39" s="68">
        <v>248</v>
      </c>
      <c r="BG39" s="67">
        <v>125263</v>
      </c>
      <c r="BH39" s="67">
        <v>0</v>
      </c>
      <c r="BI39" s="67">
        <v>600</v>
      </c>
      <c r="BJ39" s="67">
        <v>317283</v>
      </c>
      <c r="BK39" s="67">
        <v>0</v>
      </c>
      <c r="BL39" s="67">
        <v>1633429</v>
      </c>
      <c r="BM39" s="69">
        <v>1633429</v>
      </c>
      <c r="BN39" s="69">
        <f t="shared" si="7"/>
        <v>0</v>
      </c>
      <c r="BO39" s="94">
        <f t="shared" si="4"/>
        <v>600</v>
      </c>
    </row>
    <row r="40" spans="1:67" ht="32.25" customHeight="1">
      <c r="A40" s="70" t="s">
        <v>106</v>
      </c>
      <c r="B40" s="67">
        <v>2190415</v>
      </c>
      <c r="C40" s="67">
        <v>2424632</v>
      </c>
      <c r="D40" s="67">
        <f t="shared" si="8"/>
        <v>-234217</v>
      </c>
      <c r="E40" s="67">
        <v>89211</v>
      </c>
      <c r="F40" s="67">
        <v>100241</v>
      </c>
      <c r="G40" s="67">
        <v>30555</v>
      </c>
      <c r="H40" s="67">
        <v>1469878</v>
      </c>
      <c r="I40" s="67">
        <v>1617620</v>
      </c>
      <c r="J40" s="67">
        <f t="shared" si="9"/>
        <v>-147742</v>
      </c>
      <c r="K40" s="67">
        <v>988713</v>
      </c>
      <c r="L40" s="67">
        <v>481165</v>
      </c>
      <c r="M40" s="67">
        <v>0</v>
      </c>
      <c r="N40" s="67">
        <v>286586</v>
      </c>
      <c r="O40" s="67">
        <v>212098</v>
      </c>
      <c r="P40" s="67">
        <v>0</v>
      </c>
      <c r="Q40" s="67">
        <v>1426</v>
      </c>
      <c r="R40" s="67">
        <v>420</v>
      </c>
      <c r="S40" s="67">
        <v>0</v>
      </c>
      <c r="T40" s="67">
        <v>1405365</v>
      </c>
      <c r="U40" s="67">
        <v>1805345</v>
      </c>
      <c r="V40" s="67">
        <f t="shared" si="10"/>
        <v>-399980</v>
      </c>
      <c r="W40" s="67">
        <v>15100</v>
      </c>
      <c r="X40" s="67">
        <v>33667</v>
      </c>
      <c r="Y40" s="67">
        <v>2178</v>
      </c>
      <c r="Z40" s="67">
        <v>427057</v>
      </c>
      <c r="AA40" s="67">
        <v>73919</v>
      </c>
      <c r="AB40" s="67">
        <v>25978</v>
      </c>
      <c r="AC40" s="67">
        <v>759888</v>
      </c>
      <c r="AD40" s="67">
        <v>67578</v>
      </c>
      <c r="AE40" s="67">
        <v>103793</v>
      </c>
      <c r="AF40" s="67">
        <v>531523</v>
      </c>
      <c r="AG40" s="67">
        <v>1122612</v>
      </c>
      <c r="AH40" s="67">
        <v>2494</v>
      </c>
      <c r="AI40" s="67">
        <v>4996</v>
      </c>
      <c r="AJ40" s="67">
        <v>45</v>
      </c>
      <c r="AK40" s="67">
        <v>550338</v>
      </c>
      <c r="AL40" s="67">
        <v>564739</v>
      </c>
      <c r="AM40" s="67">
        <v>1820996</v>
      </c>
      <c r="AN40" s="67">
        <v>618260</v>
      </c>
      <c r="AO40" s="67">
        <v>841215</v>
      </c>
      <c r="AP40" s="67">
        <v>314602</v>
      </c>
      <c r="AQ40" s="67">
        <v>46919</v>
      </c>
      <c r="AR40" s="67">
        <v>0</v>
      </c>
      <c r="AS40" s="67">
        <v>0</v>
      </c>
      <c r="AT40" s="67">
        <v>31045</v>
      </c>
      <c r="AU40" s="67">
        <v>26289</v>
      </c>
      <c r="AV40" s="67">
        <v>4756</v>
      </c>
      <c r="AW40" s="67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7">
        <v>1605733</v>
      </c>
      <c r="BE40" s="67">
        <v>1604794</v>
      </c>
      <c r="BF40" s="68">
        <v>939</v>
      </c>
      <c r="BG40" s="67">
        <v>249252</v>
      </c>
      <c r="BH40" s="67">
        <v>36144</v>
      </c>
      <c r="BI40" s="67">
        <v>126000</v>
      </c>
      <c r="BJ40" s="67">
        <v>1166521</v>
      </c>
      <c r="BK40" s="67">
        <v>0</v>
      </c>
      <c r="BL40" s="67">
        <v>10389399</v>
      </c>
      <c r="BM40" s="69">
        <v>10389399</v>
      </c>
      <c r="BN40" s="69">
        <f t="shared" si="7"/>
        <v>0</v>
      </c>
      <c r="BO40" s="94">
        <f t="shared" si="4"/>
        <v>162144</v>
      </c>
    </row>
    <row r="41" spans="1:67" ht="32.25" customHeight="1">
      <c r="A41" s="70" t="s">
        <v>32</v>
      </c>
      <c r="B41" s="67">
        <v>1351183</v>
      </c>
      <c r="C41" s="67">
        <v>1466641</v>
      </c>
      <c r="D41" s="67">
        <f t="shared" si="8"/>
        <v>-115458</v>
      </c>
      <c r="E41" s="67">
        <v>68358</v>
      </c>
      <c r="F41" s="67">
        <v>36122</v>
      </c>
      <c r="G41" s="67">
        <v>34215</v>
      </c>
      <c r="H41" s="67">
        <v>896260</v>
      </c>
      <c r="I41" s="67">
        <v>978158</v>
      </c>
      <c r="J41" s="67">
        <f t="shared" si="9"/>
        <v>-81898</v>
      </c>
      <c r="K41" s="67">
        <v>586630</v>
      </c>
      <c r="L41" s="67">
        <v>309630</v>
      </c>
      <c r="M41" s="67">
        <v>0</v>
      </c>
      <c r="N41" s="67">
        <v>170651</v>
      </c>
      <c r="O41" s="67">
        <v>144525</v>
      </c>
      <c r="P41" s="67">
        <v>0</v>
      </c>
      <c r="Q41" s="67">
        <v>1052</v>
      </c>
      <c r="R41" s="67">
        <v>0</v>
      </c>
      <c r="S41" s="67">
        <v>0</v>
      </c>
      <c r="T41" s="67">
        <v>856789</v>
      </c>
      <c r="U41" s="67">
        <v>838035</v>
      </c>
      <c r="V41" s="67">
        <f t="shared" si="10"/>
        <v>18754</v>
      </c>
      <c r="W41" s="67">
        <v>138261</v>
      </c>
      <c r="X41" s="67">
        <v>11393</v>
      </c>
      <c r="Y41" s="67">
        <v>2926</v>
      </c>
      <c r="Z41" s="67">
        <v>185663</v>
      </c>
      <c r="AA41" s="67">
        <v>40645</v>
      </c>
      <c r="AB41" s="67">
        <v>20262</v>
      </c>
      <c r="AC41" s="67">
        <v>366347</v>
      </c>
      <c r="AD41" s="67">
        <v>91292</v>
      </c>
      <c r="AE41" s="67">
        <v>61322</v>
      </c>
      <c r="AF41" s="67">
        <v>522449</v>
      </c>
      <c r="AG41" s="67">
        <v>860462</v>
      </c>
      <c r="AH41" s="67">
        <v>4273</v>
      </c>
      <c r="AI41" s="67">
        <v>15</v>
      </c>
      <c r="AJ41" s="67">
        <v>4891</v>
      </c>
      <c r="AK41" s="67">
        <v>541189</v>
      </c>
      <c r="AL41" s="67">
        <v>310094</v>
      </c>
      <c r="AM41" s="67">
        <v>1836512</v>
      </c>
      <c r="AN41" s="67">
        <v>353156</v>
      </c>
      <c r="AO41" s="67">
        <v>1421370</v>
      </c>
      <c r="AP41" s="67">
        <v>0</v>
      </c>
      <c r="AQ41" s="67">
        <v>61986</v>
      </c>
      <c r="AR41" s="67">
        <v>0</v>
      </c>
      <c r="AS41" s="67">
        <v>0</v>
      </c>
      <c r="AT41" s="67">
        <v>145329</v>
      </c>
      <c r="AU41" s="67">
        <v>95440</v>
      </c>
      <c r="AV41" s="67">
        <v>49889</v>
      </c>
      <c r="AW41" s="67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7">
        <v>823963</v>
      </c>
      <c r="BE41" s="67">
        <v>823280</v>
      </c>
      <c r="BF41" s="68">
        <v>683</v>
      </c>
      <c r="BG41" s="67">
        <v>1506579</v>
      </c>
      <c r="BH41" s="67">
        <v>289</v>
      </c>
      <c r="BI41" s="67">
        <v>80000</v>
      </c>
      <c r="BJ41" s="67">
        <v>1116620</v>
      </c>
      <c r="BK41" s="67">
        <v>0</v>
      </c>
      <c r="BL41" s="67">
        <v>9161497</v>
      </c>
      <c r="BM41" s="69">
        <v>9161497</v>
      </c>
      <c r="BN41" s="69">
        <f t="shared" si="7"/>
        <v>0</v>
      </c>
      <c r="BO41" s="94">
        <f t="shared" si="4"/>
        <v>80289</v>
      </c>
    </row>
    <row r="42" spans="1:67" ht="32.25" customHeight="1">
      <c r="A42" s="70" t="s">
        <v>33</v>
      </c>
      <c r="B42" s="67">
        <v>750829</v>
      </c>
      <c r="C42" s="67">
        <v>687809</v>
      </c>
      <c r="D42" s="67">
        <f t="shared" si="8"/>
        <v>63020</v>
      </c>
      <c r="E42" s="67">
        <v>39485</v>
      </c>
      <c r="F42" s="67">
        <v>15395</v>
      </c>
      <c r="G42" s="67">
        <v>34921</v>
      </c>
      <c r="H42" s="67">
        <v>489854</v>
      </c>
      <c r="I42" s="67">
        <v>499069</v>
      </c>
      <c r="J42" s="67">
        <f t="shared" si="9"/>
        <v>-9215</v>
      </c>
      <c r="K42" s="67">
        <v>328971</v>
      </c>
      <c r="L42" s="67">
        <v>160883</v>
      </c>
      <c r="M42" s="67">
        <v>0</v>
      </c>
      <c r="N42" s="67">
        <v>95873</v>
      </c>
      <c r="O42" s="67">
        <v>72307</v>
      </c>
      <c r="P42" s="67">
        <v>0</v>
      </c>
      <c r="Q42" s="67">
        <v>511</v>
      </c>
      <c r="R42" s="67">
        <v>213</v>
      </c>
      <c r="S42" s="67">
        <v>2270</v>
      </c>
      <c r="T42" s="67">
        <v>269826</v>
      </c>
      <c r="U42" s="67">
        <v>270834</v>
      </c>
      <c r="V42" s="67">
        <f t="shared" si="10"/>
        <v>-1008</v>
      </c>
      <c r="W42" s="67">
        <v>32396</v>
      </c>
      <c r="X42" s="67">
        <v>6270</v>
      </c>
      <c r="Y42" s="67">
        <v>1753</v>
      </c>
      <c r="Z42" s="67">
        <v>80930</v>
      </c>
      <c r="AA42" s="67">
        <v>12989</v>
      </c>
      <c r="AB42" s="67">
        <v>8084</v>
      </c>
      <c r="AC42" s="67">
        <v>99466</v>
      </c>
      <c r="AD42" s="67">
        <v>27938</v>
      </c>
      <c r="AE42" s="67">
        <v>5114</v>
      </c>
      <c r="AF42" s="67">
        <v>180312</v>
      </c>
      <c r="AG42" s="67">
        <v>614311</v>
      </c>
      <c r="AH42" s="67">
        <v>811</v>
      </c>
      <c r="AI42" s="67">
        <v>0</v>
      </c>
      <c r="AJ42" s="67">
        <v>0</v>
      </c>
      <c r="AK42" s="67">
        <v>198755</v>
      </c>
      <c r="AL42" s="67">
        <v>414745</v>
      </c>
      <c r="AM42" s="67">
        <v>279213</v>
      </c>
      <c r="AN42" s="67">
        <v>5634</v>
      </c>
      <c r="AO42" s="67">
        <v>273579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7">
        <v>469009</v>
      </c>
      <c r="BE42" s="67">
        <v>469009</v>
      </c>
      <c r="BF42" s="68">
        <v>0</v>
      </c>
      <c r="BG42" s="67">
        <v>3337</v>
      </c>
      <c r="BH42" s="67">
        <v>10094</v>
      </c>
      <c r="BI42" s="67">
        <v>23000</v>
      </c>
      <c r="BJ42" s="67">
        <v>342254</v>
      </c>
      <c r="BK42" s="67">
        <v>0</v>
      </c>
      <c r="BL42" s="67">
        <v>2947299</v>
      </c>
      <c r="BM42" s="69">
        <v>2947299</v>
      </c>
      <c r="BN42" s="69">
        <f t="shared" si="7"/>
        <v>0</v>
      </c>
      <c r="BO42" s="94">
        <f t="shared" si="4"/>
        <v>33094</v>
      </c>
    </row>
    <row r="43" spans="1:67" ht="32.25" customHeight="1">
      <c r="A43" s="80" t="s">
        <v>34</v>
      </c>
      <c r="B43" s="74">
        <v>519475</v>
      </c>
      <c r="C43" s="74">
        <v>568076</v>
      </c>
      <c r="D43" s="74">
        <f t="shared" si="8"/>
        <v>-48601</v>
      </c>
      <c r="E43" s="74">
        <v>35074</v>
      </c>
      <c r="F43" s="74">
        <v>9403</v>
      </c>
      <c r="G43" s="74">
        <v>30245</v>
      </c>
      <c r="H43" s="74">
        <v>325790</v>
      </c>
      <c r="I43" s="74">
        <v>353186</v>
      </c>
      <c r="J43" s="74">
        <f t="shared" si="9"/>
        <v>-27396</v>
      </c>
      <c r="K43" s="74">
        <v>217655</v>
      </c>
      <c r="L43" s="74">
        <v>108135</v>
      </c>
      <c r="M43" s="74">
        <v>0</v>
      </c>
      <c r="N43" s="74">
        <v>66322</v>
      </c>
      <c r="O43" s="74">
        <v>50345</v>
      </c>
      <c r="P43" s="74">
        <v>0</v>
      </c>
      <c r="Q43" s="74">
        <v>337</v>
      </c>
      <c r="R43" s="74">
        <v>1200</v>
      </c>
      <c r="S43" s="74">
        <v>759</v>
      </c>
      <c r="T43" s="74">
        <v>275128</v>
      </c>
      <c r="U43" s="74">
        <v>277871</v>
      </c>
      <c r="V43" s="74">
        <f t="shared" si="10"/>
        <v>-2743</v>
      </c>
      <c r="W43" s="74">
        <v>30997</v>
      </c>
      <c r="X43" s="74">
        <v>3352</v>
      </c>
      <c r="Y43" s="74">
        <v>1006</v>
      </c>
      <c r="Z43" s="74">
        <v>57451</v>
      </c>
      <c r="AA43" s="74">
        <v>15274</v>
      </c>
      <c r="AB43" s="74">
        <v>16721</v>
      </c>
      <c r="AC43" s="74">
        <v>124058</v>
      </c>
      <c r="AD43" s="74">
        <v>26269</v>
      </c>
      <c r="AE43" s="74">
        <v>6873</v>
      </c>
      <c r="AF43" s="74">
        <v>115606</v>
      </c>
      <c r="AG43" s="74">
        <v>263072</v>
      </c>
      <c r="AH43" s="74">
        <v>636</v>
      </c>
      <c r="AI43" s="74">
        <v>0</v>
      </c>
      <c r="AJ43" s="74">
        <v>0</v>
      </c>
      <c r="AK43" s="74">
        <v>170342</v>
      </c>
      <c r="AL43" s="74">
        <v>92094</v>
      </c>
      <c r="AM43" s="74">
        <v>496661</v>
      </c>
      <c r="AN43" s="74">
        <v>1547</v>
      </c>
      <c r="AO43" s="74">
        <v>495114</v>
      </c>
      <c r="AP43" s="74">
        <v>0</v>
      </c>
      <c r="AQ43" s="74">
        <v>0</v>
      </c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4">
        <v>250140</v>
      </c>
      <c r="BE43" s="74">
        <v>250140</v>
      </c>
      <c r="BF43" s="75">
        <v>0</v>
      </c>
      <c r="BG43" s="74">
        <v>1502</v>
      </c>
      <c r="BH43" s="74">
        <v>289</v>
      </c>
      <c r="BI43" s="74">
        <v>4000</v>
      </c>
      <c r="BJ43" s="74">
        <v>369708</v>
      </c>
      <c r="BK43" s="74">
        <v>0</v>
      </c>
      <c r="BL43" s="74">
        <v>2302454</v>
      </c>
      <c r="BM43" s="69">
        <v>2302454</v>
      </c>
      <c r="BN43" s="69">
        <f t="shared" si="7"/>
        <v>0</v>
      </c>
      <c r="BO43" s="94">
        <f t="shared" si="4"/>
        <v>4289</v>
      </c>
    </row>
    <row r="44" spans="1:67" ht="32.25" customHeight="1">
      <c r="A44" s="70" t="s">
        <v>35</v>
      </c>
      <c r="B44" s="67">
        <v>1288296</v>
      </c>
      <c r="C44" s="67">
        <v>1334784</v>
      </c>
      <c r="D44" s="67">
        <f t="shared" si="8"/>
        <v>-46488</v>
      </c>
      <c r="E44" s="67">
        <v>65552</v>
      </c>
      <c r="F44" s="67">
        <v>33676</v>
      </c>
      <c r="G44" s="67">
        <v>36046</v>
      </c>
      <c r="H44" s="67">
        <v>861550</v>
      </c>
      <c r="I44" s="67">
        <v>899907</v>
      </c>
      <c r="J44" s="67">
        <f t="shared" si="9"/>
        <v>-38357</v>
      </c>
      <c r="K44" s="67">
        <v>569718</v>
      </c>
      <c r="L44" s="67">
        <v>281628</v>
      </c>
      <c r="M44" s="67">
        <v>10204</v>
      </c>
      <c r="N44" s="67">
        <v>160785</v>
      </c>
      <c r="O44" s="67">
        <v>128100</v>
      </c>
      <c r="P44" s="67">
        <v>0</v>
      </c>
      <c r="Q44" s="67">
        <v>918</v>
      </c>
      <c r="R44" s="67">
        <v>0</v>
      </c>
      <c r="S44" s="67">
        <v>1669</v>
      </c>
      <c r="T44" s="67">
        <v>638927</v>
      </c>
      <c r="U44" s="67">
        <v>656426</v>
      </c>
      <c r="V44" s="67">
        <f t="shared" si="10"/>
        <v>-17499</v>
      </c>
      <c r="W44" s="67">
        <v>91915</v>
      </c>
      <c r="X44" s="67">
        <v>11745</v>
      </c>
      <c r="Y44" s="67">
        <v>1847</v>
      </c>
      <c r="Z44" s="67">
        <v>144796</v>
      </c>
      <c r="AA44" s="67">
        <v>27390</v>
      </c>
      <c r="AB44" s="67">
        <v>21351</v>
      </c>
      <c r="AC44" s="67">
        <v>283474</v>
      </c>
      <c r="AD44" s="67">
        <v>56409</v>
      </c>
      <c r="AE44" s="67">
        <v>27742</v>
      </c>
      <c r="AF44" s="67">
        <v>371840</v>
      </c>
      <c r="AG44" s="67">
        <v>898294</v>
      </c>
      <c r="AH44" s="67">
        <v>4762</v>
      </c>
      <c r="AI44" s="67">
        <v>1426</v>
      </c>
      <c r="AJ44" s="67">
        <v>199</v>
      </c>
      <c r="AK44" s="67">
        <v>535263</v>
      </c>
      <c r="AL44" s="67">
        <v>356644</v>
      </c>
      <c r="AM44" s="67">
        <v>245668</v>
      </c>
      <c r="AN44" s="67">
        <v>15474</v>
      </c>
      <c r="AO44" s="67">
        <v>223611</v>
      </c>
      <c r="AP44" s="67">
        <v>0</v>
      </c>
      <c r="AQ44" s="67">
        <v>6583</v>
      </c>
      <c r="AR44" s="67">
        <v>0</v>
      </c>
      <c r="AS44" s="67">
        <v>0</v>
      </c>
      <c r="AT44" s="67">
        <v>69717</v>
      </c>
      <c r="AU44" s="67">
        <v>60581</v>
      </c>
      <c r="AV44" s="67">
        <v>9136</v>
      </c>
      <c r="AW44" s="67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7">
        <v>1130116</v>
      </c>
      <c r="BE44" s="67">
        <v>1129965</v>
      </c>
      <c r="BF44" s="68">
        <v>151</v>
      </c>
      <c r="BG44" s="67">
        <v>69630</v>
      </c>
      <c r="BH44" s="67">
        <v>867</v>
      </c>
      <c r="BI44" s="67">
        <v>56818</v>
      </c>
      <c r="BJ44" s="67">
        <v>726291</v>
      </c>
      <c r="BK44" s="67">
        <v>0</v>
      </c>
      <c r="BL44" s="67">
        <v>5524206</v>
      </c>
      <c r="BM44" s="69">
        <v>5524206</v>
      </c>
      <c r="BN44" s="69">
        <f t="shared" si="7"/>
        <v>0</v>
      </c>
      <c r="BO44" s="94">
        <f t="shared" si="4"/>
        <v>57685</v>
      </c>
    </row>
    <row r="45" spans="1:67" ht="32.25" customHeight="1">
      <c r="A45" s="70" t="s">
        <v>36</v>
      </c>
      <c r="B45" s="67">
        <v>1229296</v>
      </c>
      <c r="C45" s="67">
        <v>1211996</v>
      </c>
      <c r="D45" s="67">
        <f t="shared" si="8"/>
        <v>17300</v>
      </c>
      <c r="E45" s="67">
        <v>56050</v>
      </c>
      <c r="F45" s="67">
        <v>47093</v>
      </c>
      <c r="G45" s="67">
        <v>33711</v>
      </c>
      <c r="H45" s="67">
        <v>819437</v>
      </c>
      <c r="I45" s="67">
        <v>798952</v>
      </c>
      <c r="J45" s="67">
        <f t="shared" si="9"/>
        <v>20485</v>
      </c>
      <c r="K45" s="67">
        <v>535068</v>
      </c>
      <c r="L45" s="67">
        <v>284369</v>
      </c>
      <c r="M45" s="67">
        <v>0</v>
      </c>
      <c r="N45" s="67">
        <v>154650</v>
      </c>
      <c r="O45" s="67">
        <v>117610</v>
      </c>
      <c r="P45" s="67">
        <v>0</v>
      </c>
      <c r="Q45" s="67">
        <v>745</v>
      </c>
      <c r="R45" s="67">
        <v>0</v>
      </c>
      <c r="S45" s="67">
        <v>0</v>
      </c>
      <c r="T45" s="67">
        <v>650144</v>
      </c>
      <c r="U45" s="67">
        <v>692179</v>
      </c>
      <c r="V45" s="67">
        <f t="shared" si="10"/>
        <v>-42035</v>
      </c>
      <c r="W45" s="67">
        <v>14325</v>
      </c>
      <c r="X45" s="67">
        <v>7515</v>
      </c>
      <c r="Y45" s="67">
        <v>369</v>
      </c>
      <c r="Z45" s="67">
        <v>226508</v>
      </c>
      <c r="AA45" s="67">
        <v>27279</v>
      </c>
      <c r="AB45" s="67">
        <v>17823</v>
      </c>
      <c r="AC45" s="67">
        <v>274995</v>
      </c>
      <c r="AD45" s="67">
        <v>81330</v>
      </c>
      <c r="AE45" s="67">
        <v>52651</v>
      </c>
      <c r="AF45" s="67">
        <v>517931</v>
      </c>
      <c r="AG45" s="67">
        <v>744488</v>
      </c>
      <c r="AH45" s="67">
        <v>5291</v>
      </c>
      <c r="AI45" s="67">
        <v>1618</v>
      </c>
      <c r="AJ45" s="67">
        <v>4518</v>
      </c>
      <c r="AK45" s="67">
        <v>425823</v>
      </c>
      <c r="AL45" s="67">
        <v>307238</v>
      </c>
      <c r="AM45" s="67">
        <v>521273</v>
      </c>
      <c r="AN45" s="67">
        <v>260734</v>
      </c>
      <c r="AO45" s="67">
        <v>260539</v>
      </c>
      <c r="AP45" s="67">
        <v>0</v>
      </c>
      <c r="AQ45" s="67">
        <v>0</v>
      </c>
      <c r="AR45" s="67">
        <v>0</v>
      </c>
      <c r="AS45" s="67">
        <v>0</v>
      </c>
      <c r="AT45" s="67">
        <v>1899</v>
      </c>
      <c r="AU45" s="67">
        <v>0</v>
      </c>
      <c r="AV45" s="67">
        <v>1899</v>
      </c>
      <c r="AW45" s="67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7">
        <v>605986</v>
      </c>
      <c r="BE45" s="67">
        <v>605986</v>
      </c>
      <c r="BF45" s="68">
        <v>0</v>
      </c>
      <c r="BG45" s="67">
        <v>29761</v>
      </c>
      <c r="BH45" s="67">
        <v>54271</v>
      </c>
      <c r="BI45" s="67">
        <v>60000</v>
      </c>
      <c r="BJ45" s="67">
        <v>655945</v>
      </c>
      <c r="BK45" s="67">
        <v>0</v>
      </c>
      <c r="BL45" s="67">
        <v>5123645</v>
      </c>
      <c r="BM45" s="69">
        <v>5123645</v>
      </c>
      <c r="BN45" s="69">
        <f t="shared" si="7"/>
        <v>0</v>
      </c>
      <c r="BO45" s="94">
        <f t="shared" si="4"/>
        <v>114271</v>
      </c>
    </row>
    <row r="46" spans="1:67" ht="32.25" customHeight="1">
      <c r="A46" s="70" t="s">
        <v>37</v>
      </c>
      <c r="B46" s="67">
        <v>671727</v>
      </c>
      <c r="C46" s="67">
        <v>717953</v>
      </c>
      <c r="D46" s="67">
        <f t="shared" si="8"/>
        <v>-46226</v>
      </c>
      <c r="E46" s="67">
        <v>34607</v>
      </c>
      <c r="F46" s="67">
        <v>22521</v>
      </c>
      <c r="G46" s="67">
        <v>29273</v>
      </c>
      <c r="H46" s="67">
        <v>430818</v>
      </c>
      <c r="I46" s="67">
        <v>469031</v>
      </c>
      <c r="J46" s="67">
        <f t="shared" si="9"/>
        <v>-38213</v>
      </c>
      <c r="K46" s="67">
        <v>286393</v>
      </c>
      <c r="L46" s="67">
        <v>144425</v>
      </c>
      <c r="M46" s="67">
        <v>0</v>
      </c>
      <c r="N46" s="67">
        <v>82513</v>
      </c>
      <c r="O46" s="67">
        <v>69853</v>
      </c>
      <c r="P46" s="67">
        <v>0</v>
      </c>
      <c r="Q46" s="67">
        <v>498</v>
      </c>
      <c r="R46" s="67">
        <v>0</v>
      </c>
      <c r="S46" s="67">
        <v>1644</v>
      </c>
      <c r="T46" s="67">
        <v>357964</v>
      </c>
      <c r="U46" s="67">
        <v>339671</v>
      </c>
      <c r="V46" s="67">
        <f t="shared" si="10"/>
        <v>18293</v>
      </c>
      <c r="W46" s="67">
        <v>21259</v>
      </c>
      <c r="X46" s="67">
        <v>8679</v>
      </c>
      <c r="Y46" s="67">
        <v>0</v>
      </c>
      <c r="Z46" s="67">
        <v>115597</v>
      </c>
      <c r="AA46" s="67">
        <v>15375</v>
      </c>
      <c r="AB46" s="67">
        <v>9743</v>
      </c>
      <c r="AC46" s="67">
        <v>153816</v>
      </c>
      <c r="AD46" s="67">
        <v>33495</v>
      </c>
      <c r="AE46" s="67">
        <v>11276</v>
      </c>
      <c r="AF46" s="67">
        <v>141726</v>
      </c>
      <c r="AG46" s="67">
        <v>322233</v>
      </c>
      <c r="AH46" s="67">
        <v>573</v>
      </c>
      <c r="AI46" s="67">
        <v>464</v>
      </c>
      <c r="AJ46" s="67">
        <v>983</v>
      </c>
      <c r="AK46" s="67">
        <v>226299</v>
      </c>
      <c r="AL46" s="67">
        <v>93914</v>
      </c>
      <c r="AM46" s="67">
        <v>282560</v>
      </c>
      <c r="AN46" s="67">
        <v>103252</v>
      </c>
      <c r="AO46" s="67">
        <v>159175</v>
      </c>
      <c r="AP46" s="67">
        <v>0</v>
      </c>
      <c r="AQ46" s="67">
        <v>20133</v>
      </c>
      <c r="AR46" s="67">
        <v>0</v>
      </c>
      <c r="AS46" s="67">
        <v>0</v>
      </c>
      <c r="AT46" s="67">
        <v>42605</v>
      </c>
      <c r="AU46" s="67">
        <v>38842</v>
      </c>
      <c r="AV46" s="67">
        <v>3763</v>
      </c>
      <c r="AW46" s="67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7">
        <v>684427</v>
      </c>
      <c r="BE46" s="67">
        <v>684427</v>
      </c>
      <c r="BF46" s="68">
        <v>0</v>
      </c>
      <c r="BG46" s="67">
        <v>230855</v>
      </c>
      <c r="BH46" s="67">
        <v>0</v>
      </c>
      <c r="BI46" s="67">
        <v>20000</v>
      </c>
      <c r="BJ46" s="67">
        <v>325449</v>
      </c>
      <c r="BK46" s="67">
        <v>0</v>
      </c>
      <c r="BL46" s="67">
        <v>3090822</v>
      </c>
      <c r="BM46" s="69">
        <v>3090822</v>
      </c>
      <c r="BN46" s="69">
        <f t="shared" si="7"/>
        <v>0</v>
      </c>
      <c r="BO46" s="94">
        <f t="shared" si="4"/>
        <v>20000</v>
      </c>
    </row>
    <row r="47" spans="1:67" ht="32.25" customHeight="1">
      <c r="A47" s="70" t="s">
        <v>38</v>
      </c>
      <c r="B47" s="67">
        <v>965928</v>
      </c>
      <c r="C47" s="67">
        <v>994862</v>
      </c>
      <c r="D47" s="67">
        <f t="shared" si="8"/>
        <v>-28934</v>
      </c>
      <c r="E47" s="67">
        <v>51199</v>
      </c>
      <c r="F47" s="67">
        <v>30696</v>
      </c>
      <c r="G47" s="67">
        <v>25926</v>
      </c>
      <c r="H47" s="67">
        <v>635236</v>
      </c>
      <c r="I47" s="67">
        <v>643512</v>
      </c>
      <c r="J47" s="67">
        <f t="shared" si="9"/>
        <v>-8276</v>
      </c>
      <c r="K47" s="67">
        <v>420237</v>
      </c>
      <c r="L47" s="67">
        <v>214999</v>
      </c>
      <c r="M47" s="67">
        <v>0</v>
      </c>
      <c r="N47" s="67">
        <v>123648</v>
      </c>
      <c r="O47" s="67">
        <v>96151</v>
      </c>
      <c r="P47" s="67">
        <v>0</v>
      </c>
      <c r="Q47" s="67">
        <v>730</v>
      </c>
      <c r="R47" s="67">
        <v>832</v>
      </c>
      <c r="S47" s="67">
        <v>1510</v>
      </c>
      <c r="T47" s="67">
        <v>594185</v>
      </c>
      <c r="U47" s="67">
        <v>595001</v>
      </c>
      <c r="V47" s="67">
        <f t="shared" si="10"/>
        <v>-816</v>
      </c>
      <c r="W47" s="67">
        <v>94864</v>
      </c>
      <c r="X47" s="67">
        <v>8384</v>
      </c>
      <c r="Y47" s="67">
        <v>2161</v>
      </c>
      <c r="Z47" s="67">
        <v>175807</v>
      </c>
      <c r="AA47" s="67">
        <v>20109</v>
      </c>
      <c r="AB47" s="67">
        <v>15550</v>
      </c>
      <c r="AC47" s="67">
        <v>228819</v>
      </c>
      <c r="AD47" s="67">
        <v>48491</v>
      </c>
      <c r="AE47" s="67">
        <v>49323</v>
      </c>
      <c r="AF47" s="67">
        <v>302599</v>
      </c>
      <c r="AG47" s="67">
        <v>601140</v>
      </c>
      <c r="AH47" s="67">
        <v>3778</v>
      </c>
      <c r="AI47" s="67">
        <v>3696</v>
      </c>
      <c r="AJ47" s="67">
        <v>128</v>
      </c>
      <c r="AK47" s="67">
        <v>398783</v>
      </c>
      <c r="AL47" s="67">
        <v>194755</v>
      </c>
      <c r="AM47" s="67">
        <v>626981</v>
      </c>
      <c r="AN47" s="67">
        <v>46021</v>
      </c>
      <c r="AO47" s="67">
        <v>539803</v>
      </c>
      <c r="AP47" s="67">
        <v>0</v>
      </c>
      <c r="AQ47" s="67">
        <v>41157</v>
      </c>
      <c r="AR47" s="67">
        <v>0</v>
      </c>
      <c r="AS47" s="67">
        <v>0</v>
      </c>
      <c r="AT47" s="67">
        <v>61594</v>
      </c>
      <c r="AU47" s="67">
        <v>39469</v>
      </c>
      <c r="AV47" s="67">
        <v>22125</v>
      </c>
      <c r="AW47" s="67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7">
        <v>803989</v>
      </c>
      <c r="BE47" s="67">
        <v>803984</v>
      </c>
      <c r="BF47" s="68">
        <v>5</v>
      </c>
      <c r="BG47" s="67">
        <v>164367</v>
      </c>
      <c r="BH47" s="67">
        <v>0</v>
      </c>
      <c r="BI47" s="67">
        <v>10000</v>
      </c>
      <c r="BJ47" s="67">
        <v>832737</v>
      </c>
      <c r="BK47" s="67">
        <v>0</v>
      </c>
      <c r="BL47" s="67">
        <v>5012843</v>
      </c>
      <c r="BM47" s="69">
        <v>5012843</v>
      </c>
      <c r="BN47" s="69">
        <f t="shared" si="7"/>
        <v>0</v>
      </c>
      <c r="BO47" s="94">
        <f t="shared" si="4"/>
        <v>10000</v>
      </c>
    </row>
    <row r="48" spans="1:67" ht="32.25" customHeight="1">
      <c r="A48" s="80" t="s">
        <v>39</v>
      </c>
      <c r="B48" s="74">
        <v>681044</v>
      </c>
      <c r="C48" s="74">
        <v>730106</v>
      </c>
      <c r="D48" s="74">
        <f t="shared" si="8"/>
        <v>-49062</v>
      </c>
      <c r="E48" s="74">
        <v>30597</v>
      </c>
      <c r="F48" s="74">
        <v>27407</v>
      </c>
      <c r="G48" s="74">
        <v>27248</v>
      </c>
      <c r="H48" s="74">
        <v>440819</v>
      </c>
      <c r="I48" s="74">
        <v>467586</v>
      </c>
      <c r="J48" s="74">
        <f t="shared" si="9"/>
        <v>-26767</v>
      </c>
      <c r="K48" s="74">
        <v>295430</v>
      </c>
      <c r="L48" s="74">
        <v>145389</v>
      </c>
      <c r="M48" s="74">
        <v>0</v>
      </c>
      <c r="N48" s="74">
        <v>86749</v>
      </c>
      <c r="O48" s="74">
        <v>67771</v>
      </c>
      <c r="P48" s="74">
        <v>0</v>
      </c>
      <c r="Q48" s="74">
        <v>453</v>
      </c>
      <c r="R48" s="74">
        <v>0</v>
      </c>
      <c r="S48" s="74">
        <v>0</v>
      </c>
      <c r="T48" s="74">
        <v>389935</v>
      </c>
      <c r="U48" s="74">
        <v>328499</v>
      </c>
      <c r="V48" s="74">
        <f t="shared" si="10"/>
        <v>61436</v>
      </c>
      <c r="W48" s="74">
        <v>47788</v>
      </c>
      <c r="X48" s="74">
        <v>4724</v>
      </c>
      <c r="Y48" s="74">
        <v>1081</v>
      </c>
      <c r="Z48" s="74">
        <v>140389</v>
      </c>
      <c r="AA48" s="74">
        <v>10875</v>
      </c>
      <c r="AB48" s="74">
        <v>18726</v>
      </c>
      <c r="AC48" s="74">
        <v>134729</v>
      </c>
      <c r="AD48" s="74">
        <v>31623</v>
      </c>
      <c r="AE48" s="74">
        <v>8382</v>
      </c>
      <c r="AF48" s="74">
        <v>166317</v>
      </c>
      <c r="AG48" s="74">
        <v>391039</v>
      </c>
      <c r="AH48" s="74">
        <v>3311</v>
      </c>
      <c r="AI48" s="74">
        <v>1110</v>
      </c>
      <c r="AJ48" s="74">
        <v>818</v>
      </c>
      <c r="AK48" s="74">
        <v>169201</v>
      </c>
      <c r="AL48" s="74">
        <v>216599</v>
      </c>
      <c r="AM48" s="74">
        <v>327892</v>
      </c>
      <c r="AN48" s="74">
        <v>210809</v>
      </c>
      <c r="AO48" s="74">
        <v>112191</v>
      </c>
      <c r="AP48" s="74">
        <v>0</v>
      </c>
      <c r="AQ48" s="74">
        <v>4892</v>
      </c>
      <c r="AR48" s="74">
        <v>0</v>
      </c>
      <c r="AS48" s="74">
        <v>0</v>
      </c>
      <c r="AT48" s="74">
        <v>124378</v>
      </c>
      <c r="AU48" s="74">
        <v>114960</v>
      </c>
      <c r="AV48" s="74">
        <v>9418</v>
      </c>
      <c r="AW48" s="74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4">
        <v>412575</v>
      </c>
      <c r="BE48" s="74">
        <v>412575</v>
      </c>
      <c r="BF48" s="75">
        <v>0</v>
      </c>
      <c r="BG48" s="74">
        <v>300831</v>
      </c>
      <c r="BH48" s="74">
        <v>0</v>
      </c>
      <c r="BI48" s="74">
        <v>9700</v>
      </c>
      <c r="BJ48" s="74">
        <v>250609</v>
      </c>
      <c r="BK48" s="74">
        <v>0</v>
      </c>
      <c r="BL48" s="74">
        <v>3062702</v>
      </c>
      <c r="BM48" s="69">
        <v>3062702</v>
      </c>
      <c r="BN48" s="69">
        <f t="shared" si="7"/>
        <v>0</v>
      </c>
      <c r="BO48" s="94">
        <f t="shared" si="4"/>
        <v>9700</v>
      </c>
    </row>
    <row r="49" spans="1:67" ht="32.25" customHeight="1">
      <c r="A49" s="70" t="s">
        <v>40</v>
      </c>
      <c r="B49" s="67">
        <v>1499631</v>
      </c>
      <c r="C49" s="67">
        <v>1597506</v>
      </c>
      <c r="D49" s="67">
        <f t="shared" si="8"/>
        <v>-97875</v>
      </c>
      <c r="E49" s="67">
        <v>57676</v>
      </c>
      <c r="F49" s="67">
        <v>85293</v>
      </c>
      <c r="G49" s="67">
        <v>33447</v>
      </c>
      <c r="H49" s="67">
        <v>960769</v>
      </c>
      <c r="I49" s="67">
        <v>1031681</v>
      </c>
      <c r="J49" s="67">
        <f t="shared" si="9"/>
        <v>-70912</v>
      </c>
      <c r="K49" s="67">
        <v>682982</v>
      </c>
      <c r="L49" s="67">
        <v>277787</v>
      </c>
      <c r="M49" s="67">
        <v>0</v>
      </c>
      <c r="N49" s="67">
        <v>182342</v>
      </c>
      <c r="O49" s="67">
        <v>172119</v>
      </c>
      <c r="P49" s="67">
        <v>0</v>
      </c>
      <c r="Q49" s="67">
        <v>892</v>
      </c>
      <c r="R49" s="67">
        <v>1289</v>
      </c>
      <c r="S49" s="67">
        <v>5804</v>
      </c>
      <c r="T49" s="67">
        <v>564837</v>
      </c>
      <c r="U49" s="67">
        <v>505517</v>
      </c>
      <c r="V49" s="67">
        <f t="shared" si="10"/>
        <v>59320</v>
      </c>
      <c r="W49" s="67">
        <v>22165</v>
      </c>
      <c r="X49" s="67">
        <v>8894</v>
      </c>
      <c r="Y49" s="67">
        <v>2258</v>
      </c>
      <c r="Z49" s="67">
        <v>164345</v>
      </c>
      <c r="AA49" s="67">
        <v>30527</v>
      </c>
      <c r="AB49" s="67">
        <v>19991</v>
      </c>
      <c r="AC49" s="67">
        <v>291946</v>
      </c>
      <c r="AD49" s="67">
        <v>24711</v>
      </c>
      <c r="AE49" s="67">
        <v>25468</v>
      </c>
      <c r="AF49" s="67">
        <v>430817</v>
      </c>
      <c r="AG49" s="67">
        <v>1212044</v>
      </c>
      <c r="AH49" s="67">
        <v>3611</v>
      </c>
      <c r="AI49" s="67">
        <v>924</v>
      </c>
      <c r="AJ49" s="67">
        <v>153658</v>
      </c>
      <c r="AK49" s="67">
        <v>755812</v>
      </c>
      <c r="AL49" s="67">
        <v>298039</v>
      </c>
      <c r="AM49" s="67">
        <v>374195</v>
      </c>
      <c r="AN49" s="67">
        <v>30060</v>
      </c>
      <c r="AO49" s="67">
        <v>236023</v>
      </c>
      <c r="AP49" s="67">
        <v>51260</v>
      </c>
      <c r="AQ49" s="67">
        <v>56852</v>
      </c>
      <c r="AR49" s="67">
        <v>0</v>
      </c>
      <c r="AS49" s="67">
        <v>0</v>
      </c>
      <c r="AT49" s="67">
        <v>4772</v>
      </c>
      <c r="AU49" s="67">
        <v>4772</v>
      </c>
      <c r="AV49" s="67">
        <v>0</v>
      </c>
      <c r="AW49" s="67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7">
        <v>1455454</v>
      </c>
      <c r="BE49" s="67">
        <v>1455454</v>
      </c>
      <c r="BF49" s="68">
        <v>0</v>
      </c>
      <c r="BG49" s="67">
        <v>0</v>
      </c>
      <c r="BH49" s="67">
        <v>33557</v>
      </c>
      <c r="BI49" s="67">
        <v>32000</v>
      </c>
      <c r="BJ49" s="67">
        <v>569783</v>
      </c>
      <c r="BK49" s="67">
        <v>0</v>
      </c>
      <c r="BL49" s="67">
        <v>6202558</v>
      </c>
      <c r="BM49" s="69">
        <v>6202558</v>
      </c>
      <c r="BN49" s="69">
        <f t="shared" si="7"/>
        <v>0</v>
      </c>
      <c r="BO49" s="94">
        <f t="shared" si="4"/>
        <v>65557</v>
      </c>
    </row>
    <row r="50" spans="1:67" ht="32.25" customHeight="1">
      <c r="A50" s="70" t="s">
        <v>41</v>
      </c>
      <c r="B50" s="67">
        <v>679264</v>
      </c>
      <c r="C50" s="67">
        <v>684089</v>
      </c>
      <c r="D50" s="67">
        <f t="shared" si="8"/>
        <v>-4825</v>
      </c>
      <c r="E50" s="67">
        <v>55484</v>
      </c>
      <c r="F50" s="67">
        <v>29904</v>
      </c>
      <c r="G50" s="67">
        <v>23750</v>
      </c>
      <c r="H50" s="67">
        <v>421834</v>
      </c>
      <c r="I50" s="67">
        <v>424039</v>
      </c>
      <c r="J50" s="67">
        <f t="shared" si="9"/>
        <v>-2205</v>
      </c>
      <c r="K50" s="67">
        <v>271388</v>
      </c>
      <c r="L50" s="67">
        <v>149068</v>
      </c>
      <c r="M50" s="67">
        <v>1378</v>
      </c>
      <c r="N50" s="67">
        <v>85854</v>
      </c>
      <c r="O50" s="67">
        <v>61616</v>
      </c>
      <c r="P50" s="67">
        <v>0</v>
      </c>
      <c r="Q50" s="67">
        <v>455</v>
      </c>
      <c r="R50" s="67">
        <v>0</v>
      </c>
      <c r="S50" s="67">
        <v>367</v>
      </c>
      <c r="T50" s="67">
        <v>322271</v>
      </c>
      <c r="U50" s="67">
        <v>349672</v>
      </c>
      <c r="V50" s="67">
        <f t="shared" si="10"/>
        <v>-27401</v>
      </c>
      <c r="W50" s="67">
        <v>26382</v>
      </c>
      <c r="X50" s="67">
        <v>3222</v>
      </c>
      <c r="Y50" s="67">
        <v>893</v>
      </c>
      <c r="Z50" s="67">
        <v>82184</v>
      </c>
      <c r="AA50" s="67">
        <v>12970</v>
      </c>
      <c r="AB50" s="67">
        <v>8662</v>
      </c>
      <c r="AC50" s="67">
        <v>141960</v>
      </c>
      <c r="AD50" s="67">
        <v>45998</v>
      </c>
      <c r="AE50" s="67">
        <v>30076</v>
      </c>
      <c r="AF50" s="67">
        <v>188191</v>
      </c>
      <c r="AG50" s="67">
        <v>519714</v>
      </c>
      <c r="AH50" s="67">
        <v>3836</v>
      </c>
      <c r="AI50" s="67">
        <v>279</v>
      </c>
      <c r="AJ50" s="67">
        <v>0</v>
      </c>
      <c r="AK50" s="67">
        <v>297520</v>
      </c>
      <c r="AL50" s="67">
        <v>218079</v>
      </c>
      <c r="AM50" s="67">
        <v>279278</v>
      </c>
      <c r="AN50" s="67">
        <v>41321</v>
      </c>
      <c r="AO50" s="67">
        <v>198715</v>
      </c>
      <c r="AP50" s="67">
        <v>33146</v>
      </c>
      <c r="AQ50" s="67">
        <v>5460</v>
      </c>
      <c r="AR50" s="67">
        <v>636</v>
      </c>
      <c r="AS50" s="67">
        <v>0</v>
      </c>
      <c r="AT50" s="67">
        <v>8775</v>
      </c>
      <c r="AU50" s="67">
        <v>7280</v>
      </c>
      <c r="AV50" s="67">
        <v>1495</v>
      </c>
      <c r="AW50" s="67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7">
        <v>660422</v>
      </c>
      <c r="BE50" s="67">
        <v>660326</v>
      </c>
      <c r="BF50" s="68">
        <v>96</v>
      </c>
      <c r="BG50" s="67">
        <v>47958</v>
      </c>
      <c r="BH50" s="67">
        <v>17873</v>
      </c>
      <c r="BI50" s="67">
        <v>6000</v>
      </c>
      <c r="BJ50" s="67">
        <v>312174</v>
      </c>
      <c r="BK50" s="67">
        <v>0</v>
      </c>
      <c r="BL50" s="67">
        <v>3071996</v>
      </c>
      <c r="BM50" s="69">
        <v>3071996</v>
      </c>
      <c r="BN50" s="69">
        <f t="shared" si="7"/>
        <v>0</v>
      </c>
      <c r="BO50" s="94">
        <f t="shared" si="4"/>
        <v>23873</v>
      </c>
    </row>
    <row r="51" spans="1:67" ht="32.25" customHeight="1">
      <c r="A51" s="70" t="s">
        <v>42</v>
      </c>
      <c r="B51" s="67">
        <v>726228</v>
      </c>
      <c r="C51" s="67">
        <v>789590</v>
      </c>
      <c r="D51" s="67">
        <f t="shared" si="8"/>
        <v>-63362</v>
      </c>
      <c r="E51" s="67">
        <v>46459</v>
      </c>
      <c r="F51" s="67">
        <v>31685</v>
      </c>
      <c r="G51" s="67">
        <v>25664</v>
      </c>
      <c r="H51" s="67">
        <v>459191</v>
      </c>
      <c r="I51" s="67">
        <v>494851</v>
      </c>
      <c r="J51" s="67">
        <f t="shared" si="9"/>
        <v>-35660</v>
      </c>
      <c r="K51" s="67">
        <v>303950</v>
      </c>
      <c r="L51" s="67">
        <v>155241</v>
      </c>
      <c r="M51" s="67">
        <v>0</v>
      </c>
      <c r="N51" s="67">
        <v>91838</v>
      </c>
      <c r="O51" s="67">
        <v>66929</v>
      </c>
      <c r="P51" s="67">
        <v>0</v>
      </c>
      <c r="Q51" s="67">
        <v>476</v>
      </c>
      <c r="R51" s="67">
        <v>0</v>
      </c>
      <c r="S51" s="67">
        <v>3986</v>
      </c>
      <c r="T51" s="67">
        <v>381547</v>
      </c>
      <c r="U51" s="67">
        <v>349618</v>
      </c>
      <c r="V51" s="67">
        <f t="shared" si="10"/>
        <v>31929</v>
      </c>
      <c r="W51" s="67">
        <v>21634</v>
      </c>
      <c r="X51" s="67">
        <v>13217</v>
      </c>
      <c r="Y51" s="67">
        <v>555</v>
      </c>
      <c r="Z51" s="67">
        <v>108643</v>
      </c>
      <c r="AA51" s="67">
        <v>17245</v>
      </c>
      <c r="AB51" s="67">
        <v>11477</v>
      </c>
      <c r="AC51" s="67">
        <v>155254</v>
      </c>
      <c r="AD51" s="67">
        <v>53522</v>
      </c>
      <c r="AE51" s="67">
        <v>43105</v>
      </c>
      <c r="AF51" s="67">
        <v>169159</v>
      </c>
      <c r="AG51" s="67">
        <v>453973</v>
      </c>
      <c r="AH51" s="67">
        <v>845</v>
      </c>
      <c r="AI51" s="67">
        <v>955</v>
      </c>
      <c r="AJ51" s="67">
        <v>0</v>
      </c>
      <c r="AK51" s="67">
        <v>278978</v>
      </c>
      <c r="AL51" s="67">
        <v>173195</v>
      </c>
      <c r="AM51" s="67">
        <v>512318</v>
      </c>
      <c r="AN51" s="67">
        <v>84803</v>
      </c>
      <c r="AO51" s="67">
        <v>369665</v>
      </c>
      <c r="AP51" s="67">
        <v>0</v>
      </c>
      <c r="AQ51" s="67">
        <v>4977</v>
      </c>
      <c r="AR51" s="67">
        <v>699</v>
      </c>
      <c r="AS51" s="67">
        <v>52174</v>
      </c>
      <c r="AT51" s="67">
        <v>218044</v>
      </c>
      <c r="AU51" s="67">
        <v>201878</v>
      </c>
      <c r="AV51" s="67">
        <v>16166</v>
      </c>
      <c r="AW51" s="67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7">
        <v>621024</v>
      </c>
      <c r="BE51" s="67">
        <v>621024</v>
      </c>
      <c r="BF51" s="68">
        <v>0</v>
      </c>
      <c r="BG51" s="67">
        <v>32226</v>
      </c>
      <c r="BH51" s="67">
        <v>7817</v>
      </c>
      <c r="BI51" s="67">
        <v>0</v>
      </c>
      <c r="BJ51" s="67">
        <v>398555</v>
      </c>
      <c r="BK51" s="67">
        <v>0</v>
      </c>
      <c r="BL51" s="67">
        <v>3563996</v>
      </c>
      <c r="BM51" s="69">
        <v>3563996</v>
      </c>
      <c r="BN51" s="69">
        <f t="shared" si="7"/>
        <v>0</v>
      </c>
      <c r="BO51" s="94">
        <f t="shared" si="4"/>
        <v>7817</v>
      </c>
    </row>
    <row r="52" spans="1:67" ht="32.25" customHeight="1">
      <c r="A52" s="70" t="s">
        <v>43</v>
      </c>
      <c r="B52" s="67">
        <v>626786</v>
      </c>
      <c r="C52" s="67">
        <v>674066</v>
      </c>
      <c r="D52" s="67">
        <f t="shared" si="8"/>
        <v>-47280</v>
      </c>
      <c r="E52" s="67">
        <v>43499</v>
      </c>
      <c r="F52" s="67">
        <v>28672</v>
      </c>
      <c r="G52" s="67">
        <v>22992</v>
      </c>
      <c r="H52" s="67">
        <v>395682</v>
      </c>
      <c r="I52" s="67">
        <v>431878</v>
      </c>
      <c r="J52" s="67">
        <f t="shared" si="9"/>
        <v>-36196</v>
      </c>
      <c r="K52" s="67">
        <v>263159</v>
      </c>
      <c r="L52" s="67">
        <v>132523</v>
      </c>
      <c r="M52" s="67">
        <v>0</v>
      </c>
      <c r="N52" s="67">
        <v>77079</v>
      </c>
      <c r="O52" s="67">
        <v>56637</v>
      </c>
      <c r="P52" s="67">
        <v>0</v>
      </c>
      <c r="Q52" s="67">
        <v>450</v>
      </c>
      <c r="R52" s="67">
        <v>150</v>
      </c>
      <c r="S52" s="67">
        <v>1625</v>
      </c>
      <c r="T52" s="67">
        <v>312612</v>
      </c>
      <c r="U52" s="67">
        <v>255686</v>
      </c>
      <c r="V52" s="67">
        <f t="shared" si="10"/>
        <v>56926</v>
      </c>
      <c r="W52" s="67">
        <v>49069</v>
      </c>
      <c r="X52" s="67">
        <v>4826</v>
      </c>
      <c r="Y52" s="67">
        <v>1005</v>
      </c>
      <c r="Z52" s="67">
        <v>66398</v>
      </c>
      <c r="AA52" s="67">
        <v>15775</v>
      </c>
      <c r="AB52" s="67">
        <v>9992</v>
      </c>
      <c r="AC52" s="67">
        <v>122383</v>
      </c>
      <c r="AD52" s="67">
        <v>43164</v>
      </c>
      <c r="AE52" s="67">
        <v>16589</v>
      </c>
      <c r="AF52" s="67">
        <v>186253</v>
      </c>
      <c r="AG52" s="67">
        <v>491728</v>
      </c>
      <c r="AH52" s="67">
        <v>637</v>
      </c>
      <c r="AI52" s="67">
        <v>21038</v>
      </c>
      <c r="AJ52" s="67">
        <v>3453</v>
      </c>
      <c r="AK52" s="67">
        <v>307754</v>
      </c>
      <c r="AL52" s="67">
        <v>158846</v>
      </c>
      <c r="AM52" s="67">
        <v>314017</v>
      </c>
      <c r="AN52" s="67">
        <v>106994</v>
      </c>
      <c r="AO52" s="67">
        <v>196349</v>
      </c>
      <c r="AP52" s="67">
        <v>0</v>
      </c>
      <c r="AQ52" s="67">
        <v>10033</v>
      </c>
      <c r="AR52" s="67">
        <v>641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7">
        <v>470497</v>
      </c>
      <c r="BE52" s="67">
        <v>470497</v>
      </c>
      <c r="BF52" s="68">
        <v>0</v>
      </c>
      <c r="BG52" s="67">
        <v>180032</v>
      </c>
      <c r="BH52" s="67">
        <v>36249</v>
      </c>
      <c r="BI52" s="67">
        <v>20000</v>
      </c>
      <c r="BJ52" s="67">
        <v>199360</v>
      </c>
      <c r="BK52" s="67">
        <v>0</v>
      </c>
      <c r="BL52" s="67">
        <v>2854123</v>
      </c>
      <c r="BM52" s="69">
        <v>2854123</v>
      </c>
      <c r="BN52" s="69">
        <f t="shared" si="7"/>
        <v>0</v>
      </c>
      <c r="BO52" s="94">
        <f t="shared" si="4"/>
        <v>56249</v>
      </c>
    </row>
    <row r="53" spans="1:67" ht="32.25" customHeight="1">
      <c r="A53" s="80" t="s">
        <v>44</v>
      </c>
      <c r="B53" s="74">
        <v>740085</v>
      </c>
      <c r="C53" s="74">
        <v>774538</v>
      </c>
      <c r="D53" s="74">
        <f t="shared" si="8"/>
        <v>-34453</v>
      </c>
      <c r="E53" s="74">
        <v>62192</v>
      </c>
      <c r="F53" s="74">
        <v>30035</v>
      </c>
      <c r="G53" s="74">
        <v>40655</v>
      </c>
      <c r="H53" s="74">
        <v>427905</v>
      </c>
      <c r="I53" s="74">
        <v>454980</v>
      </c>
      <c r="J53" s="74">
        <f t="shared" si="9"/>
        <v>-27075</v>
      </c>
      <c r="K53" s="74">
        <v>281189</v>
      </c>
      <c r="L53" s="74">
        <v>146716</v>
      </c>
      <c r="M53" s="74">
        <v>0</v>
      </c>
      <c r="N53" s="74">
        <v>75109</v>
      </c>
      <c r="O53" s="74">
        <v>102129</v>
      </c>
      <c r="P53" s="74">
        <v>0</v>
      </c>
      <c r="Q53" s="74">
        <v>855</v>
      </c>
      <c r="R53" s="74">
        <v>0</v>
      </c>
      <c r="S53" s="74">
        <v>1205</v>
      </c>
      <c r="T53" s="74">
        <v>462267</v>
      </c>
      <c r="U53" s="74">
        <v>390166</v>
      </c>
      <c r="V53" s="74">
        <f t="shared" si="10"/>
        <v>72101</v>
      </c>
      <c r="W53" s="74">
        <v>55501</v>
      </c>
      <c r="X53" s="74">
        <v>5046</v>
      </c>
      <c r="Y53" s="74">
        <v>897</v>
      </c>
      <c r="Z53" s="74">
        <v>94731</v>
      </c>
      <c r="AA53" s="74">
        <v>14204</v>
      </c>
      <c r="AB53" s="74">
        <v>11209</v>
      </c>
      <c r="AC53" s="74">
        <v>225999</v>
      </c>
      <c r="AD53" s="74">
        <v>54680</v>
      </c>
      <c r="AE53" s="74">
        <v>21375</v>
      </c>
      <c r="AF53" s="74">
        <v>161811</v>
      </c>
      <c r="AG53" s="74">
        <v>441522</v>
      </c>
      <c r="AH53" s="74">
        <v>2378</v>
      </c>
      <c r="AI53" s="74">
        <v>336</v>
      </c>
      <c r="AJ53" s="74">
        <v>4141</v>
      </c>
      <c r="AK53" s="74">
        <v>287713</v>
      </c>
      <c r="AL53" s="74">
        <v>146954</v>
      </c>
      <c r="AM53" s="74">
        <v>636234</v>
      </c>
      <c r="AN53" s="74">
        <v>32381</v>
      </c>
      <c r="AO53" s="74">
        <v>567094</v>
      </c>
      <c r="AP53" s="74">
        <v>0</v>
      </c>
      <c r="AQ53" s="74">
        <v>36140</v>
      </c>
      <c r="AR53" s="74">
        <v>619</v>
      </c>
      <c r="AS53" s="74">
        <v>0</v>
      </c>
      <c r="AT53" s="74">
        <v>77073</v>
      </c>
      <c r="AU53" s="74">
        <v>65794</v>
      </c>
      <c r="AV53" s="74">
        <v>11279</v>
      </c>
      <c r="AW53" s="74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4">
        <v>509584</v>
      </c>
      <c r="BE53" s="74">
        <v>509584</v>
      </c>
      <c r="BF53" s="75">
        <v>0</v>
      </c>
      <c r="BG53" s="74">
        <v>168489</v>
      </c>
      <c r="BH53" s="74">
        <v>0</v>
      </c>
      <c r="BI53" s="74">
        <v>0</v>
      </c>
      <c r="BJ53" s="74">
        <v>323473</v>
      </c>
      <c r="BK53" s="74">
        <v>0</v>
      </c>
      <c r="BL53" s="74">
        <v>3541913</v>
      </c>
      <c r="BM53" s="69">
        <v>3541913</v>
      </c>
      <c r="BN53" s="69">
        <f t="shared" si="7"/>
        <v>0</v>
      </c>
      <c r="BO53" s="94">
        <f t="shared" si="4"/>
        <v>0</v>
      </c>
    </row>
    <row r="54" spans="1:67" ht="32.25" customHeight="1">
      <c r="A54" s="70" t="s">
        <v>45</v>
      </c>
      <c r="B54" s="67">
        <v>1349338</v>
      </c>
      <c r="C54" s="67">
        <v>1324109</v>
      </c>
      <c r="D54" s="67">
        <f t="shared" si="8"/>
        <v>25229</v>
      </c>
      <c r="E54" s="67">
        <v>66511</v>
      </c>
      <c r="F54" s="67">
        <v>34139</v>
      </c>
      <c r="G54" s="67">
        <v>41952</v>
      </c>
      <c r="H54" s="67">
        <v>902581</v>
      </c>
      <c r="I54" s="67">
        <v>874674</v>
      </c>
      <c r="J54" s="67">
        <f t="shared" si="9"/>
        <v>27907</v>
      </c>
      <c r="K54" s="67">
        <v>611224</v>
      </c>
      <c r="L54" s="67">
        <v>291357</v>
      </c>
      <c r="M54" s="67">
        <v>0</v>
      </c>
      <c r="N54" s="67">
        <v>163987</v>
      </c>
      <c r="O54" s="67">
        <v>139211</v>
      </c>
      <c r="P54" s="67">
        <v>0</v>
      </c>
      <c r="Q54" s="67">
        <v>957</v>
      </c>
      <c r="R54" s="67">
        <v>0</v>
      </c>
      <c r="S54" s="67">
        <v>0</v>
      </c>
      <c r="T54" s="67">
        <v>846086</v>
      </c>
      <c r="U54" s="67">
        <v>847022</v>
      </c>
      <c r="V54" s="67">
        <f t="shared" si="10"/>
        <v>-936</v>
      </c>
      <c r="W54" s="67">
        <v>97477</v>
      </c>
      <c r="X54" s="67">
        <v>8533</v>
      </c>
      <c r="Y54" s="67">
        <v>2220</v>
      </c>
      <c r="Z54" s="67">
        <v>185677</v>
      </c>
      <c r="AA54" s="67">
        <v>32234</v>
      </c>
      <c r="AB54" s="67">
        <v>25176</v>
      </c>
      <c r="AC54" s="67">
        <v>414109</v>
      </c>
      <c r="AD54" s="67">
        <v>80660</v>
      </c>
      <c r="AE54" s="67">
        <v>94886</v>
      </c>
      <c r="AF54" s="67">
        <v>434555</v>
      </c>
      <c r="AG54" s="67">
        <v>764345</v>
      </c>
      <c r="AH54" s="67">
        <v>1707</v>
      </c>
      <c r="AI54" s="67">
        <v>224</v>
      </c>
      <c r="AJ54" s="67">
        <v>0</v>
      </c>
      <c r="AK54" s="67">
        <v>347040</v>
      </c>
      <c r="AL54" s="67">
        <v>415374</v>
      </c>
      <c r="AM54" s="67">
        <v>398202</v>
      </c>
      <c r="AN54" s="67">
        <v>23120</v>
      </c>
      <c r="AO54" s="67">
        <v>375082</v>
      </c>
      <c r="AP54" s="67">
        <v>0</v>
      </c>
      <c r="AQ54" s="67">
        <v>0</v>
      </c>
      <c r="AR54" s="67">
        <v>0</v>
      </c>
      <c r="AS54" s="67">
        <v>0</v>
      </c>
      <c r="AT54" s="67">
        <v>8474</v>
      </c>
      <c r="AU54" s="67">
        <v>0</v>
      </c>
      <c r="AV54" s="67">
        <v>8474</v>
      </c>
      <c r="AW54" s="67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7">
        <v>1166945</v>
      </c>
      <c r="BE54" s="67">
        <v>1166945</v>
      </c>
      <c r="BF54" s="68">
        <v>0</v>
      </c>
      <c r="BG54" s="67">
        <v>7838</v>
      </c>
      <c r="BH54" s="67">
        <v>598072</v>
      </c>
      <c r="BI54" s="67">
        <v>192500</v>
      </c>
      <c r="BJ54" s="67">
        <v>471454</v>
      </c>
      <c r="BK54" s="67">
        <v>0</v>
      </c>
      <c r="BL54" s="67">
        <v>6332695</v>
      </c>
      <c r="BM54" s="69">
        <v>6332695</v>
      </c>
      <c r="BN54" s="69">
        <f t="shared" si="7"/>
        <v>0</v>
      </c>
      <c r="BO54" s="94">
        <f t="shared" si="4"/>
        <v>790572</v>
      </c>
    </row>
    <row r="55" spans="1:67" ht="32.25" customHeight="1">
      <c r="A55" s="70" t="s">
        <v>46</v>
      </c>
      <c r="B55" s="67">
        <v>1019227</v>
      </c>
      <c r="C55" s="67">
        <v>1068436</v>
      </c>
      <c r="D55" s="67">
        <f t="shared" si="8"/>
        <v>-49209</v>
      </c>
      <c r="E55" s="67">
        <v>51365</v>
      </c>
      <c r="F55" s="67">
        <v>42809</v>
      </c>
      <c r="G55" s="67">
        <v>26219</v>
      </c>
      <c r="H55" s="67">
        <v>669187</v>
      </c>
      <c r="I55" s="67">
        <v>714336</v>
      </c>
      <c r="J55" s="67">
        <f t="shared" si="9"/>
        <v>-45149</v>
      </c>
      <c r="K55" s="67">
        <v>445086</v>
      </c>
      <c r="L55" s="67">
        <v>224101</v>
      </c>
      <c r="M55" s="67">
        <v>0</v>
      </c>
      <c r="N55" s="67">
        <v>127495</v>
      </c>
      <c r="O55" s="67">
        <v>99328</v>
      </c>
      <c r="P55" s="67">
        <v>0</v>
      </c>
      <c r="Q55" s="67">
        <v>664</v>
      </c>
      <c r="R55" s="67">
        <v>2160</v>
      </c>
      <c r="S55" s="67">
        <v>0</v>
      </c>
      <c r="T55" s="67">
        <v>464625</v>
      </c>
      <c r="U55" s="67">
        <v>479289</v>
      </c>
      <c r="V55" s="67">
        <f t="shared" si="10"/>
        <v>-14664</v>
      </c>
      <c r="W55" s="67">
        <v>39640</v>
      </c>
      <c r="X55" s="67">
        <v>10658</v>
      </c>
      <c r="Y55" s="67">
        <v>1113</v>
      </c>
      <c r="Z55" s="67">
        <v>135248</v>
      </c>
      <c r="AA55" s="67">
        <v>19622</v>
      </c>
      <c r="AB55" s="67">
        <v>10382</v>
      </c>
      <c r="AC55" s="67">
        <v>197941</v>
      </c>
      <c r="AD55" s="67">
        <v>50021</v>
      </c>
      <c r="AE55" s="67">
        <v>30619</v>
      </c>
      <c r="AF55" s="67">
        <v>213673</v>
      </c>
      <c r="AG55" s="67">
        <v>760156</v>
      </c>
      <c r="AH55" s="67">
        <v>804</v>
      </c>
      <c r="AI55" s="67">
        <v>1021</v>
      </c>
      <c r="AJ55" s="67">
        <v>1305</v>
      </c>
      <c r="AK55" s="67">
        <v>394235</v>
      </c>
      <c r="AL55" s="67">
        <v>362791</v>
      </c>
      <c r="AM55" s="67">
        <v>191253</v>
      </c>
      <c r="AN55" s="67">
        <v>20639</v>
      </c>
      <c r="AO55" s="67">
        <v>163740</v>
      </c>
      <c r="AP55" s="67">
        <v>0</v>
      </c>
      <c r="AQ55" s="67">
        <v>6874</v>
      </c>
      <c r="AR55" s="67">
        <v>0</v>
      </c>
      <c r="AS55" s="67">
        <v>0</v>
      </c>
      <c r="AT55" s="67">
        <v>243686</v>
      </c>
      <c r="AU55" s="67">
        <v>199308</v>
      </c>
      <c r="AV55" s="67">
        <v>44378</v>
      </c>
      <c r="AW55" s="67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7">
        <v>675503</v>
      </c>
      <c r="BE55" s="67">
        <v>675503</v>
      </c>
      <c r="BF55" s="68">
        <v>0</v>
      </c>
      <c r="BG55" s="67">
        <v>229526</v>
      </c>
      <c r="BH55" s="67">
        <v>21928</v>
      </c>
      <c r="BI55" s="67">
        <v>6000</v>
      </c>
      <c r="BJ55" s="67">
        <v>376385</v>
      </c>
      <c r="BK55" s="67">
        <v>0</v>
      </c>
      <c r="BL55" s="67">
        <v>4232581</v>
      </c>
      <c r="BM55" s="69">
        <v>4232581</v>
      </c>
      <c r="BN55" s="69">
        <f t="shared" si="7"/>
        <v>0</v>
      </c>
      <c r="BO55" s="94">
        <f t="shared" si="4"/>
        <v>27928</v>
      </c>
    </row>
    <row r="56" spans="1:67" ht="32.25" customHeight="1">
      <c r="A56" s="70" t="s">
        <v>47</v>
      </c>
      <c r="B56" s="67">
        <v>682399</v>
      </c>
      <c r="C56" s="67">
        <v>735290</v>
      </c>
      <c r="D56" s="67">
        <f t="shared" si="8"/>
        <v>-52891</v>
      </c>
      <c r="E56" s="67">
        <v>42420</v>
      </c>
      <c r="F56" s="67">
        <v>23268</v>
      </c>
      <c r="G56" s="67">
        <v>23349</v>
      </c>
      <c r="H56" s="67">
        <v>437462</v>
      </c>
      <c r="I56" s="67">
        <v>455951</v>
      </c>
      <c r="J56" s="67">
        <f t="shared" si="9"/>
        <v>-18489</v>
      </c>
      <c r="K56" s="67">
        <v>292542</v>
      </c>
      <c r="L56" s="67">
        <v>144920</v>
      </c>
      <c r="M56" s="67">
        <v>0</v>
      </c>
      <c r="N56" s="67">
        <v>86533</v>
      </c>
      <c r="O56" s="67">
        <v>68575</v>
      </c>
      <c r="P56" s="67">
        <v>0</v>
      </c>
      <c r="Q56" s="67">
        <v>475</v>
      </c>
      <c r="R56" s="67">
        <v>0</v>
      </c>
      <c r="S56" s="67">
        <v>317</v>
      </c>
      <c r="T56" s="67">
        <v>560708</v>
      </c>
      <c r="U56" s="67">
        <v>606027</v>
      </c>
      <c r="V56" s="67">
        <f t="shared" si="10"/>
        <v>-45319</v>
      </c>
      <c r="W56" s="67">
        <v>48326</v>
      </c>
      <c r="X56" s="67">
        <v>15785</v>
      </c>
      <c r="Y56" s="67">
        <v>1380</v>
      </c>
      <c r="Z56" s="67">
        <v>96700</v>
      </c>
      <c r="AA56" s="67">
        <v>13352</v>
      </c>
      <c r="AB56" s="67">
        <v>8130</v>
      </c>
      <c r="AC56" s="67">
        <v>320081</v>
      </c>
      <c r="AD56" s="67">
        <v>56954</v>
      </c>
      <c r="AE56" s="67">
        <v>49403</v>
      </c>
      <c r="AF56" s="67">
        <v>128303</v>
      </c>
      <c r="AG56" s="67">
        <v>408818</v>
      </c>
      <c r="AH56" s="67">
        <v>2230</v>
      </c>
      <c r="AI56" s="67">
        <v>2022</v>
      </c>
      <c r="AJ56" s="67">
        <v>2572</v>
      </c>
      <c r="AK56" s="67">
        <v>227728</v>
      </c>
      <c r="AL56" s="67">
        <v>174266</v>
      </c>
      <c r="AM56" s="67">
        <v>1083799</v>
      </c>
      <c r="AN56" s="67">
        <v>778118</v>
      </c>
      <c r="AO56" s="67">
        <v>302241</v>
      </c>
      <c r="AP56" s="67">
        <v>0</v>
      </c>
      <c r="AQ56" s="67">
        <v>3440</v>
      </c>
      <c r="AR56" s="67">
        <v>0</v>
      </c>
      <c r="AS56" s="67">
        <v>0</v>
      </c>
      <c r="AT56" s="67">
        <v>14790</v>
      </c>
      <c r="AU56" s="67">
        <v>0</v>
      </c>
      <c r="AV56" s="67">
        <v>14790</v>
      </c>
      <c r="AW56" s="67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7">
        <v>306454</v>
      </c>
      <c r="BE56" s="67">
        <v>306454</v>
      </c>
      <c r="BF56" s="68">
        <v>0</v>
      </c>
      <c r="BG56" s="67">
        <v>47819</v>
      </c>
      <c r="BH56" s="67">
        <v>17968</v>
      </c>
      <c r="BI56" s="67">
        <v>15600</v>
      </c>
      <c r="BJ56" s="67">
        <v>462526</v>
      </c>
      <c r="BK56" s="67">
        <v>0</v>
      </c>
      <c r="BL56" s="67">
        <v>3778587</v>
      </c>
      <c r="BM56" s="69">
        <v>3778587</v>
      </c>
      <c r="BN56" s="69">
        <f t="shared" si="7"/>
        <v>0</v>
      </c>
      <c r="BO56" s="94">
        <f t="shared" si="4"/>
        <v>33568</v>
      </c>
    </row>
    <row r="57" spans="1:67" ht="32.25" customHeight="1">
      <c r="A57" s="70" t="s">
        <v>48</v>
      </c>
      <c r="B57" s="67">
        <v>1063741</v>
      </c>
      <c r="C57" s="67">
        <v>1072307</v>
      </c>
      <c r="D57" s="67">
        <f t="shared" si="8"/>
        <v>-8566</v>
      </c>
      <c r="E57" s="67">
        <v>53798</v>
      </c>
      <c r="F57" s="67">
        <v>31621</v>
      </c>
      <c r="G57" s="67">
        <v>28279</v>
      </c>
      <c r="H57" s="67">
        <v>710363</v>
      </c>
      <c r="I57" s="67">
        <v>703409</v>
      </c>
      <c r="J57" s="67">
        <f t="shared" si="9"/>
        <v>6954</v>
      </c>
      <c r="K57" s="67">
        <v>458034</v>
      </c>
      <c r="L57" s="67">
        <v>230865</v>
      </c>
      <c r="M57" s="67">
        <v>21464</v>
      </c>
      <c r="N57" s="67">
        <v>133826</v>
      </c>
      <c r="O57" s="67">
        <v>104167</v>
      </c>
      <c r="P57" s="67">
        <v>0</v>
      </c>
      <c r="Q57" s="67">
        <v>687</v>
      </c>
      <c r="R57" s="67">
        <v>1000</v>
      </c>
      <c r="S57" s="67">
        <v>0</v>
      </c>
      <c r="T57" s="67">
        <v>651172</v>
      </c>
      <c r="U57" s="67">
        <v>637418</v>
      </c>
      <c r="V57" s="67">
        <f t="shared" si="10"/>
        <v>13754</v>
      </c>
      <c r="W57" s="67">
        <v>68808</v>
      </c>
      <c r="X57" s="67">
        <v>21461</v>
      </c>
      <c r="Y57" s="67">
        <v>1393</v>
      </c>
      <c r="Z57" s="67">
        <v>131585</v>
      </c>
      <c r="AA57" s="67">
        <v>21210</v>
      </c>
      <c r="AB57" s="67">
        <v>38803</v>
      </c>
      <c r="AC57" s="67">
        <v>320169</v>
      </c>
      <c r="AD57" s="67">
        <v>47743</v>
      </c>
      <c r="AE57" s="67">
        <v>97876</v>
      </c>
      <c r="AF57" s="67">
        <v>216028</v>
      </c>
      <c r="AG57" s="67">
        <v>679891</v>
      </c>
      <c r="AH57" s="67">
        <v>2211</v>
      </c>
      <c r="AI57" s="67">
        <v>1303</v>
      </c>
      <c r="AJ57" s="67">
        <v>4266</v>
      </c>
      <c r="AK57" s="67">
        <v>279228</v>
      </c>
      <c r="AL57" s="67">
        <v>392883</v>
      </c>
      <c r="AM57" s="67">
        <v>1723528</v>
      </c>
      <c r="AN57" s="67">
        <v>425950</v>
      </c>
      <c r="AO57" s="67">
        <v>1294953</v>
      </c>
      <c r="AP57" s="67">
        <v>0</v>
      </c>
      <c r="AQ57" s="67">
        <v>2625</v>
      </c>
      <c r="AR57" s="67">
        <v>0</v>
      </c>
      <c r="AS57" s="67">
        <v>0</v>
      </c>
      <c r="AT57" s="67">
        <v>14177</v>
      </c>
      <c r="AU57" s="67">
        <v>14067</v>
      </c>
      <c r="AV57" s="67">
        <v>110</v>
      </c>
      <c r="AW57" s="67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7">
        <v>304264</v>
      </c>
      <c r="BE57" s="67">
        <v>304264</v>
      </c>
      <c r="BF57" s="68">
        <v>0</v>
      </c>
      <c r="BG57" s="67">
        <v>360553</v>
      </c>
      <c r="BH57" s="67">
        <v>45688</v>
      </c>
      <c r="BI57" s="67">
        <v>31000</v>
      </c>
      <c r="BJ57" s="67">
        <v>696421</v>
      </c>
      <c r="BK57" s="67">
        <v>0</v>
      </c>
      <c r="BL57" s="67">
        <v>5884339</v>
      </c>
      <c r="BM57" s="69">
        <v>5884339</v>
      </c>
      <c r="BN57" s="69">
        <f t="shared" si="7"/>
        <v>0</v>
      </c>
      <c r="BO57" s="94">
        <f t="shared" si="4"/>
        <v>76688</v>
      </c>
    </row>
    <row r="58" spans="1:67" ht="32.25" customHeight="1">
      <c r="A58" s="80" t="s">
        <v>49</v>
      </c>
      <c r="B58" s="74">
        <v>1225571</v>
      </c>
      <c r="C58" s="74">
        <v>1318122</v>
      </c>
      <c r="D58" s="74">
        <f t="shared" si="8"/>
        <v>-92551</v>
      </c>
      <c r="E58" s="74">
        <v>65582</v>
      </c>
      <c r="F58" s="74">
        <v>63369</v>
      </c>
      <c r="G58" s="74">
        <v>28736</v>
      </c>
      <c r="H58" s="74">
        <v>792931</v>
      </c>
      <c r="I58" s="74">
        <v>851946</v>
      </c>
      <c r="J58" s="74">
        <f t="shared" si="9"/>
        <v>-59015</v>
      </c>
      <c r="K58" s="74">
        <v>524308</v>
      </c>
      <c r="L58" s="74">
        <v>264650</v>
      </c>
      <c r="M58" s="74">
        <v>3973</v>
      </c>
      <c r="N58" s="74">
        <v>151959</v>
      </c>
      <c r="O58" s="74">
        <v>119990</v>
      </c>
      <c r="P58" s="74">
        <v>0</v>
      </c>
      <c r="Q58" s="74">
        <v>829</v>
      </c>
      <c r="R58" s="74">
        <v>0</v>
      </c>
      <c r="S58" s="74">
        <v>2175</v>
      </c>
      <c r="T58" s="74">
        <v>1024511</v>
      </c>
      <c r="U58" s="74">
        <v>1025458</v>
      </c>
      <c r="V58" s="74">
        <f t="shared" si="10"/>
        <v>-947</v>
      </c>
      <c r="W58" s="74">
        <v>37746</v>
      </c>
      <c r="X58" s="74">
        <v>24670</v>
      </c>
      <c r="Y58" s="74">
        <v>1735</v>
      </c>
      <c r="Z58" s="74">
        <v>188521</v>
      </c>
      <c r="AA58" s="74">
        <v>25905</v>
      </c>
      <c r="AB58" s="74">
        <v>6027</v>
      </c>
      <c r="AC58" s="74">
        <v>640802</v>
      </c>
      <c r="AD58" s="74">
        <v>99105</v>
      </c>
      <c r="AE58" s="74">
        <v>63254</v>
      </c>
      <c r="AF58" s="74">
        <v>422388</v>
      </c>
      <c r="AG58" s="74">
        <v>681335</v>
      </c>
      <c r="AH58" s="74">
        <v>4091</v>
      </c>
      <c r="AI58" s="74">
        <v>777</v>
      </c>
      <c r="AJ58" s="74">
        <v>309</v>
      </c>
      <c r="AK58" s="74">
        <v>460252</v>
      </c>
      <c r="AL58" s="74">
        <v>215906</v>
      </c>
      <c r="AM58" s="74">
        <v>1735512</v>
      </c>
      <c r="AN58" s="74">
        <v>509756</v>
      </c>
      <c r="AO58" s="74">
        <v>870120</v>
      </c>
      <c r="AP58" s="74">
        <v>0</v>
      </c>
      <c r="AQ58" s="74">
        <v>343636</v>
      </c>
      <c r="AR58" s="74">
        <v>12000</v>
      </c>
      <c r="AS58" s="74">
        <v>0</v>
      </c>
      <c r="AT58" s="74">
        <v>4514</v>
      </c>
      <c r="AU58" s="74">
        <v>0</v>
      </c>
      <c r="AV58" s="74">
        <v>4514</v>
      </c>
      <c r="AW58" s="74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4">
        <v>674303</v>
      </c>
      <c r="BE58" s="74">
        <v>674028</v>
      </c>
      <c r="BF58" s="75">
        <v>275</v>
      </c>
      <c r="BG58" s="74">
        <v>211205</v>
      </c>
      <c r="BH58" s="74">
        <v>35093</v>
      </c>
      <c r="BI58" s="74">
        <v>94800</v>
      </c>
      <c r="BJ58" s="74">
        <v>1096750</v>
      </c>
      <c r="BK58" s="74">
        <v>0</v>
      </c>
      <c r="BL58" s="74">
        <v>7269236</v>
      </c>
      <c r="BM58" s="69">
        <v>7269236</v>
      </c>
      <c r="BN58" s="69">
        <f t="shared" si="7"/>
        <v>0</v>
      </c>
      <c r="BO58" s="94">
        <f t="shared" si="4"/>
        <v>129893</v>
      </c>
    </row>
    <row r="59" spans="1:67" ht="32.25" customHeight="1">
      <c r="A59" s="70" t="s">
        <v>50</v>
      </c>
      <c r="B59" s="67">
        <v>582990</v>
      </c>
      <c r="C59" s="67">
        <v>557943</v>
      </c>
      <c r="D59" s="67">
        <f t="shared" si="8"/>
        <v>25047</v>
      </c>
      <c r="E59" s="67">
        <v>49194</v>
      </c>
      <c r="F59" s="67">
        <v>17792</v>
      </c>
      <c r="G59" s="67">
        <v>22260</v>
      </c>
      <c r="H59" s="67">
        <v>333595</v>
      </c>
      <c r="I59" s="67">
        <v>325296</v>
      </c>
      <c r="J59" s="67">
        <f t="shared" si="9"/>
        <v>8299</v>
      </c>
      <c r="K59" s="67">
        <v>203473</v>
      </c>
      <c r="L59" s="67">
        <v>109136</v>
      </c>
      <c r="M59" s="67">
        <v>20986</v>
      </c>
      <c r="N59" s="67">
        <v>63954</v>
      </c>
      <c r="O59" s="67">
        <v>95460</v>
      </c>
      <c r="P59" s="67">
        <v>0</v>
      </c>
      <c r="Q59" s="67">
        <v>376</v>
      </c>
      <c r="R59" s="67">
        <v>0</v>
      </c>
      <c r="S59" s="67">
        <v>359</v>
      </c>
      <c r="T59" s="67">
        <v>267189</v>
      </c>
      <c r="U59" s="67">
        <v>252422</v>
      </c>
      <c r="V59" s="67">
        <f t="shared" si="10"/>
        <v>14767</v>
      </c>
      <c r="W59" s="67">
        <v>7462</v>
      </c>
      <c r="X59" s="67">
        <v>11412</v>
      </c>
      <c r="Y59" s="67">
        <v>699</v>
      </c>
      <c r="Z59" s="67">
        <v>71022</v>
      </c>
      <c r="AA59" s="67">
        <v>12550</v>
      </c>
      <c r="AB59" s="67">
        <v>6764</v>
      </c>
      <c r="AC59" s="67">
        <v>130812</v>
      </c>
      <c r="AD59" s="67">
        <v>26468</v>
      </c>
      <c r="AE59" s="67">
        <v>18496</v>
      </c>
      <c r="AF59" s="67">
        <v>77450</v>
      </c>
      <c r="AG59" s="67">
        <v>296784</v>
      </c>
      <c r="AH59" s="67">
        <v>1664</v>
      </c>
      <c r="AI59" s="67">
        <v>0</v>
      </c>
      <c r="AJ59" s="67">
        <v>0</v>
      </c>
      <c r="AK59" s="67">
        <v>131931</v>
      </c>
      <c r="AL59" s="67">
        <v>163189</v>
      </c>
      <c r="AM59" s="67">
        <v>608112</v>
      </c>
      <c r="AN59" s="67">
        <v>40745</v>
      </c>
      <c r="AO59" s="67">
        <v>515813</v>
      </c>
      <c r="AP59" s="67">
        <v>0</v>
      </c>
      <c r="AQ59" s="67">
        <v>30662</v>
      </c>
      <c r="AR59" s="67">
        <v>0</v>
      </c>
      <c r="AS59" s="67">
        <v>20892</v>
      </c>
      <c r="AT59" s="67">
        <v>97673</v>
      </c>
      <c r="AU59" s="67">
        <v>97673</v>
      </c>
      <c r="AV59" s="67">
        <v>0</v>
      </c>
      <c r="AW59" s="67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7">
        <v>383428</v>
      </c>
      <c r="BE59" s="67">
        <v>383428</v>
      </c>
      <c r="BF59" s="68">
        <v>0</v>
      </c>
      <c r="BG59" s="67">
        <v>8955</v>
      </c>
      <c r="BH59" s="67">
        <v>967</v>
      </c>
      <c r="BI59" s="67">
        <v>0</v>
      </c>
      <c r="BJ59" s="67">
        <v>215467</v>
      </c>
      <c r="BK59" s="67">
        <v>0</v>
      </c>
      <c r="BL59" s="67">
        <v>2557511</v>
      </c>
      <c r="BM59" s="69">
        <v>2557511</v>
      </c>
      <c r="BN59" s="69">
        <f t="shared" si="7"/>
        <v>0</v>
      </c>
      <c r="BO59" s="94">
        <f t="shared" si="4"/>
        <v>967</v>
      </c>
    </row>
    <row r="60" spans="1:67" ht="32.25" customHeight="1">
      <c r="A60" s="70" t="s">
        <v>51</v>
      </c>
      <c r="B60" s="67">
        <v>1018446</v>
      </c>
      <c r="C60" s="67">
        <v>1109172</v>
      </c>
      <c r="D60" s="67">
        <f t="shared" si="8"/>
        <v>-90726</v>
      </c>
      <c r="E60" s="67">
        <v>55138</v>
      </c>
      <c r="F60" s="67">
        <v>34127</v>
      </c>
      <c r="G60" s="67">
        <v>38968</v>
      </c>
      <c r="H60" s="67">
        <v>645154</v>
      </c>
      <c r="I60" s="67">
        <v>706942</v>
      </c>
      <c r="J60" s="67">
        <f t="shared" si="9"/>
        <v>-61788</v>
      </c>
      <c r="K60" s="67">
        <v>424837</v>
      </c>
      <c r="L60" s="67">
        <v>220317</v>
      </c>
      <c r="M60" s="67">
        <v>0</v>
      </c>
      <c r="N60" s="67">
        <v>123037</v>
      </c>
      <c r="O60" s="67">
        <v>99062</v>
      </c>
      <c r="P60" s="67">
        <v>0</v>
      </c>
      <c r="Q60" s="67">
        <v>702</v>
      </c>
      <c r="R60" s="67">
        <v>2481</v>
      </c>
      <c r="S60" s="67">
        <v>19777</v>
      </c>
      <c r="T60" s="67">
        <v>1050546</v>
      </c>
      <c r="U60" s="67">
        <v>1003453</v>
      </c>
      <c r="V60" s="67">
        <f t="shared" si="10"/>
        <v>47093</v>
      </c>
      <c r="W60" s="67">
        <v>144663</v>
      </c>
      <c r="X60" s="67">
        <v>28064</v>
      </c>
      <c r="Y60" s="67">
        <v>2854</v>
      </c>
      <c r="Z60" s="67">
        <v>202408</v>
      </c>
      <c r="AA60" s="67">
        <v>35208</v>
      </c>
      <c r="AB60" s="67">
        <v>43301</v>
      </c>
      <c r="AC60" s="67">
        <v>483648</v>
      </c>
      <c r="AD60" s="67">
        <v>110400</v>
      </c>
      <c r="AE60" s="67">
        <v>143937</v>
      </c>
      <c r="AF60" s="67">
        <v>243730</v>
      </c>
      <c r="AG60" s="67">
        <v>921811</v>
      </c>
      <c r="AH60" s="67">
        <v>1154</v>
      </c>
      <c r="AI60" s="67">
        <v>302</v>
      </c>
      <c r="AJ60" s="67">
        <v>0</v>
      </c>
      <c r="AK60" s="67">
        <v>335905</v>
      </c>
      <c r="AL60" s="67">
        <v>584450</v>
      </c>
      <c r="AM60" s="67">
        <v>2789516</v>
      </c>
      <c r="AN60" s="67">
        <v>28593</v>
      </c>
      <c r="AO60" s="67">
        <v>2743423</v>
      </c>
      <c r="AP60" s="67">
        <v>0</v>
      </c>
      <c r="AQ60" s="67">
        <v>17500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7">
        <v>129121</v>
      </c>
      <c r="BE60" s="67">
        <v>129121</v>
      </c>
      <c r="BF60" s="68">
        <v>0</v>
      </c>
      <c r="BG60" s="67">
        <v>936744</v>
      </c>
      <c r="BH60" s="67">
        <v>29470</v>
      </c>
      <c r="BI60" s="67">
        <v>127000</v>
      </c>
      <c r="BJ60" s="67">
        <v>526178</v>
      </c>
      <c r="BK60" s="67">
        <v>0</v>
      </c>
      <c r="BL60" s="67">
        <v>7916499</v>
      </c>
      <c r="BM60" s="69">
        <v>7916499</v>
      </c>
      <c r="BN60" s="69">
        <f t="shared" si="7"/>
        <v>0</v>
      </c>
      <c r="BO60" s="94">
        <f t="shared" si="4"/>
        <v>156470</v>
      </c>
    </row>
    <row r="61" spans="1:67" ht="32.25" customHeight="1">
      <c r="A61" s="70" t="s">
        <v>52</v>
      </c>
      <c r="B61" s="67">
        <v>886877</v>
      </c>
      <c r="C61" s="67">
        <v>933950</v>
      </c>
      <c r="D61" s="67">
        <f t="shared" si="8"/>
        <v>-47073</v>
      </c>
      <c r="E61" s="67">
        <v>43307</v>
      </c>
      <c r="F61" s="67">
        <v>28736</v>
      </c>
      <c r="G61" s="67">
        <v>24904</v>
      </c>
      <c r="H61" s="67">
        <v>584676</v>
      </c>
      <c r="I61" s="67">
        <v>597551</v>
      </c>
      <c r="J61" s="67">
        <f t="shared" si="9"/>
        <v>-12875</v>
      </c>
      <c r="K61" s="67">
        <v>356563</v>
      </c>
      <c r="L61" s="67">
        <v>183489</v>
      </c>
      <c r="M61" s="67">
        <v>44624</v>
      </c>
      <c r="N61" s="67">
        <v>113728</v>
      </c>
      <c r="O61" s="67">
        <v>87764</v>
      </c>
      <c r="P61" s="67">
        <v>0</v>
      </c>
      <c r="Q61" s="67">
        <v>649</v>
      </c>
      <c r="R61" s="67">
        <v>0</v>
      </c>
      <c r="S61" s="67">
        <v>3113</v>
      </c>
      <c r="T61" s="67">
        <v>551777</v>
      </c>
      <c r="U61" s="67">
        <v>578301</v>
      </c>
      <c r="V61" s="67">
        <f t="shared" si="10"/>
        <v>-26524</v>
      </c>
      <c r="W61" s="67">
        <v>19643</v>
      </c>
      <c r="X61" s="67">
        <v>12042</v>
      </c>
      <c r="Y61" s="67">
        <v>1313</v>
      </c>
      <c r="Z61" s="67">
        <v>144403</v>
      </c>
      <c r="AA61" s="67">
        <v>17630</v>
      </c>
      <c r="AB61" s="67">
        <v>13884</v>
      </c>
      <c r="AC61" s="67">
        <v>291847</v>
      </c>
      <c r="AD61" s="67">
        <v>51015</v>
      </c>
      <c r="AE61" s="67">
        <v>34043</v>
      </c>
      <c r="AF61" s="67">
        <v>257176</v>
      </c>
      <c r="AG61" s="67">
        <v>527754</v>
      </c>
      <c r="AH61" s="67">
        <v>590</v>
      </c>
      <c r="AI61" s="67">
        <v>15276</v>
      </c>
      <c r="AJ61" s="67">
        <v>1515</v>
      </c>
      <c r="AK61" s="67">
        <v>246750</v>
      </c>
      <c r="AL61" s="67">
        <v>263623</v>
      </c>
      <c r="AM61" s="67">
        <v>1092766</v>
      </c>
      <c r="AN61" s="67">
        <v>4077</v>
      </c>
      <c r="AO61" s="67">
        <v>988924</v>
      </c>
      <c r="AP61" s="67">
        <v>98121</v>
      </c>
      <c r="AQ61" s="67">
        <v>1644</v>
      </c>
      <c r="AR61" s="67">
        <v>0</v>
      </c>
      <c r="AS61" s="67">
        <v>0</v>
      </c>
      <c r="AT61" s="67">
        <v>3496</v>
      </c>
      <c r="AU61" s="67">
        <v>0</v>
      </c>
      <c r="AV61" s="67">
        <v>3496</v>
      </c>
      <c r="AW61" s="67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7">
        <v>630786</v>
      </c>
      <c r="BE61" s="67">
        <v>629097</v>
      </c>
      <c r="BF61" s="68">
        <v>1689</v>
      </c>
      <c r="BG61" s="67">
        <v>946604</v>
      </c>
      <c r="BH61" s="67">
        <v>18572</v>
      </c>
      <c r="BI61" s="67">
        <v>20000</v>
      </c>
      <c r="BJ61" s="67">
        <v>539702</v>
      </c>
      <c r="BK61" s="67">
        <v>0</v>
      </c>
      <c r="BL61" s="67">
        <v>5509553</v>
      </c>
      <c r="BM61" s="69">
        <v>5509553</v>
      </c>
      <c r="BN61" s="69">
        <f t="shared" si="7"/>
        <v>0</v>
      </c>
      <c r="BO61" s="94">
        <f t="shared" si="4"/>
        <v>38572</v>
      </c>
    </row>
    <row r="62" spans="1:67" ht="32.25" customHeight="1">
      <c r="A62" s="70" t="s">
        <v>53</v>
      </c>
      <c r="B62" s="67">
        <v>1509655</v>
      </c>
      <c r="C62" s="67">
        <v>1585885</v>
      </c>
      <c r="D62" s="67">
        <f t="shared" si="8"/>
        <v>-76230</v>
      </c>
      <c r="E62" s="67">
        <v>75274</v>
      </c>
      <c r="F62" s="67">
        <v>56078</v>
      </c>
      <c r="G62" s="67">
        <v>33582</v>
      </c>
      <c r="H62" s="67">
        <v>1001137</v>
      </c>
      <c r="I62" s="67">
        <v>1046521</v>
      </c>
      <c r="J62" s="67">
        <f t="shared" si="9"/>
        <v>-45384</v>
      </c>
      <c r="K62" s="67">
        <v>676572</v>
      </c>
      <c r="L62" s="67">
        <v>324565</v>
      </c>
      <c r="M62" s="67">
        <v>0</v>
      </c>
      <c r="N62" s="67">
        <v>188504</v>
      </c>
      <c r="O62" s="67">
        <v>150160</v>
      </c>
      <c r="P62" s="67">
        <v>0</v>
      </c>
      <c r="Q62" s="67">
        <v>981</v>
      </c>
      <c r="R62" s="67">
        <v>0</v>
      </c>
      <c r="S62" s="67">
        <v>3939</v>
      </c>
      <c r="T62" s="67">
        <v>918744</v>
      </c>
      <c r="U62" s="67">
        <v>863302</v>
      </c>
      <c r="V62" s="67">
        <f t="shared" si="10"/>
        <v>55442</v>
      </c>
      <c r="W62" s="67">
        <v>119823</v>
      </c>
      <c r="X62" s="67">
        <v>31731</v>
      </c>
      <c r="Y62" s="67">
        <v>1124</v>
      </c>
      <c r="Z62" s="67">
        <v>194126</v>
      </c>
      <c r="AA62" s="67">
        <v>62696</v>
      </c>
      <c r="AB62" s="67">
        <v>19757</v>
      </c>
      <c r="AC62" s="67">
        <v>404094</v>
      </c>
      <c r="AD62" s="67">
        <v>85393</v>
      </c>
      <c r="AE62" s="67">
        <v>33098</v>
      </c>
      <c r="AF62" s="67">
        <v>476175</v>
      </c>
      <c r="AG62" s="67">
        <v>957281</v>
      </c>
      <c r="AH62" s="67">
        <v>969</v>
      </c>
      <c r="AI62" s="67">
        <v>0</v>
      </c>
      <c r="AJ62" s="67">
        <v>120</v>
      </c>
      <c r="AK62" s="67">
        <v>646957</v>
      </c>
      <c r="AL62" s="67">
        <v>309235</v>
      </c>
      <c r="AM62" s="67">
        <v>953880</v>
      </c>
      <c r="AN62" s="67">
        <v>114742</v>
      </c>
      <c r="AO62" s="67">
        <v>463013</v>
      </c>
      <c r="AP62" s="67">
        <v>281344</v>
      </c>
      <c r="AQ62" s="67">
        <v>94781</v>
      </c>
      <c r="AR62" s="67">
        <v>0</v>
      </c>
      <c r="AS62" s="67">
        <v>0</v>
      </c>
      <c r="AT62" s="67">
        <v>27661</v>
      </c>
      <c r="AU62" s="67">
        <v>11150</v>
      </c>
      <c r="AV62" s="67">
        <v>16511</v>
      </c>
      <c r="AW62" s="67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7">
        <v>861066</v>
      </c>
      <c r="BE62" s="67">
        <v>861066</v>
      </c>
      <c r="BF62" s="68">
        <v>0</v>
      </c>
      <c r="BG62" s="67">
        <v>202436</v>
      </c>
      <c r="BH62" s="67">
        <v>0</v>
      </c>
      <c r="BI62" s="67">
        <v>94264</v>
      </c>
      <c r="BJ62" s="67">
        <v>950809</v>
      </c>
      <c r="BK62" s="67">
        <v>0</v>
      </c>
      <c r="BL62" s="67">
        <v>6985069</v>
      </c>
      <c r="BM62" s="69">
        <v>6985069</v>
      </c>
      <c r="BN62" s="69">
        <f t="shared" si="7"/>
        <v>0</v>
      </c>
      <c r="BO62" s="94">
        <f t="shared" si="4"/>
        <v>94264</v>
      </c>
    </row>
    <row r="63" spans="1:67" ht="32.25" customHeight="1">
      <c r="A63" s="80" t="s">
        <v>54</v>
      </c>
      <c r="B63" s="74">
        <v>290770</v>
      </c>
      <c r="C63" s="74">
        <v>315415</v>
      </c>
      <c r="D63" s="74">
        <f t="shared" si="8"/>
        <v>-24645</v>
      </c>
      <c r="E63" s="74">
        <v>29252</v>
      </c>
      <c r="F63" s="74">
        <v>12054</v>
      </c>
      <c r="G63" s="74">
        <v>20383</v>
      </c>
      <c r="H63" s="74">
        <v>174102</v>
      </c>
      <c r="I63" s="74">
        <v>190833</v>
      </c>
      <c r="J63" s="74">
        <f t="shared" si="9"/>
        <v>-16731</v>
      </c>
      <c r="K63" s="74">
        <v>115373</v>
      </c>
      <c r="L63" s="74">
        <v>58729</v>
      </c>
      <c r="M63" s="74">
        <v>0</v>
      </c>
      <c r="N63" s="74">
        <v>29633</v>
      </c>
      <c r="O63" s="74">
        <v>24447</v>
      </c>
      <c r="P63" s="74">
        <v>0</v>
      </c>
      <c r="Q63" s="74">
        <v>220</v>
      </c>
      <c r="R63" s="74">
        <v>0</v>
      </c>
      <c r="S63" s="74">
        <v>679</v>
      </c>
      <c r="T63" s="74">
        <v>219656</v>
      </c>
      <c r="U63" s="74">
        <v>228160</v>
      </c>
      <c r="V63" s="74">
        <f t="shared" si="10"/>
        <v>-8504</v>
      </c>
      <c r="W63" s="74">
        <v>5002</v>
      </c>
      <c r="X63" s="74">
        <v>3790</v>
      </c>
      <c r="Y63" s="74">
        <v>414</v>
      </c>
      <c r="Z63" s="74">
        <v>58658</v>
      </c>
      <c r="AA63" s="74">
        <v>13830</v>
      </c>
      <c r="AB63" s="74">
        <v>3747</v>
      </c>
      <c r="AC63" s="74">
        <v>122673</v>
      </c>
      <c r="AD63" s="74">
        <v>11542</v>
      </c>
      <c r="AE63" s="74">
        <v>11066</v>
      </c>
      <c r="AF63" s="74">
        <v>30806</v>
      </c>
      <c r="AG63" s="74">
        <v>161934</v>
      </c>
      <c r="AH63" s="74">
        <v>1507</v>
      </c>
      <c r="AI63" s="74">
        <v>359</v>
      </c>
      <c r="AJ63" s="74">
        <v>0</v>
      </c>
      <c r="AK63" s="74">
        <v>79019</v>
      </c>
      <c r="AL63" s="74">
        <v>81049</v>
      </c>
      <c r="AM63" s="74">
        <v>267540</v>
      </c>
      <c r="AN63" s="74">
        <v>1229</v>
      </c>
      <c r="AO63" s="74">
        <v>266311</v>
      </c>
      <c r="AP63" s="74">
        <v>0</v>
      </c>
      <c r="AQ63" s="74">
        <v>0</v>
      </c>
      <c r="AR63" s="74">
        <v>0</v>
      </c>
      <c r="AS63" s="74">
        <v>0</v>
      </c>
      <c r="AT63" s="74">
        <v>10983</v>
      </c>
      <c r="AU63" s="74">
        <v>10072</v>
      </c>
      <c r="AV63" s="74">
        <v>911</v>
      </c>
      <c r="AW63" s="74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4">
        <v>345477</v>
      </c>
      <c r="BE63" s="74">
        <v>345477</v>
      </c>
      <c r="BF63" s="75">
        <v>0</v>
      </c>
      <c r="BG63" s="74">
        <v>58202</v>
      </c>
      <c r="BH63" s="74">
        <v>0</v>
      </c>
      <c r="BI63" s="74">
        <v>2520</v>
      </c>
      <c r="BJ63" s="74">
        <v>91402</v>
      </c>
      <c r="BK63" s="74">
        <v>0</v>
      </c>
      <c r="BL63" s="74">
        <v>1490356</v>
      </c>
      <c r="BM63" s="69">
        <v>1490356</v>
      </c>
      <c r="BN63" s="69">
        <f t="shared" si="7"/>
        <v>0</v>
      </c>
      <c r="BO63" s="94">
        <f t="shared" si="4"/>
        <v>2520</v>
      </c>
    </row>
    <row r="64" spans="1:67" ht="32.25" customHeight="1">
      <c r="A64" s="70" t="s">
        <v>55</v>
      </c>
      <c r="B64" s="67">
        <v>1097539</v>
      </c>
      <c r="C64" s="67">
        <v>1101473</v>
      </c>
      <c r="D64" s="67">
        <f t="shared" si="8"/>
        <v>-3934</v>
      </c>
      <c r="E64" s="67">
        <v>50525</v>
      </c>
      <c r="F64" s="67">
        <v>28125</v>
      </c>
      <c r="G64" s="67">
        <v>34033</v>
      </c>
      <c r="H64" s="67">
        <v>731087</v>
      </c>
      <c r="I64" s="67">
        <v>719770</v>
      </c>
      <c r="J64" s="67">
        <f t="shared" si="9"/>
        <v>11317</v>
      </c>
      <c r="K64" s="67">
        <v>495827</v>
      </c>
      <c r="L64" s="67">
        <v>235260</v>
      </c>
      <c r="M64" s="67">
        <v>0</v>
      </c>
      <c r="N64" s="67">
        <v>140930</v>
      </c>
      <c r="O64" s="67">
        <v>111120</v>
      </c>
      <c r="P64" s="67">
        <v>0</v>
      </c>
      <c r="Q64" s="67">
        <v>702</v>
      </c>
      <c r="R64" s="67">
        <v>712</v>
      </c>
      <c r="S64" s="67">
        <v>305</v>
      </c>
      <c r="T64" s="67">
        <v>448608</v>
      </c>
      <c r="U64" s="67">
        <v>455820</v>
      </c>
      <c r="V64" s="67">
        <f t="shared" si="10"/>
        <v>-7212</v>
      </c>
      <c r="W64" s="67">
        <v>56950</v>
      </c>
      <c r="X64" s="67">
        <v>10002</v>
      </c>
      <c r="Y64" s="67">
        <v>2131</v>
      </c>
      <c r="Z64" s="67">
        <v>115157</v>
      </c>
      <c r="AA64" s="67">
        <v>16354</v>
      </c>
      <c r="AB64" s="67">
        <v>11491</v>
      </c>
      <c r="AC64" s="67">
        <v>209412</v>
      </c>
      <c r="AD64" s="67">
        <v>27111</v>
      </c>
      <c r="AE64" s="67">
        <v>15512</v>
      </c>
      <c r="AF64" s="67">
        <v>222782</v>
      </c>
      <c r="AG64" s="67">
        <v>528846</v>
      </c>
      <c r="AH64" s="67">
        <v>2731</v>
      </c>
      <c r="AI64" s="67">
        <v>1000</v>
      </c>
      <c r="AJ64" s="67">
        <v>0</v>
      </c>
      <c r="AK64" s="67">
        <v>223493</v>
      </c>
      <c r="AL64" s="67">
        <v>301622</v>
      </c>
      <c r="AM64" s="67">
        <v>395745</v>
      </c>
      <c r="AN64" s="67">
        <v>115715</v>
      </c>
      <c r="AO64" s="67">
        <v>230798</v>
      </c>
      <c r="AP64" s="67">
        <v>0</v>
      </c>
      <c r="AQ64" s="67">
        <v>49232</v>
      </c>
      <c r="AR64" s="67">
        <v>0</v>
      </c>
      <c r="AS64" s="67">
        <v>0</v>
      </c>
      <c r="AT64" s="67">
        <v>5828</v>
      </c>
      <c r="AU64" s="67">
        <v>5479</v>
      </c>
      <c r="AV64" s="67">
        <v>349</v>
      </c>
      <c r="AW64" s="67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7">
        <v>430494</v>
      </c>
      <c r="BE64" s="67">
        <v>430494</v>
      </c>
      <c r="BF64" s="68">
        <v>0</v>
      </c>
      <c r="BG64" s="67">
        <v>130869</v>
      </c>
      <c r="BH64" s="67">
        <v>18231</v>
      </c>
      <c r="BI64" s="67">
        <v>70012</v>
      </c>
      <c r="BJ64" s="67">
        <v>450864</v>
      </c>
      <c r="BK64" s="67">
        <v>0</v>
      </c>
      <c r="BL64" s="67">
        <v>3815330</v>
      </c>
      <c r="BM64" s="69">
        <v>3815330</v>
      </c>
      <c r="BN64" s="69">
        <f t="shared" si="7"/>
        <v>0</v>
      </c>
      <c r="BO64" s="94">
        <f t="shared" si="4"/>
        <v>88243</v>
      </c>
    </row>
    <row r="65" spans="1:67" ht="32.25" customHeight="1" thickBot="1">
      <c r="A65" s="70" t="s">
        <v>99</v>
      </c>
      <c r="B65" s="67">
        <v>761359</v>
      </c>
      <c r="C65" s="67">
        <v>788298</v>
      </c>
      <c r="D65" s="67">
        <f t="shared" si="8"/>
        <v>-26939</v>
      </c>
      <c r="E65" s="67">
        <v>47210</v>
      </c>
      <c r="F65" s="67">
        <v>24768</v>
      </c>
      <c r="G65" s="67">
        <v>28995</v>
      </c>
      <c r="H65" s="67">
        <v>476088</v>
      </c>
      <c r="I65" s="67">
        <v>500314</v>
      </c>
      <c r="J65" s="67">
        <f t="shared" si="9"/>
        <v>-24226</v>
      </c>
      <c r="K65" s="67">
        <v>295523</v>
      </c>
      <c r="L65" s="67">
        <v>163550</v>
      </c>
      <c r="M65" s="67">
        <v>17015</v>
      </c>
      <c r="N65" s="67">
        <v>91212</v>
      </c>
      <c r="O65" s="67">
        <v>88057</v>
      </c>
      <c r="P65" s="67">
        <v>0</v>
      </c>
      <c r="Q65" s="67">
        <v>424</v>
      </c>
      <c r="R65" s="67">
        <v>1800</v>
      </c>
      <c r="S65" s="67">
        <v>2805</v>
      </c>
      <c r="T65" s="67">
        <v>616774</v>
      </c>
      <c r="U65" s="67">
        <v>570347</v>
      </c>
      <c r="V65" s="67">
        <f t="shared" si="10"/>
        <v>46427</v>
      </c>
      <c r="W65" s="67">
        <v>116663</v>
      </c>
      <c r="X65" s="67">
        <v>12896</v>
      </c>
      <c r="Y65" s="67">
        <v>1419</v>
      </c>
      <c r="Z65" s="67">
        <v>162724</v>
      </c>
      <c r="AA65" s="67">
        <v>19037</v>
      </c>
      <c r="AB65" s="67">
        <v>6532</v>
      </c>
      <c r="AC65" s="67">
        <v>249621</v>
      </c>
      <c r="AD65" s="67">
        <v>47882</v>
      </c>
      <c r="AE65" s="67">
        <v>65702</v>
      </c>
      <c r="AF65" s="67">
        <v>162809</v>
      </c>
      <c r="AG65" s="67">
        <v>433006</v>
      </c>
      <c r="AH65" s="67">
        <v>37473</v>
      </c>
      <c r="AI65" s="67">
        <v>1550</v>
      </c>
      <c r="AJ65" s="67">
        <v>44776</v>
      </c>
      <c r="AK65" s="67">
        <v>124637</v>
      </c>
      <c r="AL65" s="67">
        <v>224570</v>
      </c>
      <c r="AM65" s="67">
        <v>511840</v>
      </c>
      <c r="AN65" s="67">
        <v>139378</v>
      </c>
      <c r="AO65" s="67">
        <v>355336</v>
      </c>
      <c r="AP65" s="67">
        <v>0</v>
      </c>
      <c r="AQ65" s="67">
        <v>17126</v>
      </c>
      <c r="AR65" s="67">
        <v>0</v>
      </c>
      <c r="AS65" s="67">
        <v>0</v>
      </c>
      <c r="AT65" s="67">
        <v>150136</v>
      </c>
      <c r="AU65" s="67">
        <v>112044</v>
      </c>
      <c r="AV65" s="67">
        <v>38092</v>
      </c>
      <c r="AW65" s="67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7">
        <v>645793</v>
      </c>
      <c r="BE65" s="67">
        <v>645733</v>
      </c>
      <c r="BF65" s="68">
        <v>60</v>
      </c>
      <c r="BG65" s="67">
        <v>85148</v>
      </c>
      <c r="BH65" s="67">
        <v>10000</v>
      </c>
      <c r="BI65" s="67">
        <v>58170</v>
      </c>
      <c r="BJ65" s="67">
        <v>417095</v>
      </c>
      <c r="BK65" s="67">
        <v>0</v>
      </c>
      <c r="BL65" s="67">
        <v>3917832</v>
      </c>
      <c r="BM65" s="69">
        <v>3917832</v>
      </c>
      <c r="BN65" s="69">
        <f t="shared" si="7"/>
        <v>0</v>
      </c>
      <c r="BO65" s="94">
        <f t="shared" si="4"/>
        <v>68170</v>
      </c>
    </row>
    <row r="66" spans="1:67" ht="32.25" customHeight="1" thickBot="1" thickTop="1">
      <c r="A66" s="81" t="s">
        <v>56</v>
      </c>
      <c r="B66" s="82">
        <f aca="true" t="shared" si="11" ref="B66:AG66">SUM(B19:B65)</f>
        <v>43975883</v>
      </c>
      <c r="C66" s="82">
        <f t="shared" si="11"/>
        <v>45716467</v>
      </c>
      <c r="D66" s="82">
        <f t="shared" si="11"/>
        <v>-1740584</v>
      </c>
      <c r="E66" s="82">
        <f t="shared" si="11"/>
        <v>2326272</v>
      </c>
      <c r="F66" s="82">
        <f t="shared" si="11"/>
        <v>1834465</v>
      </c>
      <c r="G66" s="82">
        <f t="shared" si="11"/>
        <v>1380794</v>
      </c>
      <c r="H66" s="82">
        <f t="shared" si="11"/>
        <v>28199154</v>
      </c>
      <c r="I66" s="82">
        <f t="shared" si="11"/>
        <v>29157449</v>
      </c>
      <c r="J66" s="82">
        <f t="shared" si="11"/>
        <v>-958295</v>
      </c>
      <c r="K66" s="82">
        <f t="shared" si="11"/>
        <v>18665885</v>
      </c>
      <c r="L66" s="82">
        <f t="shared" si="11"/>
        <v>9365658</v>
      </c>
      <c r="M66" s="82">
        <f t="shared" si="11"/>
        <v>167611</v>
      </c>
      <c r="N66" s="82">
        <f t="shared" si="11"/>
        <v>5379919</v>
      </c>
      <c r="O66" s="82">
        <f t="shared" si="11"/>
        <v>4709313</v>
      </c>
      <c r="P66" s="82">
        <f t="shared" si="11"/>
        <v>409</v>
      </c>
      <c r="Q66" s="82">
        <f t="shared" si="11"/>
        <v>29634</v>
      </c>
      <c r="R66" s="82">
        <f t="shared" si="11"/>
        <v>18193</v>
      </c>
      <c r="S66" s="82">
        <f t="shared" si="11"/>
        <v>97730</v>
      </c>
      <c r="T66" s="82">
        <f t="shared" si="11"/>
        <v>25991563</v>
      </c>
      <c r="U66" s="82">
        <f t="shared" si="11"/>
        <v>26912694</v>
      </c>
      <c r="V66" s="82">
        <f t="shared" si="11"/>
        <v>-921131</v>
      </c>
      <c r="W66" s="82">
        <f t="shared" si="11"/>
        <v>2196566</v>
      </c>
      <c r="X66" s="82">
        <f t="shared" si="11"/>
        <v>559046</v>
      </c>
      <c r="Y66" s="82">
        <f t="shared" si="11"/>
        <v>67761</v>
      </c>
      <c r="Z66" s="82">
        <f t="shared" si="11"/>
        <v>6507146</v>
      </c>
      <c r="AA66" s="82">
        <f t="shared" si="11"/>
        <v>1208397</v>
      </c>
      <c r="AB66" s="82">
        <f t="shared" si="11"/>
        <v>650282</v>
      </c>
      <c r="AC66" s="82">
        <f t="shared" si="11"/>
        <v>12311751</v>
      </c>
      <c r="AD66" s="82">
        <f t="shared" si="11"/>
        <v>2490614</v>
      </c>
      <c r="AE66" s="82">
        <f t="shared" si="11"/>
        <v>2787136</v>
      </c>
      <c r="AF66" s="82">
        <f t="shared" si="11"/>
        <v>10636360</v>
      </c>
      <c r="AG66" s="82">
        <f t="shared" si="11"/>
        <v>26587853</v>
      </c>
      <c r="AH66" s="82">
        <f aca="true" t="shared" si="12" ref="AH66:BL66">SUM(AH19:AH65)</f>
        <v>131181</v>
      </c>
      <c r="AI66" s="82">
        <f t="shared" si="12"/>
        <v>120572</v>
      </c>
      <c r="AJ66" s="82">
        <f t="shared" si="12"/>
        <v>264758</v>
      </c>
      <c r="AK66" s="82">
        <f t="shared" si="12"/>
        <v>13935258</v>
      </c>
      <c r="AL66" s="82">
        <f t="shared" si="12"/>
        <v>12136084</v>
      </c>
      <c r="AM66" s="82">
        <f t="shared" si="12"/>
        <v>33990872</v>
      </c>
      <c r="AN66" s="82">
        <f t="shared" si="12"/>
        <v>9156665</v>
      </c>
      <c r="AO66" s="82">
        <f t="shared" si="12"/>
        <v>22610934</v>
      </c>
      <c r="AP66" s="82">
        <f t="shared" si="12"/>
        <v>932320</v>
      </c>
      <c r="AQ66" s="82">
        <f t="shared" si="12"/>
        <v>1187432</v>
      </c>
      <c r="AR66" s="82">
        <f t="shared" si="12"/>
        <v>14595</v>
      </c>
      <c r="AS66" s="82">
        <f t="shared" si="12"/>
        <v>88926</v>
      </c>
      <c r="AT66" s="82">
        <f t="shared" si="12"/>
        <v>2533193</v>
      </c>
      <c r="AU66" s="82">
        <f t="shared" si="12"/>
        <v>2189503</v>
      </c>
      <c r="AV66" s="82">
        <f t="shared" si="12"/>
        <v>343690</v>
      </c>
      <c r="AW66" s="82">
        <f t="shared" si="12"/>
        <v>0</v>
      </c>
      <c r="AX66" s="82">
        <f t="shared" si="12"/>
        <v>0</v>
      </c>
      <c r="AY66" s="82">
        <f t="shared" si="12"/>
        <v>0</v>
      </c>
      <c r="AZ66" s="82">
        <f t="shared" si="12"/>
        <v>0</v>
      </c>
      <c r="BA66" s="82">
        <f t="shared" si="12"/>
        <v>0</v>
      </c>
      <c r="BB66" s="82">
        <f t="shared" si="12"/>
        <v>0</v>
      </c>
      <c r="BC66" s="82">
        <f t="shared" si="12"/>
        <v>0</v>
      </c>
      <c r="BD66" s="82">
        <f t="shared" si="12"/>
        <v>31177175</v>
      </c>
      <c r="BE66" s="82">
        <f t="shared" si="12"/>
        <v>31169274</v>
      </c>
      <c r="BF66" s="82">
        <f t="shared" si="12"/>
        <v>7901</v>
      </c>
      <c r="BG66" s="82">
        <f t="shared" si="12"/>
        <v>8185453</v>
      </c>
      <c r="BH66" s="82">
        <f t="shared" si="12"/>
        <v>1157519</v>
      </c>
      <c r="BI66" s="82">
        <f t="shared" si="12"/>
        <v>1720224</v>
      </c>
      <c r="BJ66" s="82">
        <f t="shared" si="12"/>
        <v>24402499</v>
      </c>
      <c r="BK66" s="82">
        <f t="shared" si="12"/>
        <v>0</v>
      </c>
      <c r="BL66" s="82">
        <f t="shared" si="12"/>
        <v>213145730</v>
      </c>
      <c r="BM66" s="83"/>
      <c r="BN66" s="83"/>
      <c r="BO66" s="94">
        <f t="shared" si="4"/>
        <v>2877743</v>
      </c>
    </row>
    <row r="67" spans="1:67" ht="32.25" customHeight="1" thickTop="1">
      <c r="A67" s="84" t="s">
        <v>57</v>
      </c>
      <c r="B67" s="75">
        <f aca="true" t="shared" si="13" ref="B67:AG67">SUM(B66,B18)</f>
        <v>150077055</v>
      </c>
      <c r="C67" s="75">
        <f t="shared" si="13"/>
        <v>149792246</v>
      </c>
      <c r="D67" s="75">
        <f t="shared" si="13"/>
        <v>-2023493</v>
      </c>
      <c r="E67" s="75">
        <f t="shared" si="13"/>
        <v>5191522</v>
      </c>
      <c r="F67" s="75">
        <f t="shared" si="13"/>
        <v>3989691</v>
      </c>
      <c r="G67" s="75">
        <f t="shared" si="13"/>
        <v>2459369</v>
      </c>
      <c r="H67" s="75">
        <f t="shared" si="13"/>
        <v>101159226</v>
      </c>
      <c r="I67" s="75">
        <f t="shared" si="13"/>
        <v>102557785</v>
      </c>
      <c r="J67" s="75">
        <f t="shared" si="13"/>
        <v>-2978542</v>
      </c>
      <c r="K67" s="75">
        <f t="shared" si="13"/>
        <v>65996287</v>
      </c>
      <c r="L67" s="75">
        <f t="shared" si="13"/>
        <v>34805323</v>
      </c>
      <c r="M67" s="75">
        <f t="shared" si="13"/>
        <v>357616</v>
      </c>
      <c r="N67" s="75">
        <f t="shared" si="13"/>
        <v>18418624</v>
      </c>
      <c r="O67" s="75">
        <f t="shared" si="13"/>
        <v>18364777</v>
      </c>
      <c r="P67" s="75">
        <f t="shared" si="13"/>
        <v>13434</v>
      </c>
      <c r="Q67" s="75">
        <f t="shared" si="13"/>
        <v>109438</v>
      </c>
      <c r="R67" s="75">
        <f t="shared" si="13"/>
        <v>122757</v>
      </c>
      <c r="S67" s="75">
        <f t="shared" si="13"/>
        <v>248217</v>
      </c>
      <c r="T67" s="75">
        <f t="shared" si="13"/>
        <v>98896822</v>
      </c>
      <c r="U67" s="75">
        <f t="shared" si="13"/>
        <v>99263130</v>
      </c>
      <c r="V67" s="75">
        <f t="shared" si="13"/>
        <v>-1547299</v>
      </c>
      <c r="W67" s="75">
        <f t="shared" si="13"/>
        <v>8474696</v>
      </c>
      <c r="X67" s="75">
        <f t="shared" si="13"/>
        <v>1298132</v>
      </c>
      <c r="Y67" s="75">
        <f t="shared" si="13"/>
        <v>113912</v>
      </c>
      <c r="Z67" s="75">
        <f t="shared" si="13"/>
        <v>22930810</v>
      </c>
      <c r="AA67" s="75">
        <f t="shared" si="13"/>
        <v>3845477</v>
      </c>
      <c r="AB67" s="75">
        <f t="shared" si="13"/>
        <v>2601561</v>
      </c>
      <c r="AC67" s="75">
        <f t="shared" si="13"/>
        <v>49828557</v>
      </c>
      <c r="AD67" s="75">
        <f t="shared" si="13"/>
        <v>9803677</v>
      </c>
      <c r="AE67" s="75">
        <f t="shared" si="13"/>
        <v>11241153</v>
      </c>
      <c r="AF67" s="75">
        <f t="shared" si="13"/>
        <v>84200456</v>
      </c>
      <c r="AG67" s="75">
        <f t="shared" si="13"/>
        <v>74214189</v>
      </c>
      <c r="AH67" s="75">
        <f aca="true" t="shared" si="14" ref="AH67:BL67">SUM(AH66,AH18)</f>
        <v>511904</v>
      </c>
      <c r="AI67" s="75">
        <f t="shared" si="14"/>
        <v>373240</v>
      </c>
      <c r="AJ67" s="75">
        <f t="shared" si="14"/>
        <v>439423</v>
      </c>
      <c r="AK67" s="75">
        <f t="shared" si="14"/>
        <v>33058361</v>
      </c>
      <c r="AL67" s="75">
        <f t="shared" si="14"/>
        <v>39831261</v>
      </c>
      <c r="AM67" s="75">
        <f t="shared" si="14"/>
        <v>114673067</v>
      </c>
      <c r="AN67" s="75">
        <f t="shared" si="14"/>
        <v>36345489</v>
      </c>
      <c r="AO67" s="75">
        <f t="shared" si="14"/>
        <v>72755929</v>
      </c>
      <c r="AP67" s="75">
        <f t="shared" si="14"/>
        <v>2759731</v>
      </c>
      <c r="AQ67" s="75">
        <f t="shared" si="14"/>
        <v>2643637</v>
      </c>
      <c r="AR67" s="75">
        <f t="shared" si="14"/>
        <v>42588</v>
      </c>
      <c r="AS67" s="75">
        <f t="shared" si="14"/>
        <v>125693</v>
      </c>
      <c r="AT67" s="75">
        <f t="shared" si="14"/>
        <v>4458749</v>
      </c>
      <c r="AU67" s="75">
        <f t="shared" si="14"/>
        <v>3309178</v>
      </c>
      <c r="AV67" s="75">
        <f t="shared" si="14"/>
        <v>1146114</v>
      </c>
      <c r="AW67" s="75">
        <f t="shared" si="14"/>
        <v>3457</v>
      </c>
      <c r="AX67" s="75">
        <f t="shared" si="14"/>
        <v>0</v>
      </c>
      <c r="AY67" s="75">
        <f t="shared" si="14"/>
        <v>0</v>
      </c>
      <c r="AZ67" s="75">
        <f t="shared" si="14"/>
        <v>0</v>
      </c>
      <c r="BA67" s="75">
        <f t="shared" si="14"/>
        <v>0</v>
      </c>
      <c r="BB67" s="75">
        <f t="shared" si="14"/>
        <v>0</v>
      </c>
      <c r="BC67" s="75">
        <f t="shared" si="14"/>
        <v>0</v>
      </c>
      <c r="BD67" s="75">
        <f t="shared" si="14"/>
        <v>105857020</v>
      </c>
      <c r="BE67" s="75">
        <f t="shared" si="14"/>
        <v>105835980</v>
      </c>
      <c r="BF67" s="75">
        <f t="shared" si="14"/>
        <v>21040</v>
      </c>
      <c r="BG67" s="75">
        <f t="shared" si="14"/>
        <v>21191916</v>
      </c>
      <c r="BH67" s="75">
        <f t="shared" si="14"/>
        <v>6065822</v>
      </c>
      <c r="BI67" s="75">
        <f t="shared" si="14"/>
        <v>11832499</v>
      </c>
      <c r="BJ67" s="75">
        <f t="shared" si="14"/>
        <v>82651198</v>
      </c>
      <c r="BK67" s="75">
        <f t="shared" si="14"/>
        <v>0</v>
      </c>
      <c r="BL67" s="75">
        <f t="shared" si="14"/>
        <v>765359946</v>
      </c>
      <c r="BM67" s="83"/>
      <c r="BN67" s="83"/>
      <c r="BO67" s="94">
        <f t="shared" si="4"/>
        <v>17898321</v>
      </c>
    </row>
    <row r="68" spans="1:65" ht="26.25" customHeight="1" hidden="1">
      <c r="A68" s="85" t="s">
        <v>112</v>
      </c>
      <c r="B68" s="86">
        <v>14</v>
      </c>
      <c r="C68" s="87"/>
      <c r="D68" s="87"/>
      <c r="E68" s="88">
        <v>15</v>
      </c>
      <c r="F68" s="88">
        <v>15</v>
      </c>
      <c r="G68" s="88">
        <v>15</v>
      </c>
      <c r="H68" s="88">
        <v>15</v>
      </c>
      <c r="I68" s="87"/>
      <c r="J68" s="87"/>
      <c r="K68" s="88">
        <v>15</v>
      </c>
      <c r="L68" s="88">
        <v>15</v>
      </c>
      <c r="M68" s="88">
        <v>15</v>
      </c>
      <c r="N68" s="88">
        <v>15</v>
      </c>
      <c r="O68" s="88">
        <v>15</v>
      </c>
      <c r="P68" s="88">
        <v>15</v>
      </c>
      <c r="Q68" s="88">
        <v>15</v>
      </c>
      <c r="R68" s="88">
        <v>15</v>
      </c>
      <c r="S68" s="88">
        <v>15</v>
      </c>
      <c r="T68" s="88">
        <v>89</v>
      </c>
      <c r="U68" s="87"/>
      <c r="V68" s="87"/>
      <c r="W68" s="88">
        <v>89</v>
      </c>
      <c r="X68" s="88">
        <v>89</v>
      </c>
      <c r="Y68" s="88">
        <v>89</v>
      </c>
      <c r="Z68" s="88">
        <v>89</v>
      </c>
      <c r="AA68" s="88">
        <v>89</v>
      </c>
      <c r="AB68" s="88">
        <v>89</v>
      </c>
      <c r="AC68" s="88">
        <v>89</v>
      </c>
      <c r="AD68" s="88">
        <v>89</v>
      </c>
      <c r="AE68" s="88">
        <v>14</v>
      </c>
      <c r="AF68" s="88">
        <v>14</v>
      </c>
      <c r="AG68" s="88">
        <v>13</v>
      </c>
      <c r="AH68" s="88">
        <v>13</v>
      </c>
      <c r="AI68" s="88">
        <v>13</v>
      </c>
      <c r="AJ68" s="88">
        <v>13</v>
      </c>
      <c r="AK68" s="88">
        <v>13</v>
      </c>
      <c r="AL68" s="88">
        <v>13</v>
      </c>
      <c r="AM68" s="88">
        <v>13</v>
      </c>
      <c r="AN68" s="88">
        <v>13</v>
      </c>
      <c r="AO68" s="88">
        <v>13</v>
      </c>
      <c r="AP68" s="88">
        <v>13</v>
      </c>
      <c r="AQ68" s="88">
        <v>13</v>
      </c>
      <c r="AR68" s="88">
        <v>13</v>
      </c>
      <c r="AS68" s="88">
        <v>13</v>
      </c>
      <c r="AT68" s="88">
        <v>13</v>
      </c>
      <c r="AU68" s="88">
        <v>13</v>
      </c>
      <c r="AV68" s="88">
        <v>13</v>
      </c>
      <c r="AW68" s="88">
        <v>13</v>
      </c>
      <c r="AX68" s="87"/>
      <c r="AY68" s="87"/>
      <c r="AZ68" s="87"/>
      <c r="BA68" s="88">
        <v>13</v>
      </c>
      <c r="BB68" s="88">
        <v>13</v>
      </c>
      <c r="BC68" s="88">
        <v>13</v>
      </c>
      <c r="BD68" s="88">
        <v>14</v>
      </c>
      <c r="BE68" s="88">
        <v>14</v>
      </c>
      <c r="BF68" s="88">
        <v>14</v>
      </c>
      <c r="BG68" s="88">
        <v>14</v>
      </c>
      <c r="BH68" s="88">
        <v>13</v>
      </c>
      <c r="BI68" s="88">
        <v>13</v>
      </c>
      <c r="BJ68" s="88">
        <v>13</v>
      </c>
      <c r="BK68" s="88">
        <v>13</v>
      </c>
      <c r="BL68" s="88">
        <v>13</v>
      </c>
      <c r="BM68" s="89">
        <v>14</v>
      </c>
    </row>
    <row r="69" spans="1:65" ht="26.25" customHeight="1" hidden="1">
      <c r="A69" s="90" t="s">
        <v>113</v>
      </c>
      <c r="B69" s="91">
        <v>1</v>
      </c>
      <c r="E69" s="93">
        <v>1</v>
      </c>
      <c r="F69" s="93">
        <v>1</v>
      </c>
      <c r="G69" s="93">
        <v>1</v>
      </c>
      <c r="H69" s="93">
        <v>1</v>
      </c>
      <c r="K69" s="93">
        <v>1</v>
      </c>
      <c r="L69" s="93">
        <v>1</v>
      </c>
      <c r="M69" s="93">
        <v>1</v>
      </c>
      <c r="N69" s="93">
        <v>1</v>
      </c>
      <c r="O69" s="93">
        <v>1</v>
      </c>
      <c r="P69" s="93">
        <v>1</v>
      </c>
      <c r="Q69" s="93">
        <v>1</v>
      </c>
      <c r="R69" s="93">
        <v>1</v>
      </c>
      <c r="S69" s="93">
        <v>1</v>
      </c>
      <c r="T69" s="93">
        <v>1</v>
      </c>
      <c r="W69" s="93">
        <v>1</v>
      </c>
      <c r="X69" s="93">
        <v>1</v>
      </c>
      <c r="Y69" s="93">
        <v>1</v>
      </c>
      <c r="Z69" s="93">
        <v>1</v>
      </c>
      <c r="AA69" s="93">
        <v>1</v>
      </c>
      <c r="AB69" s="93">
        <v>1</v>
      </c>
      <c r="AC69" s="93">
        <v>1</v>
      </c>
      <c r="AD69" s="93">
        <v>1</v>
      </c>
      <c r="AE69" s="93">
        <v>4</v>
      </c>
      <c r="AF69" s="93">
        <v>5</v>
      </c>
      <c r="AG69" s="93">
        <v>6</v>
      </c>
      <c r="AH69" s="93">
        <v>7</v>
      </c>
      <c r="AI69" s="93">
        <v>8</v>
      </c>
      <c r="AJ69" s="93">
        <v>9</v>
      </c>
      <c r="AK69" s="93">
        <v>10</v>
      </c>
      <c r="AL69" s="93">
        <v>11</v>
      </c>
      <c r="AM69" s="93">
        <v>12</v>
      </c>
      <c r="AN69" s="93">
        <v>13</v>
      </c>
      <c r="AO69" s="93">
        <v>14</v>
      </c>
      <c r="AP69" s="93">
        <v>15</v>
      </c>
      <c r="AQ69" s="93">
        <v>16</v>
      </c>
      <c r="AR69" s="93">
        <v>17</v>
      </c>
      <c r="AS69" s="93">
        <v>18</v>
      </c>
      <c r="AT69" s="93">
        <v>21</v>
      </c>
      <c r="AU69" s="93">
        <v>22</v>
      </c>
      <c r="AV69" s="93">
        <v>23</v>
      </c>
      <c r="AW69" s="91" t="s">
        <v>142</v>
      </c>
      <c r="BA69" s="93">
        <v>29</v>
      </c>
      <c r="BB69" s="93">
        <v>30</v>
      </c>
      <c r="BC69" s="93">
        <v>31</v>
      </c>
      <c r="BD69" s="93">
        <v>9</v>
      </c>
      <c r="BE69" s="93">
        <v>10</v>
      </c>
      <c r="BF69" s="93">
        <v>11</v>
      </c>
      <c r="BG69" s="93">
        <v>13</v>
      </c>
      <c r="BH69" s="93">
        <v>34</v>
      </c>
      <c r="BI69" s="93">
        <v>35</v>
      </c>
      <c r="BJ69" s="93">
        <v>36</v>
      </c>
      <c r="BK69" s="93">
        <v>37</v>
      </c>
      <c r="BL69" s="93">
        <v>38</v>
      </c>
      <c r="BM69" s="89">
        <v>23</v>
      </c>
    </row>
    <row r="70" spans="1:65" ht="26.25" customHeight="1" hidden="1">
      <c r="A70" s="90" t="s">
        <v>114</v>
      </c>
      <c r="B70" s="91">
        <v>1</v>
      </c>
      <c r="E70" s="93">
        <v>1</v>
      </c>
      <c r="F70" s="93">
        <v>2</v>
      </c>
      <c r="G70" s="93">
        <v>3</v>
      </c>
      <c r="H70" s="93">
        <v>4</v>
      </c>
      <c r="K70" s="93">
        <v>5</v>
      </c>
      <c r="L70" s="93">
        <v>9</v>
      </c>
      <c r="M70" s="93">
        <v>23</v>
      </c>
      <c r="N70" s="93">
        <v>24</v>
      </c>
      <c r="O70" s="93">
        <v>25</v>
      </c>
      <c r="P70" s="93">
        <v>28</v>
      </c>
      <c r="Q70" s="93">
        <v>29</v>
      </c>
      <c r="R70" s="93">
        <v>32</v>
      </c>
      <c r="S70" s="93">
        <v>33</v>
      </c>
      <c r="T70" s="93">
        <v>9</v>
      </c>
      <c r="W70" s="93">
        <v>1</v>
      </c>
      <c r="X70" s="93">
        <v>2</v>
      </c>
      <c r="Y70" s="93">
        <v>3</v>
      </c>
      <c r="Z70" s="93">
        <v>4</v>
      </c>
      <c r="AA70" s="93">
        <v>5</v>
      </c>
      <c r="AB70" s="93">
        <v>6</v>
      </c>
      <c r="AC70" s="93">
        <v>7</v>
      </c>
      <c r="AD70" s="93">
        <v>8</v>
      </c>
      <c r="AE70" s="93">
        <v>1</v>
      </c>
      <c r="AF70" s="93">
        <v>1</v>
      </c>
      <c r="AG70" s="93">
        <v>1</v>
      </c>
      <c r="AH70" s="93">
        <v>1</v>
      </c>
      <c r="AI70" s="93">
        <v>1</v>
      </c>
      <c r="AJ70" s="93">
        <v>1</v>
      </c>
      <c r="AK70" s="93">
        <v>1</v>
      </c>
      <c r="AL70" s="93">
        <v>1</v>
      </c>
      <c r="AM70" s="93">
        <v>1</v>
      </c>
      <c r="AN70" s="93">
        <v>1</v>
      </c>
      <c r="AO70" s="93">
        <v>1</v>
      </c>
      <c r="AP70" s="93">
        <v>1</v>
      </c>
      <c r="AQ70" s="93">
        <v>1</v>
      </c>
      <c r="AR70" s="93">
        <v>1</v>
      </c>
      <c r="AS70" s="93">
        <v>1</v>
      </c>
      <c r="AT70" s="93">
        <v>1</v>
      </c>
      <c r="AU70" s="93">
        <v>1</v>
      </c>
      <c r="AV70" s="93">
        <v>1</v>
      </c>
      <c r="AW70" s="93">
        <v>1</v>
      </c>
      <c r="BA70" s="93">
        <v>1</v>
      </c>
      <c r="BB70" s="93">
        <v>1</v>
      </c>
      <c r="BC70" s="93">
        <v>1</v>
      </c>
      <c r="BD70" s="93">
        <v>1</v>
      </c>
      <c r="BE70" s="93">
        <v>1</v>
      </c>
      <c r="BF70" s="93">
        <v>1</v>
      </c>
      <c r="BG70" s="93">
        <v>1</v>
      </c>
      <c r="BH70" s="93">
        <v>1</v>
      </c>
      <c r="BI70" s="93">
        <v>1</v>
      </c>
      <c r="BJ70" s="93">
        <v>1</v>
      </c>
      <c r="BK70" s="93">
        <v>1</v>
      </c>
      <c r="BL70" s="93">
        <v>1</v>
      </c>
      <c r="BM70" s="89">
        <v>1</v>
      </c>
    </row>
    <row r="73" ht="14.25"/>
    <row r="74" ht="14.25"/>
  </sheetData>
  <mergeCells count="24">
    <mergeCell ref="AP2:AP3"/>
    <mergeCell ref="AQ2:AQ3"/>
    <mergeCell ref="AR2:AR4"/>
    <mergeCell ref="BA1:BA2"/>
    <mergeCell ref="AT1:AT2"/>
    <mergeCell ref="BK1:BK2"/>
    <mergeCell ref="BL1:BL2"/>
    <mergeCell ref="BH1:BH2"/>
    <mergeCell ref="BE2:BE3"/>
    <mergeCell ref="BF2:BF3"/>
    <mergeCell ref="AM1:AM2"/>
    <mergeCell ref="AL2:AL3"/>
    <mergeCell ref="AH2:AH3"/>
    <mergeCell ref="AI2:AI3"/>
    <mergeCell ref="AJ2:AJ3"/>
    <mergeCell ref="AK2:AK3"/>
    <mergeCell ref="E2:E3"/>
    <mergeCell ref="G2:G3"/>
    <mergeCell ref="P2:P3"/>
    <mergeCell ref="R2:R3"/>
    <mergeCell ref="N2:N3"/>
    <mergeCell ref="K3:K4"/>
    <mergeCell ref="L3:L4"/>
    <mergeCell ref="M3:M4"/>
  </mergeCells>
  <printOptions/>
  <pageMargins left="0.7086614173228347" right="0.7086614173228347" top="0.7874015748031497" bottom="0.3937007874015748" header="0.5905511811023623" footer="0.31496062992125984"/>
  <pageSetup firstPageNumber="109" useFirstPageNumber="1" fitToHeight="15" horizontalDpi="600" verticalDpi="600" orientation="portrait" paperSize="9" scale="35" r:id="rId3"/>
  <headerFooter alignWithMargins="0">
    <oddHeader>&amp;L&amp;24　　第７表　性質別歳出の状況</oddHeader>
    <oddFooter>&amp;C&amp;30&amp;P</oddFooter>
  </headerFooter>
  <colBreaks count="5" manualBreakCount="5">
    <brk id="15" max="67" man="1"/>
    <brk id="27" max="67" man="1"/>
    <brk id="37" max="67" man="1"/>
    <brk id="47" max="67" man="1"/>
    <brk id="60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2009-04-30T23:40:11Z</cp:lastPrinted>
  <dcterms:created xsi:type="dcterms:W3CDTF">2001-02-13T10:41:41Z</dcterms:created>
  <dcterms:modified xsi:type="dcterms:W3CDTF">2009-04-30T23:41:28Z</dcterms:modified>
  <cp:category/>
  <cp:version/>
  <cp:contentType/>
  <cp:contentStatus/>
</cp:coreProperties>
</file>