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315" windowHeight="5355" tabRatio="655" activeTab="0"/>
  </bookViews>
  <sheets>
    <sheet name="第９表経常経費に対する一般財源等の充当状況" sheetId="1" r:id="rId1"/>
  </sheets>
  <definedNames>
    <definedName name="_xlnm.Print_Area" localSheetId="0">'第９表経常経費に対する一般財源等の充当状況'!$A$1:$AO$67</definedName>
    <definedName name="_xlnm.Print_Titles" localSheetId="0">'第９表経常経費に対する一般財源等の充当状況'!$A:$A</definedName>
  </definedNames>
  <calcPr fullCalcOnLoad="1"/>
</workbook>
</file>

<file path=xl/sharedStrings.xml><?xml version="1.0" encoding="utf-8"?>
<sst xmlns="http://schemas.openxmlformats.org/spreadsheetml/2006/main" count="131" uniqueCount="111">
  <si>
    <t>市町村名</t>
  </si>
  <si>
    <t>歳入決算額</t>
  </si>
  <si>
    <t>(b)のうち地方税</t>
  </si>
  <si>
    <t>(ｃ)+(d)</t>
  </si>
  <si>
    <t>(b)/(a)*100</t>
  </si>
  <si>
    <t>(ｅ)/(a)*100</t>
  </si>
  <si>
    <t>歳出総額</t>
  </si>
  <si>
    <t>(a)</t>
  </si>
  <si>
    <t>(b)</t>
  </si>
  <si>
    <t>(c)</t>
  </si>
  <si>
    <t>(d)</t>
  </si>
  <si>
    <t>(ｅ)</t>
  </si>
  <si>
    <t>(ｆ)</t>
  </si>
  <si>
    <t>%</t>
  </si>
  <si>
    <t>人件費</t>
  </si>
  <si>
    <t>物件費</t>
  </si>
  <si>
    <t>維持補修費</t>
  </si>
  <si>
    <t>扶助費</t>
  </si>
  <si>
    <t>補助費等</t>
  </si>
  <si>
    <t>公債費</t>
  </si>
  <si>
    <t>繰出金</t>
  </si>
  <si>
    <t>合計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</si>
  <si>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</si>
  <si>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</si>
  <si>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</si>
  <si>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</si>
  <si>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</si>
  <si>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</si>
  <si>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</si>
  <si>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</si>
  <si>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</si>
  <si>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</si>
  <si>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</si>
  <si>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</si>
  <si>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</si>
  <si>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</si>
  <si>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</si>
  <si>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</si>
  <si>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</si>
  <si>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</si>
  <si>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</si>
  <si>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</si>
  <si>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</si>
  <si>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</si>
  <si>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</si>
  <si>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</si>
  <si>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</si>
  <si>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</si>
  <si>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</si>
  <si>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</si>
  <si>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</si>
  <si>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</si>
  <si>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</si>
  <si>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</si>
  <si>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</si>
  <si>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</si>
  <si>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</si>
  <si>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</si>
  <si>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</si>
  <si>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</si>
  <si>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</si>
  <si>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</si>
  <si>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</si>
  <si>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</si>
  <si>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</si>
  <si>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</si>
  <si>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</si>
  <si>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</si>
  <si>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</si>
  <si>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</si>
  <si>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</si>
  <si>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</si>
  <si>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</si>
  <si>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</si>
  <si>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</si>
  <si>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</si>
  <si>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</si>
  <si>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(g)</t>
  </si>
  <si>
    <t>((b)+(ｆ)+(g))/(a)*100</t>
  </si>
  <si>
    <t>((ｅ)+(ｆ)+(g))/(a)*100</t>
  </si>
  <si>
    <t>(i)</t>
  </si>
  <si>
    <t>　(h)+(i)　　　(j)</t>
  </si>
  <si>
    <t xml:space="preserve">(a)のうち経常 </t>
  </si>
  <si>
    <t>(b)のうち地方</t>
  </si>
  <si>
    <t>交付税</t>
  </si>
  <si>
    <t>一般財源等</t>
  </si>
  <si>
    <t>歳出決算額中</t>
  </si>
  <si>
    <t>占める割合</t>
  </si>
  <si>
    <t>歳出総額のうち</t>
  </si>
  <si>
    <t>(j)の歳出総額に</t>
  </si>
  <si>
    <t>(h)/(j)*100</t>
  </si>
  <si>
    <t>経常特定財源</t>
  </si>
  <si>
    <t>経常的経費</t>
  </si>
  <si>
    <t>田村市</t>
  </si>
  <si>
    <t>飯舘村</t>
  </si>
  <si>
    <t>(h)</t>
  </si>
  <si>
    <t>市計</t>
  </si>
  <si>
    <t>合計</t>
  </si>
  <si>
    <t>　　　経常経費に充当された一般財源等（経常収支比率：構成比,％）</t>
  </si>
  <si>
    <t>　　　経常経費に充当された一般財源等</t>
  </si>
  <si>
    <t>南会津町</t>
  </si>
  <si>
    <t>会津美里町</t>
  </si>
  <si>
    <t>南相馬市</t>
  </si>
  <si>
    <t>伊達市</t>
  </si>
  <si>
    <t>本宮市</t>
  </si>
  <si>
    <t>表</t>
  </si>
  <si>
    <t>行</t>
  </si>
  <si>
    <t>列</t>
  </si>
  <si>
    <t>　　　減収補てん債特例分及び臨時財政対策債を除いた経常収支比率（構成比、％）</t>
  </si>
  <si>
    <t>平成19年度
減収補てん債特例分決算額</t>
  </si>
  <si>
    <t>平成19年度
臨時財政対策債決算額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</si>
</sst>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_ "/>
    <numFmt numFmtId="178" formatCode="#,##0.0_ "/>
    <numFmt numFmtId="179" formatCode="#,##0_);[Red]\(#,##0\)"/>
    <numFmt numFmtId="180" formatCode="#,##0;&quot;▲ &quot;#,##0"/>
    <numFmt numFmtId="181" formatCode="#,##0.0;&quot;▲ &quot;#,##0.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8" fillId="0" borderId="0">
      <alignment vertical="center"/>
      <protection/>
    </xf>
  </cellStyleXfs>
  <cellXfs count="44">
    <xf numFmtId="3" fontId="0" fillId="0" borderId="0" xfId="0" applyAlignment="1">
      <alignment/>
    </xf>
    <xf numFmtId="3" fontId="7" fillId="0" borderId="1" xfId="0" applyNumberFormat="1" applyFont="1" applyFill="1" applyAlignment="1">
      <alignment horizontal="center" vertical="center" wrapText="1"/>
    </xf>
    <xf numFmtId="3" fontId="4" fillId="0" borderId="1" xfId="0" applyNumberFormat="1" applyFont="1" applyFill="1" applyAlignment="1">
      <alignment horizontal="center" vertical="center" wrapText="1"/>
    </xf>
    <xf numFmtId="3" fontId="4" fillId="0" borderId="1" xfId="0" applyNumberFormat="1" applyFont="1" applyFill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 shrinkToFi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3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3" fontId="0" fillId="0" borderId="3" xfId="0" applyFill="1" applyBorder="1" applyAlignment="1">
      <alignment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Font="1" applyFill="1" applyBorder="1" applyAlignment="1">
      <alignment horizontal="center" vertical="center" wrapText="1"/>
    </xf>
    <xf numFmtId="3" fontId="4" fillId="0" borderId="4" xfId="0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vertical="center"/>
    </xf>
    <xf numFmtId="181" fontId="5" fillId="0" borderId="3" xfId="0" applyNumberFormat="1" applyFont="1" applyFill="1" applyBorder="1" applyAlignment="1">
      <alignment vertical="center"/>
    </xf>
    <xf numFmtId="180" fontId="5" fillId="0" borderId="5" xfId="0" applyNumberFormat="1" applyFont="1" applyFill="1" applyBorder="1" applyAlignment="1">
      <alignment vertical="center"/>
    </xf>
    <xf numFmtId="181" fontId="5" fillId="0" borderId="5" xfId="0" applyNumberFormat="1" applyFont="1" applyFill="1" applyBorder="1" applyAlignment="1">
      <alignment vertical="center"/>
    </xf>
    <xf numFmtId="180" fontId="5" fillId="0" borderId="4" xfId="0" applyNumberFormat="1" applyFont="1" applyFill="1" applyBorder="1" applyAlignment="1">
      <alignment vertical="center"/>
    </xf>
    <xf numFmtId="181" fontId="5" fillId="0" borderId="4" xfId="0" applyNumberFormat="1" applyFont="1" applyFill="1" applyBorder="1" applyAlignment="1">
      <alignment vertical="center"/>
    </xf>
    <xf numFmtId="180" fontId="5" fillId="0" borderId="6" xfId="0" applyNumberFormat="1" applyFont="1" applyFill="1" applyBorder="1" applyAlignment="1">
      <alignment vertical="center"/>
    </xf>
    <xf numFmtId="181" fontId="5" fillId="0" borderId="6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180" fontId="5" fillId="0" borderId="7" xfId="0" applyNumberFormat="1" applyFont="1" applyFill="1" applyBorder="1" applyAlignment="1">
      <alignment vertical="center"/>
    </xf>
    <xf numFmtId="181" fontId="5" fillId="0" borderId="7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Alignment="1">
      <alignment horizontal="left" vertical="center"/>
    </xf>
    <xf numFmtId="3" fontId="7" fillId="0" borderId="8" xfId="0" applyNumberFormat="1" applyFont="1" applyFill="1" applyAlignment="1">
      <alignment horizontal="center" vertical="center" wrapText="1"/>
    </xf>
    <xf numFmtId="3" fontId="7" fillId="0" borderId="8" xfId="0" applyNumberFormat="1" applyFont="1" applyFill="1" applyAlignment="1">
      <alignment horizontal="left" vertical="center"/>
    </xf>
    <xf numFmtId="3" fontId="7" fillId="0" borderId="9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horizontal="center" vertical="top" wrapText="1"/>
    </xf>
    <xf numFmtId="3" fontId="5" fillId="0" borderId="3" xfId="15" applyNumberFormat="1" applyFont="1" applyBorder="1" applyAlignment="1">
      <alignment vertical="center"/>
      <protection/>
    </xf>
    <xf numFmtId="3" fontId="5" fillId="0" borderId="2" xfId="15" applyNumberFormat="1" applyFont="1" applyBorder="1" applyAlignment="1">
      <alignment vertical="center"/>
      <protection/>
    </xf>
    <xf numFmtId="3" fontId="5" fillId="0" borderId="10" xfId="15" applyNumberFormat="1" applyFont="1" applyBorder="1" applyAlignment="1">
      <alignment vertical="center"/>
      <protection/>
    </xf>
    <xf numFmtId="3" fontId="5" fillId="0" borderId="5" xfId="15" applyNumberFormat="1" applyFont="1" applyBorder="1" applyAlignment="1">
      <alignment vertical="center"/>
      <protection/>
    </xf>
    <xf numFmtId="3" fontId="5" fillId="0" borderId="4" xfId="15" applyNumberFormat="1" applyFont="1" applyBorder="1" applyAlignment="1">
      <alignment vertical="center"/>
      <protection/>
    </xf>
    <xf numFmtId="3" fontId="5" fillId="0" borderId="11" xfId="15" applyNumberFormat="1" applyFont="1" applyBorder="1" applyAlignment="1">
      <alignment vertical="center"/>
      <protection/>
    </xf>
    <xf numFmtId="3" fontId="5" fillId="0" borderId="0" xfId="0" applyFont="1" applyAlignment="1">
      <alignment horizontal="center"/>
    </xf>
    <xf numFmtId="3" fontId="5" fillId="0" borderId="0" xfId="0" applyFont="1" applyFill="1" applyBorder="1" applyAlignment="1">
      <alignment/>
    </xf>
    <xf numFmtId="3" fontId="5" fillId="0" borderId="0" xfId="0" applyFont="1" applyFill="1" applyAlignment="1">
      <alignment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</cellXfs>
  <cellStyles count="2">
    <cellStyle name="Normal" xfId="0"/>
    <cellStyle name="標準_03_第３表歳入の状況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tabSelected="1" showOutlineSymbols="0" view="pageBreakPreview" zoomScale="50" zoomScaleSheetLayoutView="50" workbookViewId="0" topLeftCell="A1">
      <selection activeCell="A68" sqref="A68:IV70"/>
    </sheetView>
  </sheetViews>
  <sheetFormatPr defaultColWidth="24.75390625" defaultRowHeight="14.25"/>
  <cols>
    <col min="1" max="1" width="20.625" style="6" customWidth="1"/>
    <col min="2" max="41" width="19.375" style="6" customWidth="1"/>
    <col min="42" max="16384" width="24.75390625" style="6" customWidth="1"/>
  </cols>
  <sheetData>
    <row r="1" spans="1:41" ht="39" customHeight="1">
      <c r="A1" s="2" t="s">
        <v>0</v>
      </c>
      <c r="B1" s="1" t="s">
        <v>1</v>
      </c>
      <c r="C1" s="1" t="s">
        <v>82</v>
      </c>
      <c r="D1" s="1" t="s">
        <v>2</v>
      </c>
      <c r="E1" s="1" t="s">
        <v>83</v>
      </c>
      <c r="F1" s="1" t="s">
        <v>3</v>
      </c>
      <c r="G1" s="42" t="s">
        <v>109</v>
      </c>
      <c r="H1" s="42" t="s">
        <v>110</v>
      </c>
      <c r="I1" s="2" t="s">
        <v>4</v>
      </c>
      <c r="J1" s="3" t="s">
        <v>78</v>
      </c>
      <c r="K1" s="3" t="s">
        <v>5</v>
      </c>
      <c r="L1" s="4" t="s">
        <v>79</v>
      </c>
      <c r="M1" s="27" t="s">
        <v>99</v>
      </c>
      <c r="N1" s="28"/>
      <c r="O1" s="28"/>
      <c r="P1" s="28"/>
      <c r="Q1" s="29"/>
      <c r="R1" s="28"/>
      <c r="S1" s="28"/>
      <c r="T1" s="30"/>
      <c r="U1" s="27" t="s">
        <v>98</v>
      </c>
      <c r="V1" s="28"/>
      <c r="W1" s="28"/>
      <c r="X1" s="28"/>
      <c r="Y1" s="28"/>
      <c r="Z1" s="28"/>
      <c r="AA1" s="28"/>
      <c r="AB1" s="30"/>
      <c r="AC1" s="27" t="s">
        <v>108</v>
      </c>
      <c r="AD1" s="28"/>
      <c r="AE1" s="28"/>
      <c r="AF1" s="28"/>
      <c r="AG1" s="28"/>
      <c r="AH1" s="28"/>
      <c r="AI1" s="28"/>
      <c r="AJ1" s="30"/>
      <c r="AK1" s="1" t="s">
        <v>86</v>
      </c>
      <c r="AL1" s="1" t="s">
        <v>88</v>
      </c>
      <c r="AM1" s="1" t="s">
        <v>6</v>
      </c>
      <c r="AN1" s="1" t="s">
        <v>89</v>
      </c>
      <c r="AO1" s="5" t="s">
        <v>90</v>
      </c>
    </row>
    <row r="2" spans="1:41" ht="39" customHeight="1">
      <c r="A2" s="7"/>
      <c r="B2" s="8"/>
      <c r="C2" s="31" t="s">
        <v>85</v>
      </c>
      <c r="D2" s="8"/>
      <c r="E2" s="31" t="s">
        <v>84</v>
      </c>
      <c r="F2" s="8"/>
      <c r="G2" s="43"/>
      <c r="H2" s="43"/>
      <c r="I2" s="9"/>
      <c r="J2" s="9"/>
      <c r="K2" s="10"/>
      <c r="L2" s="10"/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5" t="s">
        <v>97</v>
      </c>
      <c r="U2" s="5" t="s">
        <v>14</v>
      </c>
      <c r="V2" s="5" t="s">
        <v>15</v>
      </c>
      <c r="W2" s="5" t="s">
        <v>16</v>
      </c>
      <c r="X2" s="5" t="s">
        <v>17</v>
      </c>
      <c r="Y2" s="5" t="s">
        <v>18</v>
      </c>
      <c r="Z2" s="5" t="s">
        <v>19</v>
      </c>
      <c r="AA2" s="5" t="s">
        <v>20</v>
      </c>
      <c r="AB2" s="5" t="s">
        <v>21</v>
      </c>
      <c r="AC2" s="5" t="s">
        <v>14</v>
      </c>
      <c r="AD2" s="5" t="s">
        <v>15</v>
      </c>
      <c r="AE2" s="5" t="s">
        <v>16</v>
      </c>
      <c r="AF2" s="5" t="s">
        <v>17</v>
      </c>
      <c r="AG2" s="5" t="s">
        <v>18</v>
      </c>
      <c r="AH2" s="5" t="s">
        <v>19</v>
      </c>
      <c r="AI2" s="5" t="s">
        <v>20</v>
      </c>
      <c r="AJ2" s="5" t="s">
        <v>21</v>
      </c>
      <c r="AK2" s="32" t="s">
        <v>91</v>
      </c>
      <c r="AL2" s="32" t="s">
        <v>92</v>
      </c>
      <c r="AM2" s="32"/>
      <c r="AN2" s="32" t="s">
        <v>87</v>
      </c>
      <c r="AO2" s="7"/>
    </row>
    <row r="3" spans="1:41" ht="21">
      <c r="A3" s="11"/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77</v>
      </c>
      <c r="I3" s="11" t="s">
        <v>13</v>
      </c>
      <c r="J3" s="11" t="s">
        <v>13</v>
      </c>
      <c r="K3" s="11" t="s">
        <v>13</v>
      </c>
      <c r="L3" s="11" t="s">
        <v>13</v>
      </c>
      <c r="M3" s="11"/>
      <c r="N3" s="11"/>
      <c r="O3" s="11"/>
      <c r="P3" s="11"/>
      <c r="Q3" s="11"/>
      <c r="R3" s="11"/>
      <c r="S3" s="11"/>
      <c r="T3" s="11" t="s">
        <v>95</v>
      </c>
      <c r="U3" s="12"/>
      <c r="V3" s="12"/>
      <c r="W3" s="12"/>
      <c r="X3" s="12"/>
      <c r="Y3" s="12"/>
      <c r="Z3" s="12"/>
      <c r="AA3" s="12"/>
      <c r="AB3" s="11"/>
      <c r="AC3" s="12"/>
      <c r="AD3" s="12"/>
      <c r="AE3" s="12"/>
      <c r="AF3" s="12"/>
      <c r="AG3" s="12"/>
      <c r="AH3" s="12"/>
      <c r="AI3" s="12"/>
      <c r="AJ3" s="11"/>
      <c r="AK3" s="11" t="s">
        <v>80</v>
      </c>
      <c r="AL3" s="11" t="s">
        <v>81</v>
      </c>
      <c r="AM3" s="11"/>
      <c r="AN3" s="11" t="s">
        <v>13</v>
      </c>
      <c r="AO3" s="11" t="s">
        <v>13</v>
      </c>
    </row>
    <row r="4" spans="1:4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ht="33" customHeight="1">
      <c r="A5" s="36" t="s">
        <v>22</v>
      </c>
      <c r="B5" s="14">
        <v>91184039</v>
      </c>
      <c r="C5" s="14">
        <v>51654329</v>
      </c>
      <c r="D5" s="14">
        <v>37775005</v>
      </c>
      <c r="E5" s="14">
        <v>8464116</v>
      </c>
      <c r="F5" s="14">
        <f>D5+E5</f>
        <v>46239121</v>
      </c>
      <c r="G5" s="14">
        <v>0</v>
      </c>
      <c r="H5" s="14">
        <v>2120000</v>
      </c>
      <c r="I5" s="15">
        <f aca="true" t="shared" si="0" ref="I5:I14">C5/B5*100</f>
        <v>56.64843273722499</v>
      </c>
      <c r="J5" s="15">
        <f>(C5+G5+H5)/B5*100</f>
        <v>58.97340103567906</v>
      </c>
      <c r="K5" s="15">
        <f aca="true" t="shared" si="1" ref="K5:K14">F5/B5*100</f>
        <v>50.70966531763305</v>
      </c>
      <c r="L5" s="15">
        <f>(F5+G5+H5)/B5*100</f>
        <v>53.034633616087135</v>
      </c>
      <c r="M5" s="14">
        <v>15807613</v>
      </c>
      <c r="N5" s="14">
        <v>7772578</v>
      </c>
      <c r="O5" s="14">
        <v>1374973</v>
      </c>
      <c r="P5" s="14">
        <v>4125860</v>
      </c>
      <c r="Q5" s="14">
        <v>1382652</v>
      </c>
      <c r="R5" s="14">
        <v>10176865</v>
      </c>
      <c r="S5" s="14">
        <v>7091273</v>
      </c>
      <c r="T5" s="14">
        <v>47731814</v>
      </c>
      <c r="U5" s="15">
        <f>M5/(C5+G5+H5)*100</f>
        <v>29.39620687782083</v>
      </c>
      <c r="V5" s="15">
        <f>N5/(C5+G5+H5)*100</f>
        <v>14.454067850851288</v>
      </c>
      <c r="W5" s="15">
        <f>O5/(C5+G5+H5)*100</f>
        <v>2.556931951675306</v>
      </c>
      <c r="X5" s="15">
        <f>P5/(C5+G5+H5)*100</f>
        <v>7.672545760636083</v>
      </c>
      <c r="Y5" s="15">
        <f>Q5/(C5+G5+H5)*100</f>
        <v>2.5712119996885505</v>
      </c>
      <c r="Z5" s="15">
        <f>R5/(C5+G5+H5)*100</f>
        <v>18.92513619277332</v>
      </c>
      <c r="AA5" s="15">
        <f aca="true" t="shared" si="2" ref="AA5:AA37">S5/(C5+G5+H5)*100</f>
        <v>13.187097137000073</v>
      </c>
      <c r="AB5" s="15">
        <f aca="true" t="shared" si="3" ref="AB5:AB17">T5/(C5+G5+H5)*100</f>
        <v>88.76319777044544</v>
      </c>
      <c r="AC5" s="15">
        <f>M5/(C5)*100</f>
        <v>30.602687724391892</v>
      </c>
      <c r="AD5" s="15">
        <f>N5/(C5)*100</f>
        <v>15.047292551220634</v>
      </c>
      <c r="AE5" s="15">
        <f>O5/(C5)*100</f>
        <v>2.661873702782975</v>
      </c>
      <c r="AF5" s="15">
        <f>P5/(C5)*100</f>
        <v>7.987442833687764</v>
      </c>
      <c r="AG5" s="15">
        <f>Q5/(C5)*100</f>
        <v>2.6767398333642083</v>
      </c>
      <c r="AH5" s="15">
        <f>R5/(C5)*100</f>
        <v>19.70186274223018</v>
      </c>
      <c r="AI5" s="15">
        <f aca="true" t="shared" si="4" ref="AI5:AI37">S5/(C5)*100</f>
        <v>13.728322751032154</v>
      </c>
      <c r="AJ5" s="15">
        <f aca="true" t="shared" si="5" ref="AJ5:AJ17">T5/(C5)*100</f>
        <v>92.40622213870981</v>
      </c>
      <c r="AK5" s="14">
        <v>13219421</v>
      </c>
      <c r="AL5" s="14">
        <f aca="true" t="shared" si="6" ref="AL5:AL17">T5+AK5</f>
        <v>60951235</v>
      </c>
      <c r="AM5" s="14">
        <v>89064370</v>
      </c>
      <c r="AN5" s="15">
        <f>AL5/AM5*100</f>
        <v>68.43503749030056</v>
      </c>
      <c r="AO5" s="15">
        <f aca="true" t="shared" si="7" ref="AO5:AO36">T5/AL5*100</f>
        <v>78.31147966074846</v>
      </c>
    </row>
    <row r="6" spans="1:41" ht="33" customHeight="1">
      <c r="A6" s="33" t="s">
        <v>23</v>
      </c>
      <c r="B6" s="14">
        <v>43726790</v>
      </c>
      <c r="C6" s="14">
        <v>27639932</v>
      </c>
      <c r="D6" s="14">
        <v>17314811</v>
      </c>
      <c r="E6" s="14">
        <v>7614735</v>
      </c>
      <c r="F6" s="14">
        <f>D6+E6</f>
        <v>24929546</v>
      </c>
      <c r="G6" s="14">
        <v>0</v>
      </c>
      <c r="H6" s="14">
        <v>1253800</v>
      </c>
      <c r="I6" s="15">
        <f t="shared" si="0"/>
        <v>63.21052151324166</v>
      </c>
      <c r="J6" s="15">
        <f aca="true" t="shared" si="8" ref="J6:J65">(C6+G6+H6)/B6*100</f>
        <v>66.0778712546702</v>
      </c>
      <c r="K6" s="15">
        <f t="shared" si="1"/>
        <v>57.012065143588174</v>
      </c>
      <c r="L6" s="15">
        <f aca="true" t="shared" si="9" ref="L6:L65">(F6+G6+H6)/B6*100</f>
        <v>59.879414885016715</v>
      </c>
      <c r="M6" s="14">
        <v>7537338</v>
      </c>
      <c r="N6" s="14">
        <v>3105377</v>
      </c>
      <c r="O6" s="14">
        <v>431552</v>
      </c>
      <c r="P6" s="14">
        <v>2512240</v>
      </c>
      <c r="Q6" s="14">
        <v>3171464</v>
      </c>
      <c r="R6" s="14">
        <v>6305602</v>
      </c>
      <c r="S6" s="14">
        <v>3211408</v>
      </c>
      <c r="T6" s="14">
        <v>26274981</v>
      </c>
      <c r="U6" s="15">
        <f aca="true" t="shared" si="10" ref="U6:U65">M6/(C6+G6+H6)*100</f>
        <v>26.086412097959517</v>
      </c>
      <c r="V6" s="15">
        <f aca="true" t="shared" si="11" ref="V6:V65">N6/(C6+G6+H6)*100</f>
        <v>10.747580132604538</v>
      </c>
      <c r="W6" s="15">
        <f aca="true" t="shared" si="12" ref="W6:W65">O6/(C6+G6+H6)*100</f>
        <v>1.4935834526325642</v>
      </c>
      <c r="X6" s="15">
        <f aca="true" t="shared" si="13" ref="X6:X65">P6/(C6+G6+H6)*100</f>
        <v>8.694757741921327</v>
      </c>
      <c r="Y6" s="15">
        <f aca="true" t="shared" si="14" ref="Y6:Y65">Q6/(C6+G6+H6)*100</f>
        <v>10.976304480155074</v>
      </c>
      <c r="Z6" s="15">
        <f aca="true" t="shared" si="15" ref="Z6:Z65">R6/(C6+G6+H6)*100</f>
        <v>21.82342523284981</v>
      </c>
      <c r="AA6" s="15">
        <f t="shared" si="2"/>
        <v>11.114548996301343</v>
      </c>
      <c r="AB6" s="15">
        <f t="shared" si="3"/>
        <v>90.93661213442418</v>
      </c>
      <c r="AC6" s="15">
        <f aca="true" t="shared" si="16" ref="AC6:AC65">M6/(C6)*100</f>
        <v>27.269741474038362</v>
      </c>
      <c r="AD6" s="15">
        <f aca="true" t="shared" si="17" ref="AD6:AD65">N6/(C6)*100</f>
        <v>11.235110853384155</v>
      </c>
      <c r="AE6" s="15">
        <f aca="true" t="shared" si="18" ref="AE6:AE65">O6/(C6)*100</f>
        <v>1.5613352449636997</v>
      </c>
      <c r="AF6" s="15">
        <f aca="true" t="shared" si="19" ref="AF6:AF65">P6/(C6)*100</f>
        <v>9.089168526174376</v>
      </c>
      <c r="AG6" s="15">
        <f aca="true" t="shared" si="20" ref="AG6:AG65">Q6/(C6)*100</f>
        <v>11.474210573311106</v>
      </c>
      <c r="AH6" s="15">
        <f aca="true" t="shared" si="21" ref="AH6:AH65">R6/(C6)*100</f>
        <v>22.81337739904715</v>
      </c>
      <c r="AI6" s="15">
        <f t="shared" si="4"/>
        <v>11.618726124217673</v>
      </c>
      <c r="AJ6" s="15">
        <f t="shared" si="5"/>
        <v>95.06167019513651</v>
      </c>
      <c r="AK6" s="14">
        <v>6660319</v>
      </c>
      <c r="AL6" s="14">
        <f t="shared" si="6"/>
        <v>32935300</v>
      </c>
      <c r="AM6" s="14">
        <v>42415865</v>
      </c>
      <c r="AN6" s="15">
        <f aca="true" t="shared" si="22" ref="AN6:AN65">AL6/AM6*100</f>
        <v>77.64854023370737</v>
      </c>
      <c r="AO6" s="15">
        <f t="shared" si="7"/>
        <v>79.77756692667138</v>
      </c>
    </row>
    <row r="7" spans="1:41" ht="33" customHeight="1">
      <c r="A7" s="33" t="s">
        <v>24</v>
      </c>
      <c r="B7" s="14">
        <v>99030439</v>
      </c>
      <c r="C7" s="14">
        <v>64095051</v>
      </c>
      <c r="D7" s="14">
        <v>46860673</v>
      </c>
      <c r="E7" s="14">
        <v>10561152</v>
      </c>
      <c r="F7" s="14">
        <f aca="true" t="shared" si="23" ref="F7:F17">D7+E7</f>
        <v>57421825</v>
      </c>
      <c r="G7" s="14">
        <v>0</v>
      </c>
      <c r="H7" s="14">
        <v>2450000</v>
      </c>
      <c r="I7" s="15">
        <f t="shared" si="0"/>
        <v>64.72257585367262</v>
      </c>
      <c r="J7" s="15">
        <f t="shared" si="8"/>
        <v>67.19656266493982</v>
      </c>
      <c r="K7" s="15">
        <f t="shared" si="1"/>
        <v>57.984015399548014</v>
      </c>
      <c r="L7" s="15">
        <f t="shared" si="9"/>
        <v>60.458002210815195</v>
      </c>
      <c r="M7" s="14">
        <v>14412080</v>
      </c>
      <c r="N7" s="14">
        <v>11375935</v>
      </c>
      <c r="O7" s="14">
        <v>2372145</v>
      </c>
      <c r="P7" s="14">
        <v>5300547</v>
      </c>
      <c r="Q7" s="14">
        <v>5605232</v>
      </c>
      <c r="R7" s="14">
        <v>12701882</v>
      </c>
      <c r="S7" s="14">
        <v>9678459</v>
      </c>
      <c r="T7" s="14">
        <v>61446280</v>
      </c>
      <c r="U7" s="15">
        <f t="shared" si="10"/>
        <v>21.65762860411663</v>
      </c>
      <c r="V7" s="15">
        <f t="shared" si="11"/>
        <v>17.09508795778066</v>
      </c>
      <c r="W7" s="15">
        <f t="shared" si="12"/>
        <v>3.5647203876964495</v>
      </c>
      <c r="X7" s="15">
        <f t="shared" si="13"/>
        <v>7.965351172395977</v>
      </c>
      <c r="Y7" s="15">
        <f t="shared" si="14"/>
        <v>8.423213921648358</v>
      </c>
      <c r="Z7" s="15">
        <f t="shared" si="15"/>
        <v>19.087643347061224</v>
      </c>
      <c r="AA7" s="15">
        <f t="shared" si="2"/>
        <v>14.544220576222866</v>
      </c>
      <c r="AB7" s="15">
        <f t="shared" si="3"/>
        <v>92.33786596692217</v>
      </c>
      <c r="AC7" s="15">
        <f t="shared" si="16"/>
        <v>22.485480197215228</v>
      </c>
      <c r="AD7" s="15">
        <f t="shared" si="17"/>
        <v>17.748538806841733</v>
      </c>
      <c r="AE7" s="15">
        <f t="shared" si="18"/>
        <v>3.7009799711369293</v>
      </c>
      <c r="AF7" s="15">
        <f t="shared" si="19"/>
        <v>8.269822579593548</v>
      </c>
      <c r="AG7" s="15">
        <f t="shared" si="20"/>
        <v>8.745186894382844</v>
      </c>
      <c r="AH7" s="15">
        <f t="shared" si="21"/>
        <v>19.817258589902675</v>
      </c>
      <c r="AI7" s="15">
        <f t="shared" si="4"/>
        <v>15.100165845877866</v>
      </c>
      <c r="AJ7" s="15">
        <f t="shared" si="5"/>
        <v>95.86743288495082</v>
      </c>
      <c r="AK7" s="14">
        <v>14359591</v>
      </c>
      <c r="AL7" s="14">
        <f t="shared" si="6"/>
        <v>75805871</v>
      </c>
      <c r="AM7" s="14">
        <v>95866195</v>
      </c>
      <c r="AN7" s="15">
        <f t="shared" si="22"/>
        <v>79.07466338890366</v>
      </c>
      <c r="AO7" s="15">
        <f t="shared" si="7"/>
        <v>81.05741572443644</v>
      </c>
    </row>
    <row r="8" spans="1:41" ht="33" customHeight="1">
      <c r="A8" s="33" t="s">
        <v>25</v>
      </c>
      <c r="B8" s="14">
        <v>128134538</v>
      </c>
      <c r="C8" s="14">
        <v>69070013</v>
      </c>
      <c r="D8" s="14">
        <v>45996122</v>
      </c>
      <c r="E8" s="14">
        <v>16164611</v>
      </c>
      <c r="F8" s="14">
        <f t="shared" si="23"/>
        <v>62160733</v>
      </c>
      <c r="G8" s="14">
        <v>0</v>
      </c>
      <c r="H8" s="14">
        <v>2412968</v>
      </c>
      <c r="I8" s="15">
        <f t="shared" si="0"/>
        <v>53.90429003614935</v>
      </c>
      <c r="J8" s="15">
        <f t="shared" si="8"/>
        <v>55.787441946370464</v>
      </c>
      <c r="K8" s="15">
        <f t="shared" si="1"/>
        <v>48.51208266736015</v>
      </c>
      <c r="L8" s="15">
        <f t="shared" si="9"/>
        <v>50.39523457758126</v>
      </c>
      <c r="M8" s="14">
        <v>18678957</v>
      </c>
      <c r="N8" s="14">
        <v>10211659</v>
      </c>
      <c r="O8" s="14">
        <v>1615325</v>
      </c>
      <c r="P8" s="14">
        <v>7440801</v>
      </c>
      <c r="Q8" s="14">
        <v>2030315</v>
      </c>
      <c r="R8" s="14">
        <v>15722678</v>
      </c>
      <c r="S8" s="14">
        <v>7800080</v>
      </c>
      <c r="T8" s="14">
        <v>63505667</v>
      </c>
      <c r="U8" s="15">
        <f t="shared" si="10"/>
        <v>26.130635206721443</v>
      </c>
      <c r="V8" s="15">
        <f t="shared" si="11"/>
        <v>14.285440893966076</v>
      </c>
      <c r="W8" s="15">
        <f t="shared" si="12"/>
        <v>2.2597336840219353</v>
      </c>
      <c r="X8" s="15">
        <f t="shared" si="13"/>
        <v>10.4091923642636</v>
      </c>
      <c r="Y8" s="15">
        <f t="shared" si="14"/>
        <v>2.8402774640861717</v>
      </c>
      <c r="Z8" s="15">
        <f t="shared" si="15"/>
        <v>21.994994864581823</v>
      </c>
      <c r="AA8" s="15">
        <f t="shared" si="2"/>
        <v>10.911800110854358</v>
      </c>
      <c r="AB8" s="15">
        <f t="shared" si="3"/>
        <v>88.84026115251126</v>
      </c>
      <c r="AC8" s="15">
        <f t="shared" si="16"/>
        <v>27.04351163217531</v>
      </c>
      <c r="AD8" s="15">
        <f t="shared" si="17"/>
        <v>14.784504239198565</v>
      </c>
      <c r="AE8" s="15">
        <f t="shared" si="18"/>
        <v>2.3386777124249276</v>
      </c>
      <c r="AF8" s="15">
        <f t="shared" si="19"/>
        <v>10.772838568888064</v>
      </c>
      <c r="AG8" s="15">
        <f t="shared" si="20"/>
        <v>2.939502849087346</v>
      </c>
      <c r="AH8" s="15">
        <f t="shared" si="21"/>
        <v>22.763392269811792</v>
      </c>
      <c r="AI8" s="15">
        <f t="shared" si="4"/>
        <v>11.29300496874092</v>
      </c>
      <c r="AJ8" s="15">
        <f t="shared" si="5"/>
        <v>91.9439048027977</v>
      </c>
      <c r="AK8" s="14">
        <v>21811852</v>
      </c>
      <c r="AL8" s="14">
        <f t="shared" si="6"/>
        <v>85317519</v>
      </c>
      <c r="AM8" s="14">
        <v>126122536</v>
      </c>
      <c r="AN8" s="15">
        <f t="shared" si="22"/>
        <v>67.64652987948165</v>
      </c>
      <c r="AO8" s="15">
        <f t="shared" si="7"/>
        <v>74.4344980308206</v>
      </c>
    </row>
    <row r="9" spans="1:41" ht="33" customHeight="1">
      <c r="A9" s="37" t="s">
        <v>26</v>
      </c>
      <c r="B9" s="14">
        <v>27445853</v>
      </c>
      <c r="C9" s="14">
        <v>16257539</v>
      </c>
      <c r="D9" s="14">
        <v>8684687</v>
      </c>
      <c r="E9" s="14">
        <v>6101609</v>
      </c>
      <c r="F9" s="14">
        <f t="shared" si="23"/>
        <v>14786296</v>
      </c>
      <c r="G9" s="14">
        <v>0</v>
      </c>
      <c r="H9" s="14">
        <v>773900</v>
      </c>
      <c r="I9" s="15">
        <f t="shared" si="0"/>
        <v>59.2349561880988</v>
      </c>
      <c r="J9" s="15">
        <f t="shared" si="8"/>
        <v>62.05469001090984</v>
      </c>
      <c r="K9" s="15">
        <f t="shared" si="1"/>
        <v>53.87442685785718</v>
      </c>
      <c r="L9" s="15">
        <f t="shared" si="9"/>
        <v>56.694160680668226</v>
      </c>
      <c r="M9" s="14">
        <v>4348754</v>
      </c>
      <c r="N9" s="14">
        <v>1694750</v>
      </c>
      <c r="O9" s="14">
        <v>127422</v>
      </c>
      <c r="P9" s="14">
        <v>1077621</v>
      </c>
      <c r="Q9" s="14">
        <v>2349154</v>
      </c>
      <c r="R9" s="14">
        <v>3735189</v>
      </c>
      <c r="S9" s="14">
        <v>2115144</v>
      </c>
      <c r="T9" s="14">
        <v>15477943</v>
      </c>
      <c r="U9" s="15">
        <f t="shared" si="10"/>
        <v>25.533685086738707</v>
      </c>
      <c r="V9" s="15">
        <f t="shared" si="11"/>
        <v>9.950715262521271</v>
      </c>
      <c r="W9" s="15">
        <f t="shared" si="12"/>
        <v>0.7481575690697656</v>
      </c>
      <c r="X9" s="15">
        <f t="shared" si="13"/>
        <v>6.327245748289384</v>
      </c>
      <c r="Y9" s="15">
        <f t="shared" si="14"/>
        <v>13.793044733331106</v>
      </c>
      <c r="Z9" s="15">
        <f t="shared" si="15"/>
        <v>21.931141578817854</v>
      </c>
      <c r="AA9" s="15">
        <f t="shared" si="2"/>
        <v>12.419056311096202</v>
      </c>
      <c r="AB9" s="15">
        <f t="shared" si="3"/>
        <v>90.87865681813498</v>
      </c>
      <c r="AC9" s="15">
        <f t="shared" si="16"/>
        <v>26.74915311597899</v>
      </c>
      <c r="AD9" s="15">
        <f t="shared" si="17"/>
        <v>10.424394491687826</v>
      </c>
      <c r="AE9" s="15">
        <f t="shared" si="18"/>
        <v>0.7837717627495774</v>
      </c>
      <c r="AF9" s="15">
        <f t="shared" si="19"/>
        <v>6.62843865852021</v>
      </c>
      <c r="AG9" s="15">
        <f t="shared" si="20"/>
        <v>14.44962856924409</v>
      </c>
      <c r="AH9" s="15">
        <f t="shared" si="21"/>
        <v>22.975119419981095</v>
      </c>
      <c r="AI9" s="15">
        <f t="shared" si="4"/>
        <v>13.010234820903705</v>
      </c>
      <c r="AJ9" s="15">
        <f t="shared" si="5"/>
        <v>95.2047108729064</v>
      </c>
      <c r="AK9" s="14">
        <v>2801512</v>
      </c>
      <c r="AL9" s="14">
        <f t="shared" si="6"/>
        <v>18279455</v>
      </c>
      <c r="AM9" s="14">
        <v>25974640</v>
      </c>
      <c r="AN9" s="15">
        <f t="shared" si="22"/>
        <v>70.37423810301124</v>
      </c>
      <c r="AO9" s="15">
        <f t="shared" si="7"/>
        <v>84.6739850832533</v>
      </c>
    </row>
    <row r="10" spans="1:41" ht="33" customHeight="1">
      <c r="A10" s="33" t="s">
        <v>27</v>
      </c>
      <c r="B10" s="16">
        <v>25869822</v>
      </c>
      <c r="C10" s="16">
        <v>16642040</v>
      </c>
      <c r="D10" s="16">
        <v>8812587</v>
      </c>
      <c r="E10" s="16">
        <v>6094284</v>
      </c>
      <c r="F10" s="16">
        <f t="shared" si="23"/>
        <v>14906871</v>
      </c>
      <c r="G10" s="16">
        <v>0</v>
      </c>
      <c r="H10" s="16">
        <v>818700</v>
      </c>
      <c r="I10" s="17">
        <f t="shared" si="0"/>
        <v>64.32993624772524</v>
      </c>
      <c r="J10" s="17">
        <f t="shared" si="8"/>
        <v>67.49462752391571</v>
      </c>
      <c r="K10" s="17">
        <f t="shared" si="1"/>
        <v>57.62262685842987</v>
      </c>
      <c r="L10" s="17">
        <f t="shared" si="9"/>
        <v>60.78731813462033</v>
      </c>
      <c r="M10" s="16">
        <v>4228167</v>
      </c>
      <c r="N10" s="16">
        <v>2666289</v>
      </c>
      <c r="O10" s="16">
        <v>455061</v>
      </c>
      <c r="P10" s="16">
        <v>1205828</v>
      </c>
      <c r="Q10" s="16">
        <v>2408904</v>
      </c>
      <c r="R10" s="16">
        <v>3006448</v>
      </c>
      <c r="S10" s="16">
        <v>1595826</v>
      </c>
      <c r="T10" s="16">
        <v>15568923</v>
      </c>
      <c r="U10" s="17">
        <f t="shared" si="10"/>
        <v>24.21527953568978</v>
      </c>
      <c r="V10" s="17">
        <f t="shared" si="11"/>
        <v>15.27019473401471</v>
      </c>
      <c r="W10" s="17">
        <f t="shared" si="12"/>
        <v>2.606195384617147</v>
      </c>
      <c r="X10" s="17">
        <f t="shared" si="13"/>
        <v>6.905938694465412</v>
      </c>
      <c r="Y10" s="17">
        <f t="shared" si="14"/>
        <v>13.796116315803339</v>
      </c>
      <c r="Z10" s="17">
        <f t="shared" si="15"/>
        <v>17.218330952754577</v>
      </c>
      <c r="AA10" s="17">
        <f t="shared" si="2"/>
        <v>9.13950955114159</v>
      </c>
      <c r="AB10" s="17">
        <f t="shared" si="3"/>
        <v>89.16531029040007</v>
      </c>
      <c r="AC10" s="17">
        <f t="shared" si="16"/>
        <v>25.40654270750461</v>
      </c>
      <c r="AD10" s="17">
        <f t="shared" si="17"/>
        <v>16.021407231325004</v>
      </c>
      <c r="AE10" s="17">
        <f t="shared" si="18"/>
        <v>2.734406358835816</v>
      </c>
      <c r="AF10" s="17">
        <f t="shared" si="19"/>
        <v>7.245674208210051</v>
      </c>
      <c r="AG10" s="17">
        <f t="shared" si="20"/>
        <v>14.474811982184876</v>
      </c>
      <c r="AH10" s="17">
        <f t="shared" si="21"/>
        <v>18.06538140756782</v>
      </c>
      <c r="AI10" s="17">
        <f t="shared" si="4"/>
        <v>9.589124890938852</v>
      </c>
      <c r="AJ10" s="17">
        <f t="shared" si="5"/>
        <v>93.5517700954931</v>
      </c>
      <c r="AK10" s="16">
        <v>3338362</v>
      </c>
      <c r="AL10" s="16">
        <f t="shared" si="6"/>
        <v>18907285</v>
      </c>
      <c r="AM10" s="16">
        <v>24755379</v>
      </c>
      <c r="AN10" s="17">
        <f t="shared" si="22"/>
        <v>76.37647155391966</v>
      </c>
      <c r="AO10" s="17">
        <f t="shared" si="7"/>
        <v>82.34351468230368</v>
      </c>
    </row>
    <row r="11" spans="1:41" ht="33" customHeight="1">
      <c r="A11" s="33" t="s">
        <v>28</v>
      </c>
      <c r="B11" s="14">
        <v>23173330</v>
      </c>
      <c r="C11" s="14">
        <v>15221633</v>
      </c>
      <c r="D11" s="14">
        <v>5332278</v>
      </c>
      <c r="E11" s="14">
        <v>8666230</v>
      </c>
      <c r="F11" s="14">
        <f t="shared" si="23"/>
        <v>13998508</v>
      </c>
      <c r="G11" s="14">
        <v>0</v>
      </c>
      <c r="H11" s="14">
        <v>755770</v>
      </c>
      <c r="I11" s="15">
        <f t="shared" si="0"/>
        <v>65.68599765333684</v>
      </c>
      <c r="J11" s="15">
        <f t="shared" si="8"/>
        <v>68.94737614317839</v>
      </c>
      <c r="K11" s="15">
        <f t="shared" si="1"/>
        <v>60.407839529320995</v>
      </c>
      <c r="L11" s="15">
        <f t="shared" si="9"/>
        <v>63.66921801916254</v>
      </c>
      <c r="M11" s="14">
        <v>4757219</v>
      </c>
      <c r="N11" s="14">
        <v>1494280</v>
      </c>
      <c r="O11" s="14">
        <v>333613</v>
      </c>
      <c r="P11" s="14">
        <v>873334</v>
      </c>
      <c r="Q11" s="14">
        <v>2079119</v>
      </c>
      <c r="R11" s="14">
        <v>2939692</v>
      </c>
      <c r="S11" s="14">
        <v>1222756</v>
      </c>
      <c r="T11" s="14">
        <v>13700013</v>
      </c>
      <c r="U11" s="15">
        <f t="shared" si="10"/>
        <v>29.774669888466853</v>
      </c>
      <c r="V11" s="15">
        <f t="shared" si="11"/>
        <v>9.352458594178291</v>
      </c>
      <c r="W11" s="15">
        <f t="shared" si="12"/>
        <v>2.0880302011534666</v>
      </c>
      <c r="X11" s="15">
        <f t="shared" si="13"/>
        <v>5.466057281023706</v>
      </c>
      <c r="Y11" s="15">
        <f t="shared" si="14"/>
        <v>13.012871991774883</v>
      </c>
      <c r="Z11" s="15">
        <f t="shared" si="15"/>
        <v>18.39906022274083</v>
      </c>
      <c r="AA11" s="15">
        <f t="shared" si="2"/>
        <v>7.653033474839434</v>
      </c>
      <c r="AB11" s="15">
        <f t="shared" si="3"/>
        <v>85.74618165417746</v>
      </c>
      <c r="AC11" s="15">
        <f t="shared" si="16"/>
        <v>31.253013392189917</v>
      </c>
      <c r="AD11" s="15">
        <f t="shared" si="17"/>
        <v>9.81681794588005</v>
      </c>
      <c r="AE11" s="15">
        <f t="shared" si="18"/>
        <v>2.1917030846821755</v>
      </c>
      <c r="AF11" s="15">
        <f t="shared" si="19"/>
        <v>5.737452742422578</v>
      </c>
      <c r="AG11" s="15">
        <f t="shared" si="20"/>
        <v>13.658974697392848</v>
      </c>
      <c r="AH11" s="15">
        <f t="shared" si="21"/>
        <v>19.312592807880733</v>
      </c>
      <c r="AI11" s="15">
        <f t="shared" si="4"/>
        <v>8.033014591798397</v>
      </c>
      <c r="AJ11" s="15">
        <f t="shared" si="5"/>
        <v>90.0035692622467</v>
      </c>
      <c r="AK11" s="14">
        <v>2773931</v>
      </c>
      <c r="AL11" s="14">
        <f t="shared" si="6"/>
        <v>16473944</v>
      </c>
      <c r="AM11" s="14">
        <v>22661225</v>
      </c>
      <c r="AN11" s="15">
        <f t="shared" si="22"/>
        <v>72.69661723935931</v>
      </c>
      <c r="AO11" s="15">
        <f t="shared" si="7"/>
        <v>83.16170675340405</v>
      </c>
    </row>
    <row r="12" spans="1:41" ht="33" customHeight="1">
      <c r="A12" s="33" t="s">
        <v>29</v>
      </c>
      <c r="B12" s="14">
        <v>14089343</v>
      </c>
      <c r="C12" s="14">
        <v>9111320</v>
      </c>
      <c r="D12" s="14">
        <v>4477968</v>
      </c>
      <c r="E12" s="14">
        <v>3246208</v>
      </c>
      <c r="F12" s="14">
        <f t="shared" si="23"/>
        <v>7724176</v>
      </c>
      <c r="G12" s="14">
        <v>0</v>
      </c>
      <c r="H12" s="14">
        <v>347500</v>
      </c>
      <c r="I12" s="15">
        <f t="shared" si="0"/>
        <v>64.66816799051595</v>
      </c>
      <c r="J12" s="15">
        <f t="shared" si="8"/>
        <v>67.13457114359413</v>
      </c>
      <c r="K12" s="15">
        <f t="shared" si="1"/>
        <v>54.822826018218166</v>
      </c>
      <c r="L12" s="15">
        <f t="shared" si="9"/>
        <v>57.289229171296356</v>
      </c>
      <c r="M12" s="14">
        <v>2575880</v>
      </c>
      <c r="N12" s="14">
        <v>1074378</v>
      </c>
      <c r="O12" s="14">
        <v>115794</v>
      </c>
      <c r="P12" s="14">
        <v>611646</v>
      </c>
      <c r="Q12" s="14">
        <v>1483761</v>
      </c>
      <c r="R12" s="14">
        <v>2065001</v>
      </c>
      <c r="S12" s="14">
        <v>1227415</v>
      </c>
      <c r="T12" s="14">
        <v>9153875</v>
      </c>
      <c r="U12" s="15">
        <f t="shared" si="10"/>
        <v>27.23257235046232</v>
      </c>
      <c r="V12" s="15">
        <f t="shared" si="11"/>
        <v>11.35847811883512</v>
      </c>
      <c r="W12" s="15">
        <f t="shared" si="12"/>
        <v>1.224190755295058</v>
      </c>
      <c r="X12" s="15">
        <f t="shared" si="13"/>
        <v>6.466409129257138</v>
      </c>
      <c r="Y12" s="15">
        <f t="shared" si="14"/>
        <v>15.686533838258896</v>
      </c>
      <c r="Z12" s="15">
        <f t="shared" si="15"/>
        <v>21.83148637990785</v>
      </c>
      <c r="AA12" s="15">
        <f t="shared" si="2"/>
        <v>12.976407205127066</v>
      </c>
      <c r="AB12" s="15">
        <f t="shared" si="3"/>
        <v>96.77607777714346</v>
      </c>
      <c r="AC12" s="15">
        <f t="shared" si="16"/>
        <v>28.27120548943512</v>
      </c>
      <c r="AD12" s="15">
        <f t="shared" si="17"/>
        <v>11.79168331262649</v>
      </c>
      <c r="AE12" s="15">
        <f t="shared" si="18"/>
        <v>1.2708806188345925</v>
      </c>
      <c r="AF12" s="15">
        <f t="shared" si="19"/>
        <v>6.713033896296036</v>
      </c>
      <c r="AG12" s="15">
        <f t="shared" si="20"/>
        <v>16.284808348296405</v>
      </c>
      <c r="AH12" s="15">
        <f t="shared" si="21"/>
        <v>22.664125505415242</v>
      </c>
      <c r="AI12" s="15">
        <f t="shared" si="4"/>
        <v>13.471319194145304</v>
      </c>
      <c r="AJ12" s="15">
        <f t="shared" si="5"/>
        <v>100.4670563650492</v>
      </c>
      <c r="AK12" s="14">
        <v>2271881</v>
      </c>
      <c r="AL12" s="14">
        <f t="shared" si="6"/>
        <v>11425756</v>
      </c>
      <c r="AM12" s="14">
        <v>13631456</v>
      </c>
      <c r="AN12" s="15">
        <f t="shared" si="22"/>
        <v>83.81904324820474</v>
      </c>
      <c r="AO12" s="15">
        <f t="shared" si="7"/>
        <v>80.116142861794</v>
      </c>
    </row>
    <row r="13" spans="1:41" ht="33" customHeight="1">
      <c r="A13" s="33" t="s">
        <v>30</v>
      </c>
      <c r="B13" s="14">
        <v>25689104</v>
      </c>
      <c r="C13" s="14">
        <v>15774413</v>
      </c>
      <c r="D13" s="14">
        <v>6652790</v>
      </c>
      <c r="E13" s="14">
        <v>7591202</v>
      </c>
      <c r="F13" s="14">
        <f t="shared" si="23"/>
        <v>14243992</v>
      </c>
      <c r="G13" s="14">
        <v>0</v>
      </c>
      <c r="H13" s="14">
        <v>776328</v>
      </c>
      <c r="I13" s="15">
        <f t="shared" si="0"/>
        <v>61.40507274990985</v>
      </c>
      <c r="J13" s="15">
        <f t="shared" si="8"/>
        <v>64.42708550675805</v>
      </c>
      <c r="K13" s="15">
        <f t="shared" si="1"/>
        <v>55.44760144223013</v>
      </c>
      <c r="L13" s="15">
        <f t="shared" si="9"/>
        <v>58.469614199078336</v>
      </c>
      <c r="M13" s="14">
        <v>4661763</v>
      </c>
      <c r="N13" s="14">
        <v>2169728</v>
      </c>
      <c r="O13" s="14">
        <v>144321</v>
      </c>
      <c r="P13" s="14">
        <v>823290</v>
      </c>
      <c r="Q13" s="14">
        <v>2852503</v>
      </c>
      <c r="R13" s="14">
        <v>3067938</v>
      </c>
      <c r="S13" s="14">
        <v>1566508</v>
      </c>
      <c r="T13" s="14">
        <v>15286051</v>
      </c>
      <c r="U13" s="15">
        <f t="shared" si="10"/>
        <v>28.16649115589447</v>
      </c>
      <c r="V13" s="15">
        <f t="shared" si="11"/>
        <v>13.109552013411363</v>
      </c>
      <c r="W13" s="15">
        <f t="shared" si="12"/>
        <v>0.8719911694588176</v>
      </c>
      <c r="X13" s="15">
        <f t="shared" si="13"/>
        <v>4.974339215386188</v>
      </c>
      <c r="Y13" s="15">
        <f t="shared" si="14"/>
        <v>17.234896008583544</v>
      </c>
      <c r="Z13" s="15">
        <f t="shared" si="15"/>
        <v>18.53655978303328</v>
      </c>
      <c r="AA13" s="15">
        <f t="shared" si="2"/>
        <v>9.464881360901</v>
      </c>
      <c r="AB13" s="15">
        <f t="shared" si="3"/>
        <v>92.35871070666867</v>
      </c>
      <c r="AC13" s="15">
        <f t="shared" si="16"/>
        <v>29.552687634081853</v>
      </c>
      <c r="AD13" s="15">
        <f t="shared" si="17"/>
        <v>13.75473052467943</v>
      </c>
      <c r="AE13" s="15">
        <f t="shared" si="18"/>
        <v>0.9149056766803304</v>
      </c>
      <c r="AF13" s="15">
        <f t="shared" si="19"/>
        <v>5.219148249763715</v>
      </c>
      <c r="AG13" s="15">
        <f t="shared" si="20"/>
        <v>18.08310077845686</v>
      </c>
      <c r="AH13" s="15">
        <f t="shared" si="21"/>
        <v>19.44882513219351</v>
      </c>
      <c r="AI13" s="15">
        <f t="shared" si="4"/>
        <v>9.930689655456593</v>
      </c>
      <c r="AJ13" s="15">
        <f t="shared" si="5"/>
        <v>96.90408765131228</v>
      </c>
      <c r="AK13" s="14">
        <v>2999254</v>
      </c>
      <c r="AL13" s="14">
        <f t="shared" si="6"/>
        <v>18285305</v>
      </c>
      <c r="AM13" s="14">
        <v>24959592</v>
      </c>
      <c r="AN13" s="15">
        <f t="shared" si="22"/>
        <v>73.2596310067889</v>
      </c>
      <c r="AO13" s="15">
        <f t="shared" si="7"/>
        <v>83.5974625525798</v>
      </c>
    </row>
    <row r="14" spans="1:41" ht="33" customHeight="1">
      <c r="A14" s="33" t="s">
        <v>93</v>
      </c>
      <c r="B14" s="18">
        <v>19816020</v>
      </c>
      <c r="C14" s="18">
        <v>12513965</v>
      </c>
      <c r="D14" s="18">
        <v>3519149</v>
      </c>
      <c r="E14" s="18">
        <v>8103404</v>
      </c>
      <c r="F14" s="18">
        <f t="shared" si="23"/>
        <v>11622553</v>
      </c>
      <c r="G14" s="18">
        <v>0</v>
      </c>
      <c r="H14" s="18">
        <v>673500</v>
      </c>
      <c r="I14" s="19">
        <f t="shared" si="0"/>
        <v>63.15074873763753</v>
      </c>
      <c r="J14" s="19">
        <f t="shared" si="8"/>
        <v>66.54951397909367</v>
      </c>
      <c r="K14" s="19">
        <f t="shared" si="1"/>
        <v>58.65230757740455</v>
      </c>
      <c r="L14" s="19">
        <f t="shared" si="9"/>
        <v>62.051072818860696</v>
      </c>
      <c r="M14" s="18">
        <v>3957514</v>
      </c>
      <c r="N14" s="18">
        <v>1421465</v>
      </c>
      <c r="O14" s="18">
        <v>71630</v>
      </c>
      <c r="P14" s="18">
        <v>463902</v>
      </c>
      <c r="Q14" s="18">
        <v>1821057</v>
      </c>
      <c r="R14" s="18">
        <v>2978622</v>
      </c>
      <c r="S14" s="18">
        <v>1282871</v>
      </c>
      <c r="T14" s="18">
        <v>11997061</v>
      </c>
      <c r="U14" s="19">
        <f t="shared" si="10"/>
        <v>30.009664480626107</v>
      </c>
      <c r="V14" s="19">
        <f t="shared" si="11"/>
        <v>10.778910124121657</v>
      </c>
      <c r="W14" s="19">
        <f t="shared" si="12"/>
        <v>0.5431673183587596</v>
      </c>
      <c r="X14" s="19">
        <f t="shared" si="13"/>
        <v>3.517749620567713</v>
      </c>
      <c r="Y14" s="19">
        <f t="shared" si="14"/>
        <v>13.808999682653186</v>
      </c>
      <c r="Z14" s="19">
        <f t="shared" si="15"/>
        <v>22.58676705492678</v>
      </c>
      <c r="AA14" s="19">
        <f t="shared" si="2"/>
        <v>9.727957571830522</v>
      </c>
      <c r="AB14" s="19">
        <f t="shared" si="3"/>
        <v>90.97321585308474</v>
      </c>
      <c r="AC14" s="19">
        <f t="shared" si="16"/>
        <v>31.62478079489594</v>
      </c>
      <c r="AD14" s="19">
        <f t="shared" si="17"/>
        <v>11.359029692028066</v>
      </c>
      <c r="AE14" s="19">
        <f t="shared" si="18"/>
        <v>0.5724005141455966</v>
      </c>
      <c r="AF14" s="19">
        <f t="shared" si="19"/>
        <v>3.7070744564172906</v>
      </c>
      <c r="AG14" s="19">
        <f t="shared" si="20"/>
        <v>14.552198284077027</v>
      </c>
      <c r="AH14" s="19">
        <f t="shared" si="21"/>
        <v>23.802383976621318</v>
      </c>
      <c r="AI14" s="19">
        <f t="shared" si="4"/>
        <v>10.251515007433696</v>
      </c>
      <c r="AJ14" s="19">
        <f t="shared" si="5"/>
        <v>95.86938272561893</v>
      </c>
      <c r="AK14" s="18">
        <v>2090409</v>
      </c>
      <c r="AL14" s="18">
        <f t="shared" si="6"/>
        <v>14087470</v>
      </c>
      <c r="AM14" s="18">
        <v>19224643</v>
      </c>
      <c r="AN14" s="19">
        <f t="shared" si="22"/>
        <v>73.27818779261597</v>
      </c>
      <c r="AO14" s="19">
        <f t="shared" si="7"/>
        <v>85.16121773462517</v>
      </c>
    </row>
    <row r="15" spans="1:41" ht="33" customHeight="1">
      <c r="A15" s="34" t="s">
        <v>102</v>
      </c>
      <c r="B15" s="14">
        <v>29902424</v>
      </c>
      <c r="C15" s="14">
        <v>17049896</v>
      </c>
      <c r="D15" s="14">
        <v>10062566</v>
      </c>
      <c r="E15" s="14">
        <v>5361381</v>
      </c>
      <c r="F15" s="14">
        <f t="shared" si="23"/>
        <v>15423947</v>
      </c>
      <c r="G15" s="14">
        <v>0</v>
      </c>
      <c r="H15" s="14">
        <v>761300</v>
      </c>
      <c r="I15" s="15">
        <f>C15/B15*100</f>
        <v>57.01844104678604</v>
      </c>
      <c r="J15" s="15">
        <f>(C15+G15+H15)/B15*100</f>
        <v>59.56438849238444</v>
      </c>
      <c r="K15" s="15">
        <f>F15/B15*100</f>
        <v>51.58092534571779</v>
      </c>
      <c r="L15" s="15">
        <f>(F15+G15+H15)/B15*100</f>
        <v>54.12687279131618</v>
      </c>
      <c r="M15" s="14">
        <v>5118386</v>
      </c>
      <c r="N15" s="14">
        <v>2518696</v>
      </c>
      <c r="O15" s="14">
        <v>162955</v>
      </c>
      <c r="P15" s="14">
        <v>1325245</v>
      </c>
      <c r="Q15" s="14">
        <v>2224151</v>
      </c>
      <c r="R15" s="14">
        <v>3497541</v>
      </c>
      <c r="S15" s="14">
        <v>1511848</v>
      </c>
      <c r="T15" s="14">
        <v>16375633</v>
      </c>
      <c r="U15" s="15">
        <f>M15/(C15+G15+H15)*100</f>
        <v>28.736902339404946</v>
      </c>
      <c r="V15" s="15">
        <f>N15/(C15+G15+H15)*100</f>
        <v>14.141082945805547</v>
      </c>
      <c r="W15" s="15">
        <f>O15/(C15+G15+H15)*100</f>
        <v>0.9149020649708194</v>
      </c>
      <c r="X15" s="15">
        <f>P15/(C15+G15+H15)*100</f>
        <v>7.440516627855873</v>
      </c>
      <c r="Y15" s="15">
        <f>Q15/(C15+G15+H15)*100</f>
        <v>12.487375917933866</v>
      </c>
      <c r="Z15" s="15">
        <f>R15/(C15+G15+H15)*100</f>
        <v>19.636755443037064</v>
      </c>
      <c r="AA15" s="15">
        <f>S15/(C15+G15+H15)*100</f>
        <v>8.488189114307652</v>
      </c>
      <c r="AB15" s="15">
        <f t="shared" si="3"/>
        <v>91.94010890677976</v>
      </c>
      <c r="AC15" s="15">
        <f>M15/(C15)*100</f>
        <v>30.020042350991467</v>
      </c>
      <c r="AD15" s="15">
        <f>N15/(C15)*100</f>
        <v>14.772500665106698</v>
      </c>
      <c r="AE15" s="15">
        <f>O15/(C15)*100</f>
        <v>0.955753630403376</v>
      </c>
      <c r="AF15" s="15">
        <f>P15/(C15)*100</f>
        <v>7.772745358681367</v>
      </c>
      <c r="AG15" s="15">
        <f>Q15/(C15)*100</f>
        <v>13.044953470683925</v>
      </c>
      <c r="AH15" s="15">
        <f>R15/(C15)*100</f>
        <v>20.51356207685959</v>
      </c>
      <c r="AI15" s="15">
        <f>S15/(C15)*100</f>
        <v>8.867197782320783</v>
      </c>
      <c r="AJ15" s="15">
        <f t="shared" si="5"/>
        <v>96.04535417694044</v>
      </c>
      <c r="AK15" s="14">
        <v>3431509</v>
      </c>
      <c r="AL15" s="14">
        <f t="shared" si="6"/>
        <v>19807142</v>
      </c>
      <c r="AM15" s="14">
        <v>29012810</v>
      </c>
      <c r="AN15" s="15">
        <f>AL15/AM15*100</f>
        <v>68.2703330011812</v>
      </c>
      <c r="AO15" s="15">
        <f t="shared" si="7"/>
        <v>82.67539557196086</v>
      </c>
    </row>
    <row r="16" spans="1:41" ht="33" customHeight="1">
      <c r="A16" s="33" t="s">
        <v>103</v>
      </c>
      <c r="B16" s="14">
        <v>26029793</v>
      </c>
      <c r="C16" s="14">
        <v>15746787</v>
      </c>
      <c r="D16" s="14">
        <v>5970234</v>
      </c>
      <c r="E16" s="14">
        <v>8416890</v>
      </c>
      <c r="F16" s="14">
        <f t="shared" si="23"/>
        <v>14387124</v>
      </c>
      <c r="G16" s="14">
        <v>0</v>
      </c>
      <c r="H16" s="14">
        <v>875100</v>
      </c>
      <c r="I16" s="15">
        <f>C16/B16*100</f>
        <v>60.495244814278784</v>
      </c>
      <c r="J16" s="15">
        <f>(C16+G16+H16)/B16*100</f>
        <v>63.85716167623768</v>
      </c>
      <c r="K16" s="15">
        <f>F16/B16*100</f>
        <v>55.271757251392664</v>
      </c>
      <c r="L16" s="15">
        <f>(F16+G16+H16)/B16*100</f>
        <v>58.633674113351574</v>
      </c>
      <c r="M16" s="14">
        <v>4937396</v>
      </c>
      <c r="N16" s="14">
        <v>2188373</v>
      </c>
      <c r="O16" s="14">
        <v>160342</v>
      </c>
      <c r="P16" s="14">
        <v>863324</v>
      </c>
      <c r="Q16" s="14">
        <v>2271808</v>
      </c>
      <c r="R16" s="14">
        <v>3433110</v>
      </c>
      <c r="S16" s="14">
        <v>1654559</v>
      </c>
      <c r="T16" s="14">
        <v>15508912</v>
      </c>
      <c r="U16" s="15">
        <f>M16/(C16+G16+H16)*100</f>
        <v>29.704184609124102</v>
      </c>
      <c r="V16" s="15">
        <f>N16/(C16+G16+H16)*100</f>
        <v>13.16561110059285</v>
      </c>
      <c r="W16" s="15">
        <f>O16/(C16+G16+H16)*100</f>
        <v>0.964643785630356</v>
      </c>
      <c r="X16" s="15">
        <f>P16/(C16+G16+H16)*100</f>
        <v>5.1938988635887124</v>
      </c>
      <c r="Y16" s="15">
        <f>Q16/(C16+G16+H16)*100</f>
        <v>13.667569753061128</v>
      </c>
      <c r="Z16" s="15">
        <f>R16/(C16+G16+H16)*100</f>
        <v>20.654153165642384</v>
      </c>
      <c r="AA16" s="15">
        <f>S16/(C16+G16+H16)*100</f>
        <v>9.954098472694465</v>
      </c>
      <c r="AB16" s="15">
        <f t="shared" si="3"/>
        <v>93.30415975033401</v>
      </c>
      <c r="AC16" s="15">
        <f>M16/(C16)*100</f>
        <v>31.354942440003793</v>
      </c>
      <c r="AD16" s="15">
        <f>N16/(C16)*100</f>
        <v>13.89726678845659</v>
      </c>
      <c r="AE16" s="15">
        <f>O16/(C16)*100</f>
        <v>1.0182521678866934</v>
      </c>
      <c r="AF16" s="15">
        <f>P16/(C16)*100</f>
        <v>5.4825406605169675</v>
      </c>
      <c r="AG16" s="15">
        <f>Q16/(C16)*100</f>
        <v>14.427120910443508</v>
      </c>
      <c r="AH16" s="15">
        <f>R16/(C16)*100</f>
        <v>21.801971411691795</v>
      </c>
      <c r="AI16" s="15">
        <f>S16/(C16)*100</f>
        <v>10.507279993055091</v>
      </c>
      <c r="AJ16" s="15">
        <f t="shared" si="5"/>
        <v>98.48937437205444</v>
      </c>
      <c r="AK16" s="14">
        <v>3200413</v>
      </c>
      <c r="AL16" s="14">
        <f t="shared" si="6"/>
        <v>18709325</v>
      </c>
      <c r="AM16" s="14">
        <v>25208998</v>
      </c>
      <c r="AN16" s="15">
        <f>AL16/AM16*100</f>
        <v>74.21685304588465</v>
      </c>
      <c r="AO16" s="15">
        <f t="shared" si="7"/>
        <v>82.89402209860592</v>
      </c>
    </row>
    <row r="17" spans="1:41" ht="33" customHeight="1" thickBot="1">
      <c r="A17" s="38" t="s">
        <v>104</v>
      </c>
      <c r="B17" s="14">
        <v>13735504</v>
      </c>
      <c r="C17" s="14">
        <v>7409875</v>
      </c>
      <c r="D17" s="14">
        <v>4458713</v>
      </c>
      <c r="E17" s="14">
        <v>2136883</v>
      </c>
      <c r="F17" s="14">
        <f t="shared" si="23"/>
        <v>6595596</v>
      </c>
      <c r="G17" s="14">
        <v>0</v>
      </c>
      <c r="H17" s="14">
        <v>378600</v>
      </c>
      <c r="I17" s="15">
        <f>C17/B17*100</f>
        <v>53.94687373685013</v>
      </c>
      <c r="J17" s="15">
        <f>(C17+G17+H17)/B17*100</f>
        <v>56.703234187839044</v>
      </c>
      <c r="K17" s="15">
        <f>F17/B17*100</f>
        <v>48.01859473085225</v>
      </c>
      <c r="L17" s="15">
        <f>(F17+G17+H17)/B17*100</f>
        <v>50.774955181841165</v>
      </c>
      <c r="M17" s="14">
        <v>2166045</v>
      </c>
      <c r="N17" s="14">
        <v>790596</v>
      </c>
      <c r="O17" s="14">
        <v>32430</v>
      </c>
      <c r="P17" s="14">
        <v>289251</v>
      </c>
      <c r="Q17" s="14">
        <v>1267331</v>
      </c>
      <c r="R17" s="14">
        <v>1286811</v>
      </c>
      <c r="S17" s="14">
        <v>809266</v>
      </c>
      <c r="T17" s="14">
        <v>6728730</v>
      </c>
      <c r="U17" s="15">
        <f>M17/(C17+G17+H17)*100</f>
        <v>27.810900079925787</v>
      </c>
      <c r="V17" s="15">
        <f>N17/(C17+G17+H17)*100</f>
        <v>10.15084467755241</v>
      </c>
      <c r="W17" s="15">
        <f>O17/(C17+G17+H17)*100</f>
        <v>0.4163844655083312</v>
      </c>
      <c r="X17" s="15">
        <f>P17/(C17+G17+H17)*100</f>
        <v>3.7138335810283785</v>
      </c>
      <c r="Y17" s="15">
        <f>Q17/(C17+G17+H17)*100</f>
        <v>16.271876073300614</v>
      </c>
      <c r="Z17" s="15">
        <f>R17/(C17+G17+H17)*100</f>
        <v>16.521989221253197</v>
      </c>
      <c r="AA17" s="15">
        <f>S17/(C17+G17+H17)*100</f>
        <v>10.39055784348027</v>
      </c>
      <c r="AB17" s="15">
        <f t="shared" si="3"/>
        <v>86.39342104840807</v>
      </c>
      <c r="AC17" s="15">
        <f>M17/(C17)*100</f>
        <v>29.231869633428364</v>
      </c>
      <c r="AD17" s="15">
        <f>N17/(C17)*100</f>
        <v>10.66949172556892</v>
      </c>
      <c r="AE17" s="15">
        <f>O17/(C17)*100</f>
        <v>0.43765920477740855</v>
      </c>
      <c r="AF17" s="15">
        <f>P17/(C17)*100</f>
        <v>3.903588117208455</v>
      </c>
      <c r="AG17" s="15">
        <f>Q17/(C17)*100</f>
        <v>17.103270972857167</v>
      </c>
      <c r="AH17" s="15">
        <f>R17/(C17)*100</f>
        <v>17.366163396818436</v>
      </c>
      <c r="AI17" s="15">
        <f>S17/(C17)*100</f>
        <v>10.921452791038986</v>
      </c>
      <c r="AJ17" s="15">
        <f t="shared" si="5"/>
        <v>90.80760471667875</v>
      </c>
      <c r="AK17" s="14">
        <v>1148542</v>
      </c>
      <c r="AL17" s="14">
        <f t="shared" si="6"/>
        <v>7877272</v>
      </c>
      <c r="AM17" s="14">
        <v>13316507</v>
      </c>
      <c r="AN17" s="15">
        <f>AL17/AM17*100</f>
        <v>59.15419111032646</v>
      </c>
      <c r="AO17" s="15">
        <f t="shared" si="7"/>
        <v>85.4195462591618</v>
      </c>
    </row>
    <row r="18" spans="1:41" ht="33" customHeight="1" thickBot="1" thickTop="1">
      <c r="A18" s="26" t="s">
        <v>96</v>
      </c>
      <c r="B18" s="20">
        <f aca="true" t="shared" si="24" ref="B18:H18">SUM(B5:B17)</f>
        <v>567826999</v>
      </c>
      <c r="C18" s="20">
        <f t="shared" si="24"/>
        <v>338186793</v>
      </c>
      <c r="D18" s="20">
        <f t="shared" si="24"/>
        <v>205917583</v>
      </c>
      <c r="E18" s="20">
        <f t="shared" si="24"/>
        <v>98522705</v>
      </c>
      <c r="F18" s="20">
        <f t="shared" si="24"/>
        <v>304440288</v>
      </c>
      <c r="G18" s="20">
        <f t="shared" si="24"/>
        <v>0</v>
      </c>
      <c r="H18" s="20">
        <f t="shared" si="24"/>
        <v>14397466</v>
      </c>
      <c r="I18" s="21">
        <f>C18/B18*100</f>
        <v>59.55806849543623</v>
      </c>
      <c r="J18" s="21">
        <f>(C18+G18+H18)/B18*100</f>
        <v>62.093605908302365</v>
      </c>
      <c r="K18" s="21">
        <f>F18/B18*100</f>
        <v>53.614972260239426</v>
      </c>
      <c r="L18" s="21">
        <f>(F18+G18+H18)/B18*100</f>
        <v>56.15050967310555</v>
      </c>
      <c r="M18" s="20">
        <f>SUM(M5:M17)</f>
        <v>93187112</v>
      </c>
      <c r="N18" s="20">
        <f aca="true" t="shared" si="25" ref="N18:S18">SUM(N5:N17)</f>
        <v>48484104</v>
      </c>
      <c r="O18" s="20">
        <f t="shared" si="25"/>
        <v>7397563</v>
      </c>
      <c r="P18" s="20">
        <f t="shared" si="25"/>
        <v>26912889</v>
      </c>
      <c r="Q18" s="20">
        <f t="shared" si="25"/>
        <v>30947451</v>
      </c>
      <c r="R18" s="20">
        <f t="shared" si="25"/>
        <v>70917379</v>
      </c>
      <c r="S18" s="20">
        <f t="shared" si="25"/>
        <v>40767413</v>
      </c>
      <c r="T18" s="20">
        <f>SUM(T5:T17)</f>
        <v>318755883</v>
      </c>
      <c r="U18" s="21">
        <f>ROUND(SUM(U5:U17)/13,1)</f>
        <v>27.3</v>
      </c>
      <c r="V18" s="21">
        <f>ROUND(SUM(V5:V17)/13,1)</f>
        <v>12.6</v>
      </c>
      <c r="W18" s="21">
        <f aca="true" t="shared" si="26" ref="W18:AB18">ROUND(SUM(W5:W17)/13,1)</f>
        <v>1.6</v>
      </c>
      <c r="X18" s="21">
        <f t="shared" si="26"/>
        <v>6.5</v>
      </c>
      <c r="Y18" s="21">
        <f t="shared" si="26"/>
        <v>11.9</v>
      </c>
      <c r="Z18" s="21">
        <f t="shared" si="26"/>
        <v>19.9</v>
      </c>
      <c r="AA18" s="21">
        <f t="shared" si="26"/>
        <v>10.8</v>
      </c>
      <c r="AB18" s="21">
        <f t="shared" si="26"/>
        <v>90.6</v>
      </c>
      <c r="AC18" s="21">
        <f aca="true" t="shared" si="27" ref="AC18:AJ18">ROUND(SUM(AC5:AC17)/13,1)</f>
        <v>28.5</v>
      </c>
      <c r="AD18" s="21">
        <f t="shared" si="27"/>
        <v>13.2</v>
      </c>
      <c r="AE18" s="21">
        <f t="shared" si="27"/>
        <v>1.6</v>
      </c>
      <c r="AF18" s="21">
        <f t="shared" si="27"/>
        <v>6.8</v>
      </c>
      <c r="AG18" s="21">
        <f t="shared" si="27"/>
        <v>12.5</v>
      </c>
      <c r="AH18" s="21">
        <f t="shared" si="27"/>
        <v>20.8</v>
      </c>
      <c r="AI18" s="21">
        <f t="shared" si="27"/>
        <v>11.3</v>
      </c>
      <c r="AJ18" s="21">
        <f t="shared" si="27"/>
        <v>94.8</v>
      </c>
      <c r="AK18" s="20">
        <f>SUM(AK5:AK17)</f>
        <v>80106996</v>
      </c>
      <c r="AL18" s="20">
        <f>SUM(AL5:AL17)</f>
        <v>398862879</v>
      </c>
      <c r="AM18" s="20">
        <f>SUM(AM5:AM17)</f>
        <v>552214216</v>
      </c>
      <c r="AN18" s="21">
        <f>AL18/AM18*100</f>
        <v>72.22973756256937</v>
      </c>
      <c r="AO18" s="21">
        <f t="shared" si="7"/>
        <v>79.91615659977222</v>
      </c>
    </row>
    <row r="19" spans="1:41" ht="33" customHeight="1" thickTop="1">
      <c r="A19" s="33" t="s">
        <v>31</v>
      </c>
      <c r="B19" s="14">
        <v>4133379</v>
      </c>
      <c r="C19" s="14">
        <v>3073921</v>
      </c>
      <c r="D19" s="14">
        <v>1486288</v>
      </c>
      <c r="E19" s="14">
        <v>1300694</v>
      </c>
      <c r="F19" s="14">
        <f aca="true" t="shared" si="28" ref="F19:F65">D19+E19</f>
        <v>2786982</v>
      </c>
      <c r="G19" s="14">
        <v>0</v>
      </c>
      <c r="H19" s="14">
        <v>175400</v>
      </c>
      <c r="I19" s="15">
        <f aca="true" t="shared" si="29" ref="I19:I65">C19/B19*100</f>
        <v>74.3682348025671</v>
      </c>
      <c r="J19" s="15">
        <f t="shared" si="8"/>
        <v>78.61173630581662</v>
      </c>
      <c r="K19" s="15">
        <f aca="true" t="shared" si="30" ref="K19:K65">F19/B19*100</f>
        <v>67.42623891977968</v>
      </c>
      <c r="L19" s="15">
        <f t="shared" si="9"/>
        <v>71.6697404230292</v>
      </c>
      <c r="M19" s="14">
        <v>967653</v>
      </c>
      <c r="N19" s="14">
        <v>395940</v>
      </c>
      <c r="O19" s="14">
        <v>39431</v>
      </c>
      <c r="P19" s="14">
        <v>164658</v>
      </c>
      <c r="Q19" s="14">
        <v>390529</v>
      </c>
      <c r="R19" s="14">
        <v>456212</v>
      </c>
      <c r="S19" s="14">
        <v>371124</v>
      </c>
      <c r="T19" s="14">
        <v>2785547</v>
      </c>
      <c r="U19" s="15">
        <f t="shared" si="10"/>
        <v>29.780160224243772</v>
      </c>
      <c r="V19" s="15">
        <f t="shared" si="11"/>
        <v>12.18531502427738</v>
      </c>
      <c r="W19" s="15">
        <f t="shared" si="12"/>
        <v>1.2135150697638062</v>
      </c>
      <c r="X19" s="15">
        <f t="shared" si="13"/>
        <v>5.067458709065678</v>
      </c>
      <c r="Y19" s="15">
        <f t="shared" si="14"/>
        <v>12.018787925231148</v>
      </c>
      <c r="Z19" s="15">
        <f t="shared" si="15"/>
        <v>14.040225634832632</v>
      </c>
      <c r="AA19" s="15">
        <f t="shared" si="2"/>
        <v>11.421586232939127</v>
      </c>
      <c r="AB19" s="15">
        <f aca="true" t="shared" si="31" ref="AB19:AB65">T19/(C19+G19+H19)*100</f>
        <v>85.72704882035355</v>
      </c>
      <c r="AC19" s="15">
        <f t="shared" si="16"/>
        <v>31.479436198913373</v>
      </c>
      <c r="AD19" s="15">
        <f t="shared" si="17"/>
        <v>12.88061729628055</v>
      </c>
      <c r="AE19" s="15">
        <f t="shared" si="18"/>
        <v>1.2827590559419062</v>
      </c>
      <c r="AF19" s="15">
        <f t="shared" si="19"/>
        <v>5.356611311741584</v>
      </c>
      <c r="AG19" s="15">
        <f t="shared" si="20"/>
        <v>12.704588048944654</v>
      </c>
      <c r="AH19" s="15">
        <f t="shared" si="21"/>
        <v>14.841370354020158</v>
      </c>
      <c r="AI19" s="15">
        <f t="shared" si="4"/>
        <v>12.073309626369708</v>
      </c>
      <c r="AJ19" s="15">
        <f aca="true" t="shared" si="32" ref="AJ19:AJ65">T19/(C19)*100</f>
        <v>90.61869189221193</v>
      </c>
      <c r="AK19" s="14">
        <v>454939</v>
      </c>
      <c r="AL19" s="14">
        <f aca="true" t="shared" si="33" ref="AL19:AL65">T19+AK19</f>
        <v>3240486</v>
      </c>
      <c r="AM19" s="14">
        <v>3933754</v>
      </c>
      <c r="AN19" s="15">
        <f t="shared" si="22"/>
        <v>82.37642719905719</v>
      </c>
      <c r="AO19" s="15">
        <f t="shared" si="7"/>
        <v>85.96077872269777</v>
      </c>
    </row>
    <row r="20" spans="1:41" ht="33" customHeight="1">
      <c r="A20" s="33" t="s">
        <v>32</v>
      </c>
      <c r="B20" s="14">
        <v>4618903</v>
      </c>
      <c r="C20" s="14">
        <v>2855557</v>
      </c>
      <c r="D20" s="14">
        <v>994096</v>
      </c>
      <c r="E20" s="14">
        <v>1637375</v>
      </c>
      <c r="F20" s="14">
        <f t="shared" si="28"/>
        <v>2631471</v>
      </c>
      <c r="G20" s="14">
        <v>0</v>
      </c>
      <c r="H20" s="14">
        <v>157572</v>
      </c>
      <c r="I20" s="15">
        <f t="shared" si="29"/>
        <v>61.8232727554573</v>
      </c>
      <c r="J20" s="15">
        <f t="shared" si="8"/>
        <v>65.23473214310845</v>
      </c>
      <c r="K20" s="15">
        <f t="shared" si="30"/>
        <v>56.971774466794386</v>
      </c>
      <c r="L20" s="15">
        <f t="shared" si="9"/>
        <v>60.38323385444553</v>
      </c>
      <c r="M20" s="14">
        <v>822768</v>
      </c>
      <c r="N20" s="14">
        <v>336446</v>
      </c>
      <c r="O20" s="14">
        <v>21347</v>
      </c>
      <c r="P20" s="14">
        <v>97159</v>
      </c>
      <c r="Q20" s="14">
        <v>632520</v>
      </c>
      <c r="R20" s="14">
        <v>520171</v>
      </c>
      <c r="S20" s="14">
        <v>238675</v>
      </c>
      <c r="T20" s="14">
        <v>2670185</v>
      </c>
      <c r="U20" s="15">
        <f t="shared" si="10"/>
        <v>27.306099406961998</v>
      </c>
      <c r="V20" s="15">
        <f t="shared" si="11"/>
        <v>11.166000526363126</v>
      </c>
      <c r="W20" s="15">
        <f t="shared" si="12"/>
        <v>0.7084661824966672</v>
      </c>
      <c r="X20" s="15">
        <f t="shared" si="13"/>
        <v>3.2245217513090214</v>
      </c>
      <c r="Y20" s="15">
        <f t="shared" si="14"/>
        <v>20.992131435461275</v>
      </c>
      <c r="Z20" s="15">
        <f t="shared" si="15"/>
        <v>17.263482579073116</v>
      </c>
      <c r="AA20" s="15">
        <f t="shared" si="2"/>
        <v>7.921167663249731</v>
      </c>
      <c r="AB20" s="15">
        <f t="shared" si="31"/>
        <v>88.61834325712573</v>
      </c>
      <c r="AC20" s="15">
        <f t="shared" si="16"/>
        <v>28.81287258492826</v>
      </c>
      <c r="AD20" s="15">
        <f t="shared" si="17"/>
        <v>11.782149682181094</v>
      </c>
      <c r="AE20" s="15">
        <f t="shared" si="18"/>
        <v>0.7475599331408899</v>
      </c>
      <c r="AF20" s="15">
        <f t="shared" si="19"/>
        <v>3.402453531832844</v>
      </c>
      <c r="AG20" s="15">
        <f t="shared" si="20"/>
        <v>22.15049463204552</v>
      </c>
      <c r="AH20" s="15">
        <f t="shared" si="21"/>
        <v>18.21609584399821</v>
      </c>
      <c r="AI20" s="15">
        <f t="shared" si="4"/>
        <v>8.358264254574502</v>
      </c>
      <c r="AJ20" s="15">
        <f t="shared" si="32"/>
        <v>93.50837682455648</v>
      </c>
      <c r="AK20" s="14">
        <v>353496</v>
      </c>
      <c r="AL20" s="14">
        <f t="shared" si="33"/>
        <v>3023681</v>
      </c>
      <c r="AM20" s="14">
        <v>4460964</v>
      </c>
      <c r="AN20" s="15">
        <f t="shared" si="22"/>
        <v>67.78088771843933</v>
      </c>
      <c r="AO20" s="15">
        <f t="shared" si="7"/>
        <v>88.30908419241315</v>
      </c>
    </row>
    <row r="21" spans="1:41" ht="33" customHeight="1">
      <c r="A21" s="33" t="s">
        <v>33</v>
      </c>
      <c r="B21" s="14">
        <v>5141731</v>
      </c>
      <c r="C21" s="14">
        <v>3717438</v>
      </c>
      <c r="D21" s="14">
        <v>1303452</v>
      </c>
      <c r="E21" s="14">
        <v>2072582</v>
      </c>
      <c r="F21" s="14">
        <f t="shared" si="28"/>
        <v>3376034</v>
      </c>
      <c r="G21" s="14">
        <v>0</v>
      </c>
      <c r="H21" s="14">
        <v>200900</v>
      </c>
      <c r="I21" s="15">
        <f t="shared" si="29"/>
        <v>72.29934821561066</v>
      </c>
      <c r="J21" s="15">
        <f t="shared" si="8"/>
        <v>76.20659268250323</v>
      </c>
      <c r="K21" s="15">
        <f t="shared" si="30"/>
        <v>65.65948315849273</v>
      </c>
      <c r="L21" s="15">
        <f t="shared" si="9"/>
        <v>69.56672762538531</v>
      </c>
      <c r="M21" s="14">
        <v>1143777</v>
      </c>
      <c r="N21" s="14">
        <v>561910</v>
      </c>
      <c r="O21" s="14">
        <v>27605</v>
      </c>
      <c r="P21" s="14">
        <v>140228</v>
      </c>
      <c r="Q21" s="14">
        <v>505981</v>
      </c>
      <c r="R21" s="14">
        <v>746001</v>
      </c>
      <c r="S21" s="14">
        <v>413873</v>
      </c>
      <c r="T21" s="14">
        <v>3539375</v>
      </c>
      <c r="U21" s="15">
        <f t="shared" si="10"/>
        <v>29.190360811139826</v>
      </c>
      <c r="V21" s="15">
        <f t="shared" si="11"/>
        <v>14.340518862844402</v>
      </c>
      <c r="W21" s="15">
        <f t="shared" si="12"/>
        <v>0.7045078806371478</v>
      </c>
      <c r="X21" s="15">
        <f t="shared" si="13"/>
        <v>3.578762220104544</v>
      </c>
      <c r="Y21" s="15">
        <f t="shared" si="14"/>
        <v>12.913153484972456</v>
      </c>
      <c r="Z21" s="15">
        <f t="shared" si="15"/>
        <v>19.038709779503453</v>
      </c>
      <c r="AA21" s="15">
        <f t="shared" si="2"/>
        <v>10.562462962613232</v>
      </c>
      <c r="AB21" s="15">
        <f t="shared" si="31"/>
        <v>90.32847600181505</v>
      </c>
      <c r="AC21" s="15">
        <f t="shared" si="16"/>
        <v>30.767883687636484</v>
      </c>
      <c r="AD21" s="15">
        <f t="shared" si="17"/>
        <v>15.115517730221729</v>
      </c>
      <c r="AE21" s="15">
        <f t="shared" si="18"/>
        <v>0.7425813154113128</v>
      </c>
      <c r="AF21" s="15">
        <f t="shared" si="19"/>
        <v>3.7721678209562604</v>
      </c>
      <c r="AG21" s="15">
        <f t="shared" si="20"/>
        <v>13.611013821884857</v>
      </c>
      <c r="AH21" s="15">
        <f t="shared" si="21"/>
        <v>20.067611080534498</v>
      </c>
      <c r="AI21" s="15">
        <f t="shared" si="4"/>
        <v>11.13328588129782</v>
      </c>
      <c r="AJ21" s="15">
        <f t="shared" si="32"/>
        <v>95.21006133794296</v>
      </c>
      <c r="AK21" s="14">
        <v>616414</v>
      </c>
      <c r="AL21" s="14">
        <f t="shared" si="33"/>
        <v>4155789</v>
      </c>
      <c r="AM21" s="14">
        <v>5061854</v>
      </c>
      <c r="AN21" s="15">
        <f t="shared" si="22"/>
        <v>82.10013564199996</v>
      </c>
      <c r="AO21" s="15">
        <f t="shared" si="7"/>
        <v>85.16734126780739</v>
      </c>
    </row>
    <row r="22" spans="1:41" ht="33" customHeight="1">
      <c r="A22" s="33" t="s">
        <v>34</v>
      </c>
      <c r="B22" s="14">
        <v>2593207</v>
      </c>
      <c r="C22" s="14">
        <v>1716363</v>
      </c>
      <c r="D22" s="14">
        <v>524444</v>
      </c>
      <c r="E22" s="14">
        <v>1060830</v>
      </c>
      <c r="F22" s="14">
        <f t="shared" si="28"/>
        <v>1585274</v>
      </c>
      <c r="G22" s="14">
        <v>0</v>
      </c>
      <c r="H22" s="14">
        <v>120000</v>
      </c>
      <c r="I22" s="15">
        <f t="shared" si="29"/>
        <v>66.18688751032987</v>
      </c>
      <c r="J22" s="15">
        <f t="shared" si="8"/>
        <v>70.81436229348448</v>
      </c>
      <c r="K22" s="15">
        <f t="shared" si="30"/>
        <v>61.131795494921924</v>
      </c>
      <c r="L22" s="15">
        <f t="shared" si="9"/>
        <v>65.75927027807653</v>
      </c>
      <c r="M22" s="14">
        <v>590364</v>
      </c>
      <c r="N22" s="14">
        <v>161861</v>
      </c>
      <c r="O22" s="14">
        <v>17786</v>
      </c>
      <c r="P22" s="14">
        <v>85104</v>
      </c>
      <c r="Q22" s="14">
        <v>193100</v>
      </c>
      <c r="R22" s="14">
        <v>399474</v>
      </c>
      <c r="S22" s="14">
        <v>177105</v>
      </c>
      <c r="T22" s="14">
        <v>1624794</v>
      </c>
      <c r="U22" s="15">
        <f t="shared" si="10"/>
        <v>32.14854579405052</v>
      </c>
      <c r="V22" s="15">
        <f t="shared" si="11"/>
        <v>8.81421592571839</v>
      </c>
      <c r="W22" s="15">
        <f t="shared" si="12"/>
        <v>0.9685448900898133</v>
      </c>
      <c r="X22" s="15">
        <f t="shared" si="13"/>
        <v>4.634377843596282</v>
      </c>
      <c r="Y22" s="15">
        <f t="shared" si="14"/>
        <v>10.515350178586695</v>
      </c>
      <c r="Z22" s="15">
        <f t="shared" si="15"/>
        <v>21.753542191821552</v>
      </c>
      <c r="AA22" s="15">
        <f t="shared" si="2"/>
        <v>9.644335025264612</v>
      </c>
      <c r="AB22" s="15">
        <f t="shared" si="31"/>
        <v>88.47891184912787</v>
      </c>
      <c r="AC22" s="15">
        <f t="shared" si="16"/>
        <v>34.39622037995459</v>
      </c>
      <c r="AD22" s="15">
        <f t="shared" si="17"/>
        <v>9.430464301549264</v>
      </c>
      <c r="AE22" s="15">
        <f t="shared" si="18"/>
        <v>1.036260977427269</v>
      </c>
      <c r="AF22" s="15">
        <f t="shared" si="19"/>
        <v>4.958391668895216</v>
      </c>
      <c r="AG22" s="15">
        <f t="shared" si="20"/>
        <v>11.250533832295382</v>
      </c>
      <c r="AH22" s="15">
        <f t="shared" si="21"/>
        <v>23.27444718861919</v>
      </c>
      <c r="AI22" s="15">
        <f t="shared" si="4"/>
        <v>10.31862141050582</v>
      </c>
      <c r="AJ22" s="15">
        <f t="shared" si="32"/>
        <v>94.66493975924674</v>
      </c>
      <c r="AK22" s="14">
        <v>199911</v>
      </c>
      <c r="AL22" s="14">
        <f t="shared" si="33"/>
        <v>1824705</v>
      </c>
      <c r="AM22" s="14">
        <v>2504326</v>
      </c>
      <c r="AN22" s="15">
        <f t="shared" si="22"/>
        <v>72.86211938860994</v>
      </c>
      <c r="AO22" s="15">
        <f t="shared" si="7"/>
        <v>89.0442016654747</v>
      </c>
    </row>
    <row r="23" spans="1:41" ht="33" customHeight="1">
      <c r="A23" s="33" t="s">
        <v>35</v>
      </c>
      <c r="B23" s="14">
        <v>3646150</v>
      </c>
      <c r="C23" s="14">
        <v>2283365</v>
      </c>
      <c r="D23" s="14">
        <v>843883</v>
      </c>
      <c r="E23" s="14">
        <v>1208531</v>
      </c>
      <c r="F23" s="14">
        <f t="shared" si="28"/>
        <v>2052414</v>
      </c>
      <c r="G23" s="14">
        <v>6400</v>
      </c>
      <c r="H23" s="14">
        <v>146900</v>
      </c>
      <c r="I23" s="15">
        <f t="shared" si="29"/>
        <v>62.62400065822854</v>
      </c>
      <c r="J23" s="15">
        <f t="shared" si="8"/>
        <v>66.8284354730332</v>
      </c>
      <c r="K23" s="15">
        <f t="shared" si="30"/>
        <v>56.28989482056416</v>
      </c>
      <c r="L23" s="15">
        <f t="shared" si="9"/>
        <v>60.494329635368814</v>
      </c>
      <c r="M23" s="14">
        <v>821410</v>
      </c>
      <c r="N23" s="14">
        <v>192489</v>
      </c>
      <c r="O23" s="14">
        <v>14257</v>
      </c>
      <c r="P23" s="14">
        <v>52949</v>
      </c>
      <c r="Q23" s="14">
        <v>318597</v>
      </c>
      <c r="R23" s="14">
        <v>387789</v>
      </c>
      <c r="S23" s="14">
        <v>174485</v>
      </c>
      <c r="T23" s="14">
        <v>1961976</v>
      </c>
      <c r="U23" s="15">
        <f t="shared" si="10"/>
        <v>33.710419774568926</v>
      </c>
      <c r="V23" s="15">
        <f t="shared" si="11"/>
        <v>7.899690765862356</v>
      </c>
      <c r="W23" s="15">
        <f t="shared" si="12"/>
        <v>0.5851029993864565</v>
      </c>
      <c r="X23" s="15">
        <f t="shared" si="13"/>
        <v>2.1730110622510685</v>
      </c>
      <c r="Y23" s="15">
        <f t="shared" si="14"/>
        <v>13.075125222383873</v>
      </c>
      <c r="Z23" s="15">
        <f t="shared" si="15"/>
        <v>15.91474412773196</v>
      </c>
      <c r="AA23" s="15">
        <f t="shared" si="2"/>
        <v>7.160812011499323</v>
      </c>
      <c r="AB23" s="15">
        <f t="shared" si="31"/>
        <v>80.51890596368398</v>
      </c>
      <c r="AC23" s="15">
        <f t="shared" si="16"/>
        <v>35.9736616791446</v>
      </c>
      <c r="AD23" s="15">
        <f t="shared" si="17"/>
        <v>8.430058269264878</v>
      </c>
      <c r="AE23" s="15">
        <f t="shared" si="18"/>
        <v>0.6243855012229758</v>
      </c>
      <c r="AF23" s="15">
        <f t="shared" si="19"/>
        <v>2.318902146612565</v>
      </c>
      <c r="AG23" s="15">
        <f t="shared" si="20"/>
        <v>13.952959776470253</v>
      </c>
      <c r="AH23" s="15">
        <f t="shared" si="21"/>
        <v>16.983224320246652</v>
      </c>
      <c r="AI23" s="15">
        <f t="shared" si="4"/>
        <v>7.6415728540991035</v>
      </c>
      <c r="AJ23" s="15">
        <f t="shared" si="32"/>
        <v>85.92476454706103</v>
      </c>
      <c r="AK23" s="14">
        <v>415017</v>
      </c>
      <c r="AL23" s="14">
        <f t="shared" si="33"/>
        <v>2376993</v>
      </c>
      <c r="AM23" s="14">
        <v>3542000</v>
      </c>
      <c r="AN23" s="15">
        <f t="shared" si="22"/>
        <v>67.1087803500847</v>
      </c>
      <c r="AO23" s="15">
        <f t="shared" si="7"/>
        <v>82.54025148580581</v>
      </c>
    </row>
    <row r="24" spans="1:41" ht="33" customHeight="1">
      <c r="A24" s="33" t="s">
        <v>36</v>
      </c>
      <c r="B24" s="14">
        <v>4138574</v>
      </c>
      <c r="C24" s="14">
        <v>2848033</v>
      </c>
      <c r="D24" s="14">
        <v>1556658</v>
      </c>
      <c r="E24" s="14">
        <v>951256</v>
      </c>
      <c r="F24" s="14">
        <f t="shared" si="28"/>
        <v>2507914</v>
      </c>
      <c r="G24" s="14">
        <v>0</v>
      </c>
      <c r="H24" s="14">
        <v>171200</v>
      </c>
      <c r="I24" s="15">
        <f t="shared" si="29"/>
        <v>68.81677118737034</v>
      </c>
      <c r="J24" s="15">
        <f t="shared" si="8"/>
        <v>72.95346174793539</v>
      </c>
      <c r="K24" s="15">
        <f t="shared" si="30"/>
        <v>60.598505668860824</v>
      </c>
      <c r="L24" s="15">
        <f t="shared" si="9"/>
        <v>64.73519622942588</v>
      </c>
      <c r="M24" s="14">
        <v>746038</v>
      </c>
      <c r="N24" s="14">
        <v>289403</v>
      </c>
      <c r="O24" s="14">
        <v>16994</v>
      </c>
      <c r="P24" s="14">
        <v>94473</v>
      </c>
      <c r="Q24" s="14">
        <v>390247</v>
      </c>
      <c r="R24" s="14">
        <v>742559</v>
      </c>
      <c r="S24" s="14">
        <v>328134</v>
      </c>
      <c r="T24" s="14">
        <v>2621781</v>
      </c>
      <c r="U24" s="15">
        <f t="shared" si="10"/>
        <v>24.70952059678733</v>
      </c>
      <c r="V24" s="15">
        <f t="shared" si="11"/>
        <v>9.585315210849908</v>
      </c>
      <c r="W24" s="15">
        <f t="shared" si="12"/>
        <v>0.5628581828563745</v>
      </c>
      <c r="X24" s="15">
        <f t="shared" si="13"/>
        <v>3.1290397263145966</v>
      </c>
      <c r="Y24" s="15">
        <f t="shared" si="14"/>
        <v>12.925368793995032</v>
      </c>
      <c r="Z24" s="15">
        <f t="shared" si="15"/>
        <v>24.59429265644619</v>
      </c>
      <c r="AA24" s="15">
        <f t="shared" si="2"/>
        <v>10.868124454124608</v>
      </c>
      <c r="AB24" s="15">
        <f t="shared" si="31"/>
        <v>86.83599443964742</v>
      </c>
      <c r="AC24" s="15">
        <f t="shared" si="16"/>
        <v>26.194850972583534</v>
      </c>
      <c r="AD24" s="15">
        <f t="shared" si="17"/>
        <v>10.161504448859967</v>
      </c>
      <c r="AE24" s="15">
        <f t="shared" si="18"/>
        <v>0.5966925242790375</v>
      </c>
      <c r="AF24" s="15">
        <f t="shared" si="19"/>
        <v>3.3171315079565438</v>
      </c>
      <c r="AG24" s="15">
        <f t="shared" si="20"/>
        <v>13.702334207503917</v>
      </c>
      <c r="AH24" s="15">
        <f t="shared" si="21"/>
        <v>26.072696489120737</v>
      </c>
      <c r="AI24" s="15">
        <f t="shared" si="4"/>
        <v>11.521425489100723</v>
      </c>
      <c r="AJ24" s="15">
        <f t="shared" si="32"/>
        <v>92.05585047645164</v>
      </c>
      <c r="AK24" s="14">
        <v>398073</v>
      </c>
      <c r="AL24" s="14">
        <f t="shared" si="33"/>
        <v>3019854</v>
      </c>
      <c r="AM24" s="14">
        <v>4077581</v>
      </c>
      <c r="AN24" s="15">
        <f t="shared" si="22"/>
        <v>74.05993896871699</v>
      </c>
      <c r="AO24" s="15">
        <f t="shared" si="7"/>
        <v>86.81813756559092</v>
      </c>
    </row>
    <row r="25" spans="1:41" ht="33" customHeight="1">
      <c r="A25" s="33" t="s">
        <v>37</v>
      </c>
      <c r="B25" s="14">
        <v>3919483</v>
      </c>
      <c r="C25" s="14">
        <v>2416730</v>
      </c>
      <c r="D25" s="14">
        <v>670916</v>
      </c>
      <c r="E25" s="14">
        <v>1485780</v>
      </c>
      <c r="F25" s="14">
        <f t="shared" si="28"/>
        <v>2156696</v>
      </c>
      <c r="G25" s="14">
        <v>0</v>
      </c>
      <c r="H25" s="14">
        <v>142111</v>
      </c>
      <c r="I25" s="15">
        <f t="shared" si="29"/>
        <v>61.65940763105746</v>
      </c>
      <c r="J25" s="15">
        <f t="shared" si="8"/>
        <v>65.28516643649175</v>
      </c>
      <c r="K25" s="15">
        <f t="shared" si="30"/>
        <v>55.02501222737794</v>
      </c>
      <c r="L25" s="15">
        <f t="shared" si="9"/>
        <v>58.65077103281223</v>
      </c>
      <c r="M25" s="14">
        <v>775130</v>
      </c>
      <c r="N25" s="14">
        <v>328663</v>
      </c>
      <c r="O25" s="14">
        <v>37659</v>
      </c>
      <c r="P25" s="14">
        <v>40516</v>
      </c>
      <c r="Q25" s="14">
        <v>260321</v>
      </c>
      <c r="R25" s="14">
        <v>452104</v>
      </c>
      <c r="S25" s="14">
        <v>200867</v>
      </c>
      <c r="T25" s="14">
        <v>2095260</v>
      </c>
      <c r="U25" s="15">
        <f t="shared" si="10"/>
        <v>30.29222995879775</v>
      </c>
      <c r="V25" s="15">
        <f t="shared" si="11"/>
        <v>12.844213454450667</v>
      </c>
      <c r="W25" s="15">
        <f t="shared" si="12"/>
        <v>1.471720986180853</v>
      </c>
      <c r="X25" s="15">
        <f t="shared" si="13"/>
        <v>1.5833730974296567</v>
      </c>
      <c r="Y25" s="15">
        <f t="shared" si="14"/>
        <v>10.17339490808534</v>
      </c>
      <c r="Z25" s="15">
        <f t="shared" si="15"/>
        <v>17.668311551987795</v>
      </c>
      <c r="AA25" s="15">
        <f t="shared" si="2"/>
        <v>7.849921116630537</v>
      </c>
      <c r="AB25" s="15">
        <f t="shared" si="31"/>
        <v>81.88316507356261</v>
      </c>
      <c r="AC25" s="15">
        <f t="shared" si="16"/>
        <v>32.073504280577474</v>
      </c>
      <c r="AD25" s="15">
        <f t="shared" si="17"/>
        <v>13.599491875385336</v>
      </c>
      <c r="AE25" s="15">
        <f t="shared" si="18"/>
        <v>1.5582626110488138</v>
      </c>
      <c r="AF25" s="15">
        <f t="shared" si="19"/>
        <v>1.676480202587794</v>
      </c>
      <c r="AG25" s="15">
        <f t="shared" si="20"/>
        <v>10.771621157514492</v>
      </c>
      <c r="AH25" s="15">
        <f t="shared" si="21"/>
        <v>18.707261464871955</v>
      </c>
      <c r="AI25" s="15">
        <f t="shared" si="4"/>
        <v>8.311520111886724</v>
      </c>
      <c r="AJ25" s="15">
        <f t="shared" si="32"/>
        <v>86.6981417038726</v>
      </c>
      <c r="AK25" s="14">
        <v>170306</v>
      </c>
      <c r="AL25" s="14">
        <f t="shared" si="33"/>
        <v>2265566</v>
      </c>
      <c r="AM25" s="14">
        <v>3851065</v>
      </c>
      <c r="AN25" s="15">
        <f t="shared" si="22"/>
        <v>58.829596488244164</v>
      </c>
      <c r="AO25" s="15">
        <f t="shared" si="7"/>
        <v>92.48284976028064</v>
      </c>
    </row>
    <row r="26" spans="1:41" ht="33" customHeight="1">
      <c r="A26" s="35" t="s">
        <v>38</v>
      </c>
      <c r="B26" s="18">
        <v>4314743</v>
      </c>
      <c r="C26" s="18">
        <v>2972431</v>
      </c>
      <c r="D26" s="18">
        <v>1358042</v>
      </c>
      <c r="E26" s="18">
        <v>1392628</v>
      </c>
      <c r="F26" s="18">
        <f t="shared" si="28"/>
        <v>2750670</v>
      </c>
      <c r="G26" s="18">
        <v>0</v>
      </c>
      <c r="H26" s="18">
        <v>157402</v>
      </c>
      <c r="I26" s="19">
        <f t="shared" si="29"/>
        <v>68.89010538982275</v>
      </c>
      <c r="J26" s="19">
        <f t="shared" si="8"/>
        <v>72.53810945402773</v>
      </c>
      <c r="K26" s="19">
        <f t="shared" si="30"/>
        <v>63.750494525398146</v>
      </c>
      <c r="L26" s="19">
        <f t="shared" si="9"/>
        <v>67.39849858960314</v>
      </c>
      <c r="M26" s="18">
        <v>835666</v>
      </c>
      <c r="N26" s="18">
        <v>324387</v>
      </c>
      <c r="O26" s="18">
        <v>65318</v>
      </c>
      <c r="P26" s="18">
        <v>62289</v>
      </c>
      <c r="Q26" s="18">
        <v>592152</v>
      </c>
      <c r="R26" s="18">
        <v>713443</v>
      </c>
      <c r="S26" s="18">
        <v>303109</v>
      </c>
      <c r="T26" s="18">
        <v>2896364</v>
      </c>
      <c r="U26" s="19">
        <f t="shared" si="10"/>
        <v>26.700018818895447</v>
      </c>
      <c r="V26" s="19">
        <f t="shared" si="11"/>
        <v>10.364354903280782</v>
      </c>
      <c r="W26" s="19">
        <f t="shared" si="12"/>
        <v>2.086948409068471</v>
      </c>
      <c r="X26" s="19">
        <f t="shared" si="13"/>
        <v>1.9901700825571202</v>
      </c>
      <c r="Y26" s="19">
        <f t="shared" si="14"/>
        <v>18.919603697705277</v>
      </c>
      <c r="Z26" s="19">
        <f t="shared" si="15"/>
        <v>22.794922284990925</v>
      </c>
      <c r="AA26" s="19">
        <f t="shared" si="2"/>
        <v>9.684510323713758</v>
      </c>
      <c r="AB26" s="19">
        <f t="shared" si="31"/>
        <v>92.54052852021178</v>
      </c>
      <c r="AC26" s="19">
        <f t="shared" si="16"/>
        <v>28.1138906168049</v>
      </c>
      <c r="AD26" s="19">
        <f t="shared" si="17"/>
        <v>10.913188565184525</v>
      </c>
      <c r="AE26" s="19">
        <f t="shared" si="18"/>
        <v>2.1974605970668453</v>
      </c>
      <c r="AF26" s="19">
        <f t="shared" si="19"/>
        <v>2.095557474673088</v>
      </c>
      <c r="AG26" s="19">
        <f t="shared" si="20"/>
        <v>19.921471684288043</v>
      </c>
      <c r="AH26" s="19">
        <f t="shared" si="21"/>
        <v>24.002003747101277</v>
      </c>
      <c r="AI26" s="19">
        <f t="shared" si="4"/>
        <v>10.197343521178457</v>
      </c>
      <c r="AJ26" s="19">
        <f t="shared" si="32"/>
        <v>97.44091620629713</v>
      </c>
      <c r="AK26" s="18">
        <v>282684</v>
      </c>
      <c r="AL26" s="18">
        <f t="shared" si="33"/>
        <v>3179048</v>
      </c>
      <c r="AM26" s="18">
        <v>4120226</v>
      </c>
      <c r="AN26" s="19">
        <f t="shared" si="22"/>
        <v>77.15712681780077</v>
      </c>
      <c r="AO26" s="19">
        <f t="shared" si="7"/>
        <v>91.1079040014495</v>
      </c>
    </row>
    <row r="27" spans="1:41" ht="33" customHeight="1">
      <c r="A27" s="33" t="s">
        <v>39</v>
      </c>
      <c r="B27" s="14">
        <v>1824522</v>
      </c>
      <c r="C27" s="14">
        <v>1091017</v>
      </c>
      <c r="D27" s="14">
        <v>659015</v>
      </c>
      <c r="E27" s="14">
        <v>407048</v>
      </c>
      <c r="F27" s="14">
        <f t="shared" si="28"/>
        <v>1066063</v>
      </c>
      <c r="G27" s="14">
        <v>0</v>
      </c>
      <c r="H27" s="14">
        <v>70000</v>
      </c>
      <c r="I27" s="15">
        <f t="shared" si="29"/>
        <v>59.797415432644826</v>
      </c>
      <c r="J27" s="15">
        <f t="shared" si="8"/>
        <v>63.63403675044751</v>
      </c>
      <c r="K27" s="15">
        <f t="shared" si="30"/>
        <v>58.42971474172414</v>
      </c>
      <c r="L27" s="15">
        <f t="shared" si="9"/>
        <v>62.26633605952683</v>
      </c>
      <c r="M27" s="14">
        <v>276768</v>
      </c>
      <c r="N27" s="14">
        <v>171127</v>
      </c>
      <c r="O27" s="14">
        <v>16427</v>
      </c>
      <c r="P27" s="14">
        <v>3188</v>
      </c>
      <c r="Q27" s="14">
        <v>99536</v>
      </c>
      <c r="R27" s="14">
        <v>277879</v>
      </c>
      <c r="S27" s="14">
        <v>62211</v>
      </c>
      <c r="T27" s="14">
        <v>907136</v>
      </c>
      <c r="U27" s="15">
        <f t="shared" si="10"/>
        <v>23.83841063481413</v>
      </c>
      <c r="V27" s="15">
        <f t="shared" si="11"/>
        <v>14.739405193894664</v>
      </c>
      <c r="W27" s="15">
        <f t="shared" si="12"/>
        <v>1.4148802300052454</v>
      </c>
      <c r="X27" s="15">
        <f t="shared" si="13"/>
        <v>0.2745868492881672</v>
      </c>
      <c r="Y27" s="15">
        <f t="shared" si="14"/>
        <v>8.573173347160292</v>
      </c>
      <c r="Z27" s="15">
        <f t="shared" si="15"/>
        <v>23.93410260142616</v>
      </c>
      <c r="AA27" s="15">
        <f t="shared" si="2"/>
        <v>5.358319473358271</v>
      </c>
      <c r="AB27" s="15">
        <f t="shared" si="31"/>
        <v>78.13287832994693</v>
      </c>
      <c r="AC27" s="15">
        <f t="shared" si="16"/>
        <v>25.3678906928123</v>
      </c>
      <c r="AD27" s="15">
        <f t="shared" si="17"/>
        <v>15.685090149832678</v>
      </c>
      <c r="AE27" s="15">
        <f t="shared" si="18"/>
        <v>1.505659398524496</v>
      </c>
      <c r="AF27" s="15">
        <f t="shared" si="19"/>
        <v>0.2922044294451874</v>
      </c>
      <c r="AG27" s="15">
        <f t="shared" si="20"/>
        <v>9.123230893744093</v>
      </c>
      <c r="AH27" s="15">
        <f t="shared" si="21"/>
        <v>25.469722286637147</v>
      </c>
      <c r="AI27" s="15">
        <f t="shared" si="4"/>
        <v>5.702110966190261</v>
      </c>
      <c r="AJ27" s="15">
        <f t="shared" si="32"/>
        <v>83.14590881718617</v>
      </c>
      <c r="AK27" s="14">
        <v>101182</v>
      </c>
      <c r="AL27" s="14">
        <f t="shared" si="33"/>
        <v>1008318</v>
      </c>
      <c r="AM27" s="14">
        <v>1727820</v>
      </c>
      <c r="AN27" s="15">
        <f t="shared" si="22"/>
        <v>58.35781505017884</v>
      </c>
      <c r="AO27" s="15">
        <f t="shared" si="7"/>
        <v>89.96526889334515</v>
      </c>
    </row>
    <row r="28" spans="1:41" ht="33" customHeight="1">
      <c r="A28" s="33" t="s">
        <v>40</v>
      </c>
      <c r="B28" s="14">
        <v>4701555</v>
      </c>
      <c r="C28" s="14">
        <v>3175075</v>
      </c>
      <c r="D28" s="14">
        <v>1036728</v>
      </c>
      <c r="E28" s="14">
        <v>1944267</v>
      </c>
      <c r="F28" s="14">
        <f t="shared" si="28"/>
        <v>2980995</v>
      </c>
      <c r="G28" s="14">
        <v>0</v>
      </c>
      <c r="H28" s="14">
        <v>180800</v>
      </c>
      <c r="I28" s="15">
        <f t="shared" si="29"/>
        <v>67.53244405308456</v>
      </c>
      <c r="J28" s="15">
        <f t="shared" si="8"/>
        <v>71.3779802639765</v>
      </c>
      <c r="K28" s="15">
        <f t="shared" si="30"/>
        <v>63.404448102808544</v>
      </c>
      <c r="L28" s="15">
        <f t="shared" si="9"/>
        <v>67.24998431370047</v>
      </c>
      <c r="M28" s="14">
        <v>741441</v>
      </c>
      <c r="N28" s="14">
        <v>359026</v>
      </c>
      <c r="O28" s="14">
        <v>102605</v>
      </c>
      <c r="P28" s="14">
        <v>30232</v>
      </c>
      <c r="Q28" s="14">
        <v>433595</v>
      </c>
      <c r="R28" s="14">
        <v>704194</v>
      </c>
      <c r="S28" s="14">
        <v>305093</v>
      </c>
      <c r="T28" s="14">
        <v>2676186</v>
      </c>
      <c r="U28" s="15">
        <f t="shared" si="10"/>
        <v>22.093820538607666</v>
      </c>
      <c r="V28" s="15">
        <f t="shared" si="11"/>
        <v>10.698431854583381</v>
      </c>
      <c r="W28" s="15">
        <f t="shared" si="12"/>
        <v>3.057473833202965</v>
      </c>
      <c r="X28" s="15">
        <f t="shared" si="13"/>
        <v>0.9008678809550416</v>
      </c>
      <c r="Y28" s="15">
        <f t="shared" si="14"/>
        <v>12.92047528587924</v>
      </c>
      <c r="Z28" s="15">
        <f t="shared" si="15"/>
        <v>20.983916266249487</v>
      </c>
      <c r="AA28" s="15">
        <f t="shared" si="2"/>
        <v>9.091310016016688</v>
      </c>
      <c r="AB28" s="15">
        <f t="shared" si="31"/>
        <v>79.74629567549447</v>
      </c>
      <c r="AC28" s="15">
        <f t="shared" si="16"/>
        <v>23.35192082076801</v>
      </c>
      <c r="AD28" s="15">
        <f t="shared" si="17"/>
        <v>11.307638402242466</v>
      </c>
      <c r="AE28" s="15">
        <f t="shared" si="18"/>
        <v>3.231577206837634</v>
      </c>
      <c r="AF28" s="15">
        <f t="shared" si="19"/>
        <v>0.9521664842562774</v>
      </c>
      <c r="AG28" s="15">
        <f t="shared" si="20"/>
        <v>13.656212845365859</v>
      </c>
      <c r="AH28" s="15">
        <f t="shared" si="21"/>
        <v>22.178814673669127</v>
      </c>
      <c r="AI28" s="15">
        <f t="shared" si="4"/>
        <v>9.609001362172547</v>
      </c>
      <c r="AJ28" s="15">
        <f t="shared" si="32"/>
        <v>84.28733179531193</v>
      </c>
      <c r="AK28" s="14">
        <v>177644</v>
      </c>
      <c r="AL28" s="14">
        <f t="shared" si="33"/>
        <v>2853830</v>
      </c>
      <c r="AM28" s="14">
        <v>4341650</v>
      </c>
      <c r="AN28" s="15">
        <f t="shared" si="22"/>
        <v>65.73146154111916</v>
      </c>
      <c r="AO28" s="15">
        <f t="shared" si="7"/>
        <v>93.77524239355533</v>
      </c>
    </row>
    <row r="29" spans="1:41" ht="33" customHeight="1">
      <c r="A29" s="33" t="s">
        <v>100</v>
      </c>
      <c r="B29" s="14">
        <v>12904794</v>
      </c>
      <c r="C29" s="14">
        <v>8106528</v>
      </c>
      <c r="D29" s="14">
        <v>1691494</v>
      </c>
      <c r="E29" s="14">
        <v>5830821</v>
      </c>
      <c r="F29" s="14">
        <f t="shared" si="28"/>
        <v>7522315</v>
      </c>
      <c r="G29" s="14">
        <v>0</v>
      </c>
      <c r="H29" s="14">
        <v>442500</v>
      </c>
      <c r="I29" s="15">
        <f t="shared" si="29"/>
        <v>62.81795741954501</v>
      </c>
      <c r="J29" s="15">
        <f t="shared" si="8"/>
        <v>66.2469156811027</v>
      </c>
      <c r="K29" s="15">
        <f t="shared" si="30"/>
        <v>58.290856870710215</v>
      </c>
      <c r="L29" s="15">
        <f t="shared" si="9"/>
        <v>61.7198151322679</v>
      </c>
      <c r="M29" s="14">
        <v>2343918</v>
      </c>
      <c r="N29" s="14">
        <v>1030966</v>
      </c>
      <c r="O29" s="14">
        <v>253874</v>
      </c>
      <c r="P29" s="14">
        <v>225223</v>
      </c>
      <c r="Q29" s="14">
        <v>1233119</v>
      </c>
      <c r="R29" s="14">
        <v>1989147</v>
      </c>
      <c r="S29" s="14">
        <v>1005537</v>
      </c>
      <c r="T29" s="14">
        <v>8081784</v>
      </c>
      <c r="U29" s="15">
        <f t="shared" si="10"/>
        <v>27.417362535249623</v>
      </c>
      <c r="V29" s="15">
        <f t="shared" si="11"/>
        <v>12.059452840720605</v>
      </c>
      <c r="W29" s="15">
        <f t="shared" si="12"/>
        <v>2.969624149084551</v>
      </c>
      <c r="X29" s="15">
        <f t="shared" si="13"/>
        <v>2.6344866340360564</v>
      </c>
      <c r="Y29" s="15">
        <f t="shared" si="14"/>
        <v>14.424084235073273</v>
      </c>
      <c r="Z29" s="15">
        <f t="shared" si="15"/>
        <v>23.267522342890913</v>
      </c>
      <c r="AA29" s="15">
        <f t="shared" si="2"/>
        <v>11.76200382078524</v>
      </c>
      <c r="AB29" s="15">
        <f t="shared" si="31"/>
        <v>94.53453655784027</v>
      </c>
      <c r="AC29" s="15">
        <f t="shared" si="16"/>
        <v>28.913956751891806</v>
      </c>
      <c r="AD29" s="15">
        <f t="shared" si="17"/>
        <v>12.71772576373017</v>
      </c>
      <c r="AE29" s="15">
        <f t="shared" si="18"/>
        <v>3.1317229768403934</v>
      </c>
      <c r="AF29" s="15">
        <f t="shared" si="19"/>
        <v>2.7782917668328535</v>
      </c>
      <c r="AG29" s="15">
        <f t="shared" si="20"/>
        <v>15.211432070548575</v>
      </c>
      <c r="AH29" s="15">
        <f t="shared" si="21"/>
        <v>24.53759488649148</v>
      </c>
      <c r="AI29" s="15">
        <f t="shared" si="4"/>
        <v>12.404040299373541</v>
      </c>
      <c r="AJ29" s="15">
        <f t="shared" si="32"/>
        <v>99.69476451570883</v>
      </c>
      <c r="AK29" s="14">
        <v>701994</v>
      </c>
      <c r="AL29" s="14">
        <f t="shared" si="33"/>
        <v>8783778</v>
      </c>
      <c r="AM29" s="14">
        <v>12658813</v>
      </c>
      <c r="AN29" s="15">
        <f t="shared" si="22"/>
        <v>69.38863857140475</v>
      </c>
      <c r="AO29" s="15">
        <f t="shared" si="7"/>
        <v>92.00806304530921</v>
      </c>
    </row>
    <row r="30" spans="1:41" ht="33" customHeight="1">
      <c r="A30" s="33" t="s">
        <v>41</v>
      </c>
      <c r="B30" s="14">
        <v>3548776</v>
      </c>
      <c r="C30" s="14">
        <v>1927579</v>
      </c>
      <c r="D30" s="14">
        <v>555730</v>
      </c>
      <c r="E30" s="14">
        <v>1282419</v>
      </c>
      <c r="F30" s="14">
        <f t="shared" si="28"/>
        <v>1838149</v>
      </c>
      <c r="G30" s="14">
        <v>0</v>
      </c>
      <c r="H30" s="14">
        <v>107000</v>
      </c>
      <c r="I30" s="15">
        <f t="shared" si="29"/>
        <v>54.316727795724496</v>
      </c>
      <c r="J30" s="15">
        <f t="shared" si="8"/>
        <v>57.33185188357901</v>
      </c>
      <c r="K30" s="15">
        <f t="shared" si="30"/>
        <v>51.79670399033357</v>
      </c>
      <c r="L30" s="15">
        <f t="shared" si="9"/>
        <v>54.811828078188086</v>
      </c>
      <c r="M30" s="14">
        <v>499894</v>
      </c>
      <c r="N30" s="14">
        <v>146258</v>
      </c>
      <c r="O30" s="14">
        <v>47183</v>
      </c>
      <c r="P30" s="14">
        <v>28627</v>
      </c>
      <c r="Q30" s="14">
        <v>316713</v>
      </c>
      <c r="R30" s="14">
        <v>589643</v>
      </c>
      <c r="S30" s="14">
        <v>267320</v>
      </c>
      <c r="T30" s="14">
        <v>1895638</v>
      </c>
      <c r="U30" s="15">
        <f t="shared" si="10"/>
        <v>24.56989873580726</v>
      </c>
      <c r="V30" s="15">
        <f t="shared" si="11"/>
        <v>7.1886124844501005</v>
      </c>
      <c r="W30" s="15">
        <f t="shared" si="12"/>
        <v>2.3190547037003726</v>
      </c>
      <c r="X30" s="15">
        <f t="shared" si="13"/>
        <v>1.4070232711533934</v>
      </c>
      <c r="Y30" s="15">
        <f t="shared" si="14"/>
        <v>15.566512777336245</v>
      </c>
      <c r="Z30" s="15">
        <f t="shared" si="15"/>
        <v>28.98108158985225</v>
      </c>
      <c r="AA30" s="15">
        <f t="shared" si="2"/>
        <v>13.138836093363787</v>
      </c>
      <c r="AB30" s="15">
        <f t="shared" si="31"/>
        <v>93.17101965566341</v>
      </c>
      <c r="AC30" s="15">
        <f t="shared" si="16"/>
        <v>25.93377495812104</v>
      </c>
      <c r="AD30" s="15">
        <f t="shared" si="17"/>
        <v>7.587652698021715</v>
      </c>
      <c r="AE30" s="15">
        <f t="shared" si="18"/>
        <v>2.4477855382321554</v>
      </c>
      <c r="AF30" s="15">
        <f t="shared" si="19"/>
        <v>1.485127198418327</v>
      </c>
      <c r="AG30" s="15">
        <f t="shared" si="20"/>
        <v>16.430610626075506</v>
      </c>
      <c r="AH30" s="15">
        <f t="shared" si="21"/>
        <v>30.5898227776916</v>
      </c>
      <c r="AI30" s="15">
        <f t="shared" si="4"/>
        <v>13.868173496391067</v>
      </c>
      <c r="AJ30" s="15">
        <f t="shared" si="32"/>
        <v>98.34294729295142</v>
      </c>
      <c r="AK30" s="14">
        <v>112315</v>
      </c>
      <c r="AL30" s="14">
        <f t="shared" si="33"/>
        <v>2007953</v>
      </c>
      <c r="AM30" s="14">
        <v>3456221</v>
      </c>
      <c r="AN30" s="15">
        <f t="shared" si="22"/>
        <v>58.096776797548536</v>
      </c>
      <c r="AO30" s="15">
        <f t="shared" si="7"/>
        <v>94.4064925822467</v>
      </c>
    </row>
    <row r="31" spans="1:41" ht="33" customHeight="1">
      <c r="A31" s="33" t="s">
        <v>42</v>
      </c>
      <c r="B31" s="14">
        <v>5335416</v>
      </c>
      <c r="C31" s="14">
        <v>3275420</v>
      </c>
      <c r="D31" s="14">
        <v>647156</v>
      </c>
      <c r="E31" s="14">
        <v>2387857</v>
      </c>
      <c r="F31" s="14">
        <f t="shared" si="28"/>
        <v>3035013</v>
      </c>
      <c r="G31" s="14">
        <v>0</v>
      </c>
      <c r="H31" s="14">
        <v>166500</v>
      </c>
      <c r="I31" s="15">
        <f t="shared" si="29"/>
        <v>61.39015214558715</v>
      </c>
      <c r="J31" s="15">
        <f t="shared" si="8"/>
        <v>64.51080852926933</v>
      </c>
      <c r="K31" s="15">
        <f t="shared" si="30"/>
        <v>56.884280438488766</v>
      </c>
      <c r="L31" s="15">
        <f t="shared" si="9"/>
        <v>60.00493682217094</v>
      </c>
      <c r="M31" s="14">
        <v>950826</v>
      </c>
      <c r="N31" s="14">
        <v>426984</v>
      </c>
      <c r="O31" s="14">
        <v>58050</v>
      </c>
      <c r="P31" s="14">
        <v>184311</v>
      </c>
      <c r="Q31" s="14">
        <v>316910</v>
      </c>
      <c r="R31" s="14">
        <v>827033</v>
      </c>
      <c r="S31" s="14">
        <v>447386</v>
      </c>
      <c r="T31" s="14">
        <v>3211500</v>
      </c>
      <c r="U31" s="15">
        <f t="shared" si="10"/>
        <v>27.62487216437337</v>
      </c>
      <c r="V31" s="15">
        <f t="shared" si="11"/>
        <v>12.40540163629602</v>
      </c>
      <c r="W31" s="15">
        <f t="shared" si="12"/>
        <v>1.6865586649312012</v>
      </c>
      <c r="X31" s="15">
        <f t="shared" si="13"/>
        <v>5.354889131647453</v>
      </c>
      <c r="Y31" s="15">
        <f t="shared" si="14"/>
        <v>9.207361007809595</v>
      </c>
      <c r="Z31" s="15">
        <f t="shared" si="15"/>
        <v>24.028245862774266</v>
      </c>
      <c r="AA31" s="15">
        <f t="shared" si="2"/>
        <v>12.99815219412421</v>
      </c>
      <c r="AB31" s="15">
        <f t="shared" si="31"/>
        <v>93.30548066195612</v>
      </c>
      <c r="AC31" s="15">
        <f t="shared" si="16"/>
        <v>29.029132141832193</v>
      </c>
      <c r="AD31" s="15">
        <f t="shared" si="17"/>
        <v>13.036007595972423</v>
      </c>
      <c r="AE31" s="15">
        <f t="shared" si="18"/>
        <v>1.7722917976931203</v>
      </c>
      <c r="AF31" s="15">
        <f t="shared" si="19"/>
        <v>5.627095151156188</v>
      </c>
      <c r="AG31" s="15">
        <f t="shared" si="20"/>
        <v>9.675400406665405</v>
      </c>
      <c r="AH31" s="15">
        <f t="shared" si="21"/>
        <v>25.249677903902402</v>
      </c>
      <c r="AI31" s="15">
        <f t="shared" si="4"/>
        <v>13.658889546989395</v>
      </c>
      <c r="AJ31" s="15">
        <f t="shared" si="32"/>
        <v>98.04849454421112</v>
      </c>
      <c r="AK31" s="14">
        <v>342439</v>
      </c>
      <c r="AL31" s="14">
        <f t="shared" si="33"/>
        <v>3553939</v>
      </c>
      <c r="AM31" s="14">
        <v>5260723</v>
      </c>
      <c r="AN31" s="15">
        <f t="shared" si="22"/>
        <v>67.55609447598742</v>
      </c>
      <c r="AO31" s="15">
        <f t="shared" si="7"/>
        <v>90.36452229483962</v>
      </c>
    </row>
    <row r="32" spans="1:41" ht="33" customHeight="1">
      <c r="A32" s="34" t="s">
        <v>43</v>
      </c>
      <c r="B32" s="16">
        <v>3387803</v>
      </c>
      <c r="C32" s="16">
        <v>2047442</v>
      </c>
      <c r="D32" s="16">
        <v>1079134</v>
      </c>
      <c r="E32" s="16">
        <v>861861</v>
      </c>
      <c r="F32" s="16">
        <f t="shared" si="28"/>
        <v>1940995</v>
      </c>
      <c r="G32" s="16">
        <v>0</v>
      </c>
      <c r="H32" s="16">
        <v>97765</v>
      </c>
      <c r="I32" s="17">
        <f t="shared" si="29"/>
        <v>60.43568649062534</v>
      </c>
      <c r="J32" s="17">
        <f t="shared" si="8"/>
        <v>63.32148002702637</v>
      </c>
      <c r="K32" s="17">
        <f t="shared" si="30"/>
        <v>57.29362067392939</v>
      </c>
      <c r="L32" s="17">
        <f t="shared" si="9"/>
        <v>60.17941421033041</v>
      </c>
      <c r="M32" s="16">
        <v>556330</v>
      </c>
      <c r="N32" s="16">
        <v>242395</v>
      </c>
      <c r="O32" s="16">
        <v>94475</v>
      </c>
      <c r="P32" s="16">
        <v>23938</v>
      </c>
      <c r="Q32" s="16">
        <v>194812</v>
      </c>
      <c r="R32" s="16">
        <v>361376</v>
      </c>
      <c r="S32" s="16">
        <v>260779</v>
      </c>
      <c r="T32" s="16">
        <v>1734105</v>
      </c>
      <c r="U32" s="17">
        <f t="shared" si="10"/>
        <v>25.933627850365955</v>
      </c>
      <c r="V32" s="17">
        <f t="shared" si="11"/>
        <v>11.299375771195972</v>
      </c>
      <c r="W32" s="17">
        <f t="shared" si="12"/>
        <v>4.404003902653683</v>
      </c>
      <c r="X32" s="17">
        <f t="shared" si="13"/>
        <v>1.115882989380512</v>
      </c>
      <c r="Y32" s="17">
        <f t="shared" si="14"/>
        <v>9.081268148015553</v>
      </c>
      <c r="Z32" s="17">
        <f t="shared" si="15"/>
        <v>16.845740294526358</v>
      </c>
      <c r="AA32" s="17">
        <f t="shared" si="2"/>
        <v>12.156356006669752</v>
      </c>
      <c r="AB32" s="17">
        <f t="shared" si="31"/>
        <v>80.83625496280779</v>
      </c>
      <c r="AC32" s="17">
        <f t="shared" si="16"/>
        <v>27.171954077331616</v>
      </c>
      <c r="AD32" s="17">
        <f t="shared" si="17"/>
        <v>11.838919002345365</v>
      </c>
      <c r="AE32" s="17">
        <f t="shared" si="18"/>
        <v>4.6142943243325085</v>
      </c>
      <c r="AF32" s="17">
        <f t="shared" si="19"/>
        <v>1.1691662083712262</v>
      </c>
      <c r="AG32" s="17">
        <f t="shared" si="20"/>
        <v>9.514897125290974</v>
      </c>
      <c r="AH32" s="17">
        <f t="shared" si="21"/>
        <v>17.650121468642336</v>
      </c>
      <c r="AI32" s="17">
        <f t="shared" si="4"/>
        <v>12.736819895264432</v>
      </c>
      <c r="AJ32" s="17">
        <f t="shared" si="32"/>
        <v>84.69617210157845</v>
      </c>
      <c r="AK32" s="16">
        <v>169732</v>
      </c>
      <c r="AL32" s="16">
        <f t="shared" si="33"/>
        <v>1903837</v>
      </c>
      <c r="AM32" s="16">
        <v>3241036</v>
      </c>
      <c r="AN32" s="17">
        <f t="shared" si="22"/>
        <v>58.74161842077656</v>
      </c>
      <c r="AO32" s="17">
        <f t="shared" si="7"/>
        <v>91.08474097309801</v>
      </c>
    </row>
    <row r="33" spans="1:41" ht="33" customHeight="1">
      <c r="A33" s="33" t="s">
        <v>44</v>
      </c>
      <c r="B33" s="14">
        <v>7258923</v>
      </c>
      <c r="C33" s="14">
        <v>4836795</v>
      </c>
      <c r="D33" s="14">
        <v>2072890</v>
      </c>
      <c r="E33" s="14">
        <v>2389250</v>
      </c>
      <c r="F33" s="14">
        <f t="shared" si="28"/>
        <v>4462140</v>
      </c>
      <c r="G33" s="14">
        <v>0</v>
      </c>
      <c r="H33" s="14">
        <v>224400</v>
      </c>
      <c r="I33" s="15">
        <f t="shared" si="29"/>
        <v>66.63240538575764</v>
      </c>
      <c r="J33" s="15">
        <f t="shared" si="8"/>
        <v>69.72377307212103</v>
      </c>
      <c r="K33" s="15">
        <f t="shared" si="30"/>
        <v>61.471102531325926</v>
      </c>
      <c r="L33" s="15">
        <f t="shared" si="9"/>
        <v>64.56247021768931</v>
      </c>
      <c r="M33" s="14">
        <v>1348949</v>
      </c>
      <c r="N33" s="14">
        <v>638748</v>
      </c>
      <c r="O33" s="14">
        <v>219577</v>
      </c>
      <c r="P33" s="14">
        <v>134648</v>
      </c>
      <c r="Q33" s="14">
        <v>516097</v>
      </c>
      <c r="R33" s="14">
        <v>1188090</v>
      </c>
      <c r="S33" s="14">
        <v>589643</v>
      </c>
      <c r="T33" s="14">
        <v>4635752</v>
      </c>
      <c r="U33" s="15">
        <f t="shared" si="10"/>
        <v>26.652776666380174</v>
      </c>
      <c r="V33" s="15">
        <f t="shared" si="11"/>
        <v>12.620497728303295</v>
      </c>
      <c r="W33" s="15">
        <f t="shared" si="12"/>
        <v>4.3384418106790985</v>
      </c>
      <c r="X33" s="15">
        <f t="shared" si="13"/>
        <v>2.660399372085051</v>
      </c>
      <c r="Y33" s="15">
        <f t="shared" si="14"/>
        <v>10.197137237352049</v>
      </c>
      <c r="Z33" s="15">
        <f t="shared" si="15"/>
        <v>23.47449564776698</v>
      </c>
      <c r="AA33" s="15">
        <f t="shared" si="2"/>
        <v>11.650272317110879</v>
      </c>
      <c r="AB33" s="15">
        <f t="shared" si="31"/>
        <v>91.59402077967754</v>
      </c>
      <c r="AC33" s="15">
        <f t="shared" si="16"/>
        <v>27.88931513533238</v>
      </c>
      <c r="AD33" s="15">
        <f t="shared" si="17"/>
        <v>13.206017621172697</v>
      </c>
      <c r="AE33" s="15">
        <f t="shared" si="18"/>
        <v>4.539721034279931</v>
      </c>
      <c r="AF33" s="15">
        <f t="shared" si="19"/>
        <v>2.783826893635145</v>
      </c>
      <c r="AG33" s="15">
        <f t="shared" si="20"/>
        <v>10.670226875441278</v>
      </c>
      <c r="AH33" s="15">
        <f t="shared" si="21"/>
        <v>24.563579808530235</v>
      </c>
      <c r="AI33" s="15">
        <f t="shared" si="4"/>
        <v>12.190779224672536</v>
      </c>
      <c r="AJ33" s="15">
        <f t="shared" si="32"/>
        <v>95.8434665930642</v>
      </c>
      <c r="AK33" s="14">
        <v>455508</v>
      </c>
      <c r="AL33" s="14">
        <f t="shared" si="33"/>
        <v>5091260</v>
      </c>
      <c r="AM33" s="14">
        <v>7089758</v>
      </c>
      <c r="AN33" s="15">
        <f t="shared" si="22"/>
        <v>71.81147790940113</v>
      </c>
      <c r="AO33" s="15">
        <f t="shared" si="7"/>
        <v>91.05313812297938</v>
      </c>
    </row>
    <row r="34" spans="1:41" ht="33" customHeight="1">
      <c r="A34" s="33" t="s">
        <v>45</v>
      </c>
      <c r="B34" s="14">
        <v>7164436</v>
      </c>
      <c r="C34" s="14">
        <v>4243803</v>
      </c>
      <c r="D34" s="14">
        <v>1561812</v>
      </c>
      <c r="E34" s="14">
        <v>2316338</v>
      </c>
      <c r="F34" s="14">
        <f t="shared" si="28"/>
        <v>3878150</v>
      </c>
      <c r="G34" s="14">
        <v>0</v>
      </c>
      <c r="H34" s="14">
        <v>207800</v>
      </c>
      <c r="I34" s="15">
        <f t="shared" si="29"/>
        <v>59.23429283198287</v>
      </c>
      <c r="J34" s="15">
        <f t="shared" si="8"/>
        <v>62.13473049378905</v>
      </c>
      <c r="K34" s="15">
        <f t="shared" si="30"/>
        <v>54.13056938466615</v>
      </c>
      <c r="L34" s="15">
        <f t="shared" si="9"/>
        <v>57.031007046472325</v>
      </c>
      <c r="M34" s="14">
        <v>1315601</v>
      </c>
      <c r="N34" s="14">
        <v>645751</v>
      </c>
      <c r="O34" s="14">
        <v>102961</v>
      </c>
      <c r="P34" s="14">
        <v>132543</v>
      </c>
      <c r="Q34" s="14">
        <v>579134</v>
      </c>
      <c r="R34" s="14">
        <v>918888</v>
      </c>
      <c r="S34" s="14">
        <v>501040</v>
      </c>
      <c r="T34" s="14">
        <v>4225945</v>
      </c>
      <c r="U34" s="15">
        <f t="shared" si="10"/>
        <v>29.55342154275662</v>
      </c>
      <c r="V34" s="15">
        <f t="shared" si="11"/>
        <v>14.506032995305288</v>
      </c>
      <c r="W34" s="15">
        <f t="shared" si="12"/>
        <v>2.312897174343714</v>
      </c>
      <c r="X34" s="15">
        <f t="shared" si="13"/>
        <v>2.9774218410761244</v>
      </c>
      <c r="Y34" s="15">
        <f t="shared" si="14"/>
        <v>13.0095608256172</v>
      </c>
      <c r="Z34" s="15">
        <f t="shared" si="15"/>
        <v>20.6417328768985</v>
      </c>
      <c r="AA34" s="15">
        <f t="shared" si="2"/>
        <v>11.255271415712498</v>
      </c>
      <c r="AB34" s="15">
        <f t="shared" si="31"/>
        <v>94.93085973749231</v>
      </c>
      <c r="AC34" s="15">
        <f t="shared" si="16"/>
        <v>31.000520052415254</v>
      </c>
      <c r="AD34" s="15">
        <f t="shared" si="17"/>
        <v>15.216328373395276</v>
      </c>
      <c r="AE34" s="15">
        <f t="shared" si="18"/>
        <v>2.42614937592532</v>
      </c>
      <c r="AF34" s="15">
        <f t="shared" si="19"/>
        <v>3.1232128352800546</v>
      </c>
      <c r="AG34" s="15">
        <f t="shared" si="20"/>
        <v>13.646580673042552</v>
      </c>
      <c r="AH34" s="15">
        <f t="shared" si="21"/>
        <v>21.65246596036621</v>
      </c>
      <c r="AI34" s="15">
        <f t="shared" si="4"/>
        <v>11.806391578496928</v>
      </c>
      <c r="AJ34" s="15">
        <f t="shared" si="32"/>
        <v>99.57919818615521</v>
      </c>
      <c r="AK34" s="14">
        <v>710458</v>
      </c>
      <c r="AL34" s="14">
        <f t="shared" si="33"/>
        <v>4936403</v>
      </c>
      <c r="AM34" s="14">
        <v>6934959</v>
      </c>
      <c r="AN34" s="15">
        <f t="shared" si="22"/>
        <v>71.18143020023624</v>
      </c>
      <c r="AO34" s="15">
        <f t="shared" si="7"/>
        <v>85.60777959173916</v>
      </c>
    </row>
    <row r="35" spans="1:41" ht="33" customHeight="1">
      <c r="A35" s="33" t="s">
        <v>46</v>
      </c>
      <c r="B35" s="14">
        <v>1926909</v>
      </c>
      <c r="C35" s="14">
        <v>1381104</v>
      </c>
      <c r="D35" s="14">
        <v>352471</v>
      </c>
      <c r="E35" s="14">
        <v>949220</v>
      </c>
      <c r="F35" s="14">
        <f t="shared" si="28"/>
        <v>1301691</v>
      </c>
      <c r="G35" s="14">
        <v>0</v>
      </c>
      <c r="H35" s="14">
        <v>82300</v>
      </c>
      <c r="I35" s="15">
        <f t="shared" si="29"/>
        <v>71.67458349096921</v>
      </c>
      <c r="J35" s="15">
        <f t="shared" si="8"/>
        <v>75.94567257716893</v>
      </c>
      <c r="K35" s="15">
        <f t="shared" si="30"/>
        <v>67.5533198506001</v>
      </c>
      <c r="L35" s="15">
        <f t="shared" si="9"/>
        <v>71.82440893679983</v>
      </c>
      <c r="M35" s="14">
        <v>484261</v>
      </c>
      <c r="N35" s="14">
        <v>221476</v>
      </c>
      <c r="O35" s="14">
        <v>29362</v>
      </c>
      <c r="P35" s="14">
        <v>30323</v>
      </c>
      <c r="Q35" s="14">
        <v>175332</v>
      </c>
      <c r="R35" s="14">
        <v>225526</v>
      </c>
      <c r="S35" s="14">
        <v>211738</v>
      </c>
      <c r="T35" s="14">
        <v>1378018</v>
      </c>
      <c r="U35" s="15">
        <f t="shared" si="10"/>
        <v>33.0914087975706</v>
      </c>
      <c r="V35" s="15">
        <f t="shared" si="11"/>
        <v>15.134303309270713</v>
      </c>
      <c r="W35" s="15">
        <f t="shared" si="12"/>
        <v>2.0064179133035034</v>
      </c>
      <c r="X35" s="15">
        <f t="shared" si="13"/>
        <v>2.072086723830193</v>
      </c>
      <c r="Y35" s="15">
        <f t="shared" si="14"/>
        <v>11.981107062711322</v>
      </c>
      <c r="Z35" s="15">
        <f t="shared" si="15"/>
        <v>15.411055320335329</v>
      </c>
      <c r="AA35" s="15">
        <f t="shared" si="2"/>
        <v>14.468868473777578</v>
      </c>
      <c r="AB35" s="15">
        <f t="shared" si="31"/>
        <v>94.16524760079923</v>
      </c>
      <c r="AC35" s="15">
        <f t="shared" si="16"/>
        <v>35.06332615067366</v>
      </c>
      <c r="AD35" s="15">
        <f t="shared" si="17"/>
        <v>16.036156581980794</v>
      </c>
      <c r="AE35" s="15">
        <f t="shared" si="18"/>
        <v>2.1259803751201938</v>
      </c>
      <c r="AF35" s="15">
        <f t="shared" si="19"/>
        <v>2.195562390667176</v>
      </c>
      <c r="AG35" s="15">
        <f t="shared" si="20"/>
        <v>12.695061342230563</v>
      </c>
      <c r="AH35" s="15">
        <f t="shared" si="21"/>
        <v>16.329400247917608</v>
      </c>
      <c r="AI35" s="15">
        <f t="shared" si="4"/>
        <v>15.331068478550494</v>
      </c>
      <c r="AJ35" s="15">
        <f t="shared" si="32"/>
        <v>99.77655556714049</v>
      </c>
      <c r="AK35" s="14">
        <v>104579</v>
      </c>
      <c r="AL35" s="14">
        <f t="shared" si="33"/>
        <v>1482597</v>
      </c>
      <c r="AM35" s="14">
        <v>1841763</v>
      </c>
      <c r="AN35" s="15">
        <f t="shared" si="22"/>
        <v>80.49879381874867</v>
      </c>
      <c r="AO35" s="15">
        <f t="shared" si="7"/>
        <v>92.94622881335927</v>
      </c>
    </row>
    <row r="36" spans="1:41" ht="33" customHeight="1">
      <c r="A36" s="35" t="s">
        <v>47</v>
      </c>
      <c r="B36" s="18">
        <v>3588496</v>
      </c>
      <c r="C36" s="18">
        <v>2251860</v>
      </c>
      <c r="D36" s="18">
        <v>428213</v>
      </c>
      <c r="E36" s="18">
        <v>1675084</v>
      </c>
      <c r="F36" s="18">
        <f t="shared" si="28"/>
        <v>2103297</v>
      </c>
      <c r="G36" s="18">
        <v>0</v>
      </c>
      <c r="H36" s="18">
        <v>114216</v>
      </c>
      <c r="I36" s="19">
        <f t="shared" si="29"/>
        <v>62.752194791355485</v>
      </c>
      <c r="J36" s="19">
        <f t="shared" si="8"/>
        <v>65.9350323924006</v>
      </c>
      <c r="K36" s="19">
        <f t="shared" si="30"/>
        <v>58.61221525675381</v>
      </c>
      <c r="L36" s="19">
        <f t="shared" si="9"/>
        <v>61.79505285779893</v>
      </c>
      <c r="M36" s="18">
        <v>587240</v>
      </c>
      <c r="N36" s="18">
        <v>218320</v>
      </c>
      <c r="O36" s="18">
        <v>73781</v>
      </c>
      <c r="P36" s="18">
        <v>27200</v>
      </c>
      <c r="Q36" s="18">
        <v>200875</v>
      </c>
      <c r="R36" s="18">
        <v>651027</v>
      </c>
      <c r="S36" s="18">
        <v>237471</v>
      </c>
      <c r="T36" s="18">
        <v>1996729</v>
      </c>
      <c r="U36" s="19">
        <f t="shared" si="10"/>
        <v>24.8191520475251</v>
      </c>
      <c r="V36" s="19">
        <f t="shared" si="11"/>
        <v>9.227091606524898</v>
      </c>
      <c r="W36" s="19">
        <f t="shared" si="12"/>
        <v>3.118285295992183</v>
      </c>
      <c r="X36" s="19">
        <f t="shared" si="13"/>
        <v>1.1495826845798698</v>
      </c>
      <c r="Y36" s="19">
        <f t="shared" si="14"/>
        <v>8.489794917830197</v>
      </c>
      <c r="Z36" s="19">
        <f t="shared" si="15"/>
        <v>27.515050235072753</v>
      </c>
      <c r="AA36" s="19">
        <f t="shared" si="2"/>
        <v>10.036490797421553</v>
      </c>
      <c r="AB36" s="19">
        <f t="shared" si="31"/>
        <v>84.38989280141467</v>
      </c>
      <c r="AC36" s="19">
        <f t="shared" si="16"/>
        <v>26.07799774408711</v>
      </c>
      <c r="AD36" s="19">
        <f t="shared" si="17"/>
        <v>9.695096498006093</v>
      </c>
      <c r="AE36" s="19">
        <f t="shared" si="18"/>
        <v>3.27644702601405</v>
      </c>
      <c r="AF36" s="19">
        <f t="shared" si="19"/>
        <v>1.207890366186175</v>
      </c>
      <c r="AG36" s="19">
        <f t="shared" si="20"/>
        <v>8.920403577487056</v>
      </c>
      <c r="AH36" s="19">
        <f t="shared" si="21"/>
        <v>28.910633875995845</v>
      </c>
      <c r="AI36" s="19">
        <f t="shared" si="4"/>
        <v>10.545549012816071</v>
      </c>
      <c r="AJ36" s="19">
        <f t="shared" si="32"/>
        <v>88.67021040384392</v>
      </c>
      <c r="AK36" s="18">
        <v>215099</v>
      </c>
      <c r="AL36" s="18">
        <f t="shared" si="33"/>
        <v>2211828</v>
      </c>
      <c r="AM36" s="18">
        <v>3361988</v>
      </c>
      <c r="AN36" s="19">
        <f t="shared" si="22"/>
        <v>65.78928895641508</v>
      </c>
      <c r="AO36" s="19">
        <f t="shared" si="7"/>
        <v>90.27505755420403</v>
      </c>
    </row>
    <row r="37" spans="1:41" ht="33" customHeight="1">
      <c r="A37" s="33" t="s">
        <v>48</v>
      </c>
      <c r="B37" s="14">
        <v>1943100</v>
      </c>
      <c r="C37" s="14">
        <v>1181455</v>
      </c>
      <c r="D37" s="14">
        <v>159961</v>
      </c>
      <c r="E37" s="14">
        <v>970825</v>
      </c>
      <c r="F37" s="14">
        <f t="shared" si="28"/>
        <v>1130786</v>
      </c>
      <c r="G37" s="14">
        <v>0</v>
      </c>
      <c r="H37" s="14">
        <v>69100</v>
      </c>
      <c r="I37" s="15">
        <f t="shared" si="29"/>
        <v>60.80258350059184</v>
      </c>
      <c r="J37" s="15">
        <f t="shared" si="8"/>
        <v>64.35875662600998</v>
      </c>
      <c r="K37" s="15">
        <f t="shared" si="30"/>
        <v>58.1949462199578</v>
      </c>
      <c r="L37" s="15">
        <f t="shared" si="9"/>
        <v>61.75111934537595</v>
      </c>
      <c r="M37" s="14">
        <v>358132</v>
      </c>
      <c r="N37" s="14">
        <v>154889</v>
      </c>
      <c r="O37" s="14">
        <v>21480</v>
      </c>
      <c r="P37" s="14">
        <v>11893</v>
      </c>
      <c r="Q37" s="14">
        <v>100945</v>
      </c>
      <c r="R37" s="14">
        <v>427004</v>
      </c>
      <c r="S37" s="14">
        <v>146415</v>
      </c>
      <c r="T37" s="14">
        <v>1220758</v>
      </c>
      <c r="U37" s="15">
        <f t="shared" si="10"/>
        <v>28.637844796910173</v>
      </c>
      <c r="V37" s="15">
        <f t="shared" si="11"/>
        <v>12.385620784371739</v>
      </c>
      <c r="W37" s="15">
        <f t="shared" si="12"/>
        <v>1.7176373690081606</v>
      </c>
      <c r="X37" s="15">
        <f t="shared" si="13"/>
        <v>0.9510177481198349</v>
      </c>
      <c r="Y37" s="15">
        <f t="shared" si="14"/>
        <v>8.07201602488495</v>
      </c>
      <c r="Z37" s="15">
        <f t="shared" si="15"/>
        <v>34.14515954916018</v>
      </c>
      <c r="AA37" s="15">
        <f t="shared" si="2"/>
        <v>11.708001647268611</v>
      </c>
      <c r="AB37" s="15">
        <f t="shared" si="31"/>
        <v>97.61729791972364</v>
      </c>
      <c r="AC37" s="15">
        <f t="shared" si="16"/>
        <v>30.31279227731907</v>
      </c>
      <c r="AD37" s="15">
        <f t="shared" si="17"/>
        <v>13.110021118028195</v>
      </c>
      <c r="AE37" s="15">
        <f t="shared" si="18"/>
        <v>1.8180971767862506</v>
      </c>
      <c r="AF37" s="15">
        <f t="shared" si="19"/>
        <v>1.006640117482257</v>
      </c>
      <c r="AG37" s="15">
        <f t="shared" si="20"/>
        <v>8.544125675544139</v>
      </c>
      <c r="AH37" s="15">
        <f t="shared" si="21"/>
        <v>36.14221447283223</v>
      </c>
      <c r="AI37" s="15">
        <f t="shared" si="4"/>
        <v>12.392769931990639</v>
      </c>
      <c r="AJ37" s="15">
        <f t="shared" si="32"/>
        <v>103.32666076998278</v>
      </c>
      <c r="AK37" s="14">
        <v>84756</v>
      </c>
      <c r="AL37" s="14">
        <f t="shared" si="33"/>
        <v>1305514</v>
      </c>
      <c r="AM37" s="14">
        <v>1857908</v>
      </c>
      <c r="AN37" s="15">
        <f t="shared" si="22"/>
        <v>70.26795729390261</v>
      </c>
      <c r="AO37" s="15">
        <f aca="true" t="shared" si="34" ref="AO37:AO67">T37/AL37*100</f>
        <v>93.50784441989897</v>
      </c>
    </row>
    <row r="38" spans="1:41" ht="33" customHeight="1">
      <c r="A38" s="33" t="s">
        <v>49</v>
      </c>
      <c r="B38" s="14">
        <v>2718666</v>
      </c>
      <c r="C38" s="14">
        <v>1787093</v>
      </c>
      <c r="D38" s="14">
        <v>464817</v>
      </c>
      <c r="E38" s="14">
        <v>1237862</v>
      </c>
      <c r="F38" s="14">
        <f t="shared" si="28"/>
        <v>1702679</v>
      </c>
      <c r="G38" s="14">
        <v>0</v>
      </c>
      <c r="H38" s="14">
        <v>100955</v>
      </c>
      <c r="I38" s="15">
        <f t="shared" si="29"/>
        <v>65.73418728155647</v>
      </c>
      <c r="J38" s="15">
        <f t="shared" si="8"/>
        <v>69.44758936919798</v>
      </c>
      <c r="K38" s="15">
        <f t="shared" si="30"/>
        <v>62.629208589801024</v>
      </c>
      <c r="L38" s="15">
        <f t="shared" si="9"/>
        <v>66.34261067744254</v>
      </c>
      <c r="M38" s="14">
        <v>571052</v>
      </c>
      <c r="N38" s="14">
        <v>183250</v>
      </c>
      <c r="O38" s="14">
        <v>61712</v>
      </c>
      <c r="P38" s="14">
        <v>23650</v>
      </c>
      <c r="Q38" s="14">
        <v>146708</v>
      </c>
      <c r="R38" s="14">
        <v>477996</v>
      </c>
      <c r="S38" s="14">
        <v>168398</v>
      </c>
      <c r="T38" s="14">
        <v>1632766</v>
      </c>
      <c r="U38" s="15">
        <f t="shared" si="10"/>
        <v>30.245629348406393</v>
      </c>
      <c r="V38" s="15">
        <f t="shared" si="11"/>
        <v>9.705791378185301</v>
      </c>
      <c r="W38" s="15">
        <f t="shared" si="12"/>
        <v>3.268560968788929</v>
      </c>
      <c r="X38" s="15">
        <f t="shared" si="13"/>
        <v>1.252616458903587</v>
      </c>
      <c r="Y38" s="15">
        <f t="shared" si="14"/>
        <v>7.770353296102642</v>
      </c>
      <c r="Z38" s="15">
        <f t="shared" si="15"/>
        <v>25.316941094717933</v>
      </c>
      <c r="AA38" s="15">
        <f aca="true" t="shared" si="35" ref="AA38:AA65">S38/(C38+G38+H38)*100</f>
        <v>8.919158834944874</v>
      </c>
      <c r="AB38" s="15">
        <f t="shared" si="31"/>
        <v>86.47905138004967</v>
      </c>
      <c r="AC38" s="15">
        <f t="shared" si="16"/>
        <v>31.954240769786463</v>
      </c>
      <c r="AD38" s="15">
        <f t="shared" si="17"/>
        <v>10.254083027576069</v>
      </c>
      <c r="AE38" s="15">
        <f t="shared" si="18"/>
        <v>3.453205848828237</v>
      </c>
      <c r="AF38" s="15">
        <f t="shared" si="19"/>
        <v>1.3233782461237327</v>
      </c>
      <c r="AG38" s="15">
        <f t="shared" si="20"/>
        <v>8.209309756123492</v>
      </c>
      <c r="AH38" s="15">
        <f t="shared" si="21"/>
        <v>26.74712507966849</v>
      </c>
      <c r="AI38" s="15">
        <f aca="true" t="shared" si="36" ref="AI38:AI65">S38/(C38)*100</f>
        <v>9.42301268036974</v>
      </c>
      <c r="AJ38" s="15">
        <f t="shared" si="32"/>
        <v>91.36435540847623</v>
      </c>
      <c r="AK38" s="14">
        <v>101121</v>
      </c>
      <c r="AL38" s="14">
        <f t="shared" si="33"/>
        <v>1733887</v>
      </c>
      <c r="AM38" s="14">
        <v>2648851</v>
      </c>
      <c r="AN38" s="15">
        <f t="shared" si="22"/>
        <v>65.45807974854003</v>
      </c>
      <c r="AO38" s="15">
        <f t="shared" si="34"/>
        <v>94.1679590423136</v>
      </c>
    </row>
    <row r="39" spans="1:41" ht="33" customHeight="1">
      <c r="A39" s="33" t="s">
        <v>50</v>
      </c>
      <c r="B39" s="14">
        <v>1650612</v>
      </c>
      <c r="C39" s="14">
        <v>1229552</v>
      </c>
      <c r="D39" s="14">
        <v>84435</v>
      </c>
      <c r="E39" s="14">
        <v>1071333</v>
      </c>
      <c r="F39" s="14">
        <f t="shared" si="28"/>
        <v>1155768</v>
      </c>
      <c r="G39" s="14">
        <v>0</v>
      </c>
      <c r="H39" s="14">
        <v>72013</v>
      </c>
      <c r="I39" s="15">
        <f t="shared" si="29"/>
        <v>74.49067376221669</v>
      </c>
      <c r="J39" s="15">
        <f t="shared" si="8"/>
        <v>78.85347980021955</v>
      </c>
      <c r="K39" s="15">
        <f t="shared" si="30"/>
        <v>70.0205741870288</v>
      </c>
      <c r="L39" s="15">
        <f t="shared" si="9"/>
        <v>74.38338022503169</v>
      </c>
      <c r="M39" s="14">
        <v>350727</v>
      </c>
      <c r="N39" s="14">
        <v>131512</v>
      </c>
      <c r="O39" s="14">
        <v>61682</v>
      </c>
      <c r="P39" s="14">
        <v>29704</v>
      </c>
      <c r="Q39" s="14">
        <v>113363</v>
      </c>
      <c r="R39" s="14">
        <v>255369</v>
      </c>
      <c r="S39" s="14">
        <v>228304</v>
      </c>
      <c r="T39" s="14">
        <v>1170661</v>
      </c>
      <c r="U39" s="15">
        <f t="shared" si="10"/>
        <v>26.94656048679859</v>
      </c>
      <c r="V39" s="15">
        <f t="shared" si="11"/>
        <v>10.104143857586829</v>
      </c>
      <c r="W39" s="15">
        <f t="shared" si="12"/>
        <v>4.739064126647536</v>
      </c>
      <c r="X39" s="15">
        <f t="shared" si="13"/>
        <v>2.2821756884980773</v>
      </c>
      <c r="Y39" s="15">
        <f t="shared" si="14"/>
        <v>8.709745575518703</v>
      </c>
      <c r="Z39" s="15">
        <f t="shared" si="15"/>
        <v>19.620149589148447</v>
      </c>
      <c r="AA39" s="15">
        <f t="shared" si="35"/>
        <v>17.540729813724248</v>
      </c>
      <c r="AB39" s="15">
        <f t="shared" si="31"/>
        <v>89.94256913792242</v>
      </c>
      <c r="AC39" s="15">
        <f t="shared" si="16"/>
        <v>28.524779757179854</v>
      </c>
      <c r="AD39" s="15">
        <f t="shared" si="17"/>
        <v>10.695928273062059</v>
      </c>
      <c r="AE39" s="15">
        <f t="shared" si="18"/>
        <v>5.016623941077726</v>
      </c>
      <c r="AF39" s="15">
        <f t="shared" si="19"/>
        <v>2.4158392650331177</v>
      </c>
      <c r="AG39" s="15">
        <f t="shared" si="20"/>
        <v>9.219862193709579</v>
      </c>
      <c r="AH39" s="15">
        <f t="shared" si="21"/>
        <v>20.769272060067408</v>
      </c>
      <c r="AI39" s="15">
        <f t="shared" si="36"/>
        <v>18.56806381511315</v>
      </c>
      <c r="AJ39" s="15">
        <f t="shared" si="32"/>
        <v>95.21036930524288</v>
      </c>
      <c r="AK39" s="14">
        <v>75673</v>
      </c>
      <c r="AL39" s="14">
        <f t="shared" si="33"/>
        <v>1246334</v>
      </c>
      <c r="AM39" s="14">
        <v>1633429</v>
      </c>
      <c r="AN39" s="15">
        <f t="shared" si="22"/>
        <v>76.3016941660764</v>
      </c>
      <c r="AO39" s="15">
        <f t="shared" si="34"/>
        <v>93.92835307389512</v>
      </c>
    </row>
    <row r="40" spans="1:41" ht="33" customHeight="1">
      <c r="A40" s="33" t="s">
        <v>101</v>
      </c>
      <c r="B40" s="14">
        <v>10610245</v>
      </c>
      <c r="C40" s="14">
        <v>6840879</v>
      </c>
      <c r="D40" s="14">
        <v>1694527</v>
      </c>
      <c r="E40" s="14">
        <v>4702994</v>
      </c>
      <c r="F40" s="14">
        <f t="shared" si="28"/>
        <v>6397521</v>
      </c>
      <c r="G40" s="14">
        <v>0</v>
      </c>
      <c r="H40" s="14">
        <v>405135</v>
      </c>
      <c r="I40" s="15">
        <f t="shared" si="29"/>
        <v>64.47427934039224</v>
      </c>
      <c r="J40" s="15">
        <f t="shared" si="8"/>
        <v>68.29261718273236</v>
      </c>
      <c r="K40" s="15">
        <f t="shared" si="30"/>
        <v>60.29569533974003</v>
      </c>
      <c r="L40" s="15">
        <f t="shared" si="9"/>
        <v>64.11403318208015</v>
      </c>
      <c r="M40" s="14">
        <v>2056226</v>
      </c>
      <c r="N40" s="14">
        <v>944014</v>
      </c>
      <c r="O40" s="14">
        <v>84213</v>
      </c>
      <c r="P40" s="14">
        <v>195672</v>
      </c>
      <c r="Q40" s="14">
        <v>864481</v>
      </c>
      <c r="R40" s="14">
        <v>1491443</v>
      </c>
      <c r="S40" s="14">
        <v>734022</v>
      </c>
      <c r="T40" s="14">
        <v>6370071</v>
      </c>
      <c r="U40" s="15">
        <f t="shared" si="10"/>
        <v>28.377339596638922</v>
      </c>
      <c r="V40" s="15">
        <f t="shared" si="11"/>
        <v>13.028045488181503</v>
      </c>
      <c r="W40" s="15">
        <f t="shared" si="12"/>
        <v>1.1621975889088814</v>
      </c>
      <c r="X40" s="15">
        <f t="shared" si="13"/>
        <v>2.700408804068002</v>
      </c>
      <c r="Y40" s="15">
        <f t="shared" si="14"/>
        <v>11.93043513302624</v>
      </c>
      <c r="Z40" s="15">
        <f t="shared" si="15"/>
        <v>20.58294394683753</v>
      </c>
      <c r="AA40" s="15">
        <f t="shared" si="35"/>
        <v>10.130010789380202</v>
      </c>
      <c r="AB40" s="15">
        <f t="shared" si="31"/>
        <v>87.91138134704129</v>
      </c>
      <c r="AC40" s="15">
        <f t="shared" si="16"/>
        <v>30.0579209192269</v>
      </c>
      <c r="AD40" s="15">
        <f t="shared" si="17"/>
        <v>13.799600899241165</v>
      </c>
      <c r="AE40" s="15">
        <f t="shared" si="18"/>
        <v>1.2310260128851862</v>
      </c>
      <c r="AF40" s="15">
        <f t="shared" si="19"/>
        <v>2.8603341763536525</v>
      </c>
      <c r="AG40" s="15">
        <f t="shared" si="20"/>
        <v>12.636987147411904</v>
      </c>
      <c r="AH40" s="15">
        <f t="shared" si="21"/>
        <v>21.801920484195087</v>
      </c>
      <c r="AI40" s="15">
        <f t="shared" si="36"/>
        <v>10.729936898459979</v>
      </c>
      <c r="AJ40" s="15">
        <f t="shared" si="32"/>
        <v>93.11772653777388</v>
      </c>
      <c r="AK40" s="14">
        <v>916009</v>
      </c>
      <c r="AL40" s="14">
        <f t="shared" si="33"/>
        <v>7286080</v>
      </c>
      <c r="AM40" s="14">
        <v>10389399</v>
      </c>
      <c r="AN40" s="15">
        <f t="shared" si="22"/>
        <v>70.12994688143174</v>
      </c>
      <c r="AO40" s="15">
        <f t="shared" si="34"/>
        <v>87.42795851816065</v>
      </c>
    </row>
    <row r="41" spans="1:41" ht="33" customHeight="1">
      <c r="A41" s="33" t="s">
        <v>51</v>
      </c>
      <c r="B41" s="14">
        <v>9365753</v>
      </c>
      <c r="C41" s="14">
        <v>7288390</v>
      </c>
      <c r="D41" s="14">
        <v>6748778</v>
      </c>
      <c r="E41" s="14">
        <v>0</v>
      </c>
      <c r="F41" s="14">
        <f t="shared" si="28"/>
        <v>6748778</v>
      </c>
      <c r="G41" s="14">
        <v>0</v>
      </c>
      <c r="H41" s="14">
        <v>223900</v>
      </c>
      <c r="I41" s="15">
        <f t="shared" si="29"/>
        <v>77.81958375370353</v>
      </c>
      <c r="J41" s="15">
        <f t="shared" si="8"/>
        <v>80.21020840502628</v>
      </c>
      <c r="K41" s="15">
        <f t="shared" si="30"/>
        <v>72.05803954044057</v>
      </c>
      <c r="L41" s="15">
        <f t="shared" si="9"/>
        <v>74.44866419176334</v>
      </c>
      <c r="M41" s="14">
        <v>1302150</v>
      </c>
      <c r="N41" s="14">
        <v>586553</v>
      </c>
      <c r="O41" s="14">
        <v>53837</v>
      </c>
      <c r="P41" s="14">
        <v>181985</v>
      </c>
      <c r="Q41" s="14">
        <v>689647</v>
      </c>
      <c r="R41" s="14">
        <v>797538</v>
      </c>
      <c r="S41" s="14">
        <v>611978</v>
      </c>
      <c r="T41" s="14">
        <v>4223688</v>
      </c>
      <c r="U41" s="15">
        <f t="shared" si="10"/>
        <v>17.333596013998395</v>
      </c>
      <c r="V41" s="15">
        <f t="shared" si="11"/>
        <v>7.807912101369889</v>
      </c>
      <c r="W41" s="15">
        <f t="shared" si="12"/>
        <v>0.7166523124107296</v>
      </c>
      <c r="X41" s="15">
        <f t="shared" si="13"/>
        <v>2.4224970015800777</v>
      </c>
      <c r="Y41" s="15">
        <f t="shared" si="14"/>
        <v>9.180249963726107</v>
      </c>
      <c r="Z41" s="15">
        <f t="shared" si="15"/>
        <v>10.616443188428562</v>
      </c>
      <c r="AA41" s="15">
        <f t="shared" si="35"/>
        <v>8.146357502173105</v>
      </c>
      <c r="AB41" s="15">
        <f t="shared" si="31"/>
        <v>56.223708083686866</v>
      </c>
      <c r="AC41" s="15">
        <f t="shared" si="16"/>
        <v>17.866085651289243</v>
      </c>
      <c r="AD41" s="15">
        <f t="shared" si="17"/>
        <v>8.04777186731226</v>
      </c>
      <c r="AE41" s="15">
        <f t="shared" si="18"/>
        <v>0.7386679362657597</v>
      </c>
      <c r="AF41" s="15">
        <f t="shared" si="19"/>
        <v>2.4969163285718796</v>
      </c>
      <c r="AG41" s="15">
        <f t="shared" si="20"/>
        <v>9.462268072921455</v>
      </c>
      <c r="AH41" s="15">
        <f t="shared" si="21"/>
        <v>10.942581283383573</v>
      </c>
      <c r="AI41" s="15">
        <f t="shared" si="36"/>
        <v>8.396614341438918</v>
      </c>
      <c r="AJ41" s="15">
        <f t="shared" si="32"/>
        <v>57.95090548118309</v>
      </c>
      <c r="AK41" s="14">
        <v>648231</v>
      </c>
      <c r="AL41" s="14">
        <f t="shared" si="33"/>
        <v>4871919</v>
      </c>
      <c r="AM41" s="14">
        <v>9161497</v>
      </c>
      <c r="AN41" s="15">
        <f t="shared" si="22"/>
        <v>53.17819784255783</v>
      </c>
      <c r="AO41" s="15">
        <f t="shared" si="34"/>
        <v>86.69454479846648</v>
      </c>
    </row>
    <row r="42" spans="1:41" ht="33" customHeight="1">
      <c r="A42" s="34" t="s">
        <v>52</v>
      </c>
      <c r="B42" s="16">
        <v>2984533</v>
      </c>
      <c r="C42" s="16">
        <v>2157184</v>
      </c>
      <c r="D42" s="16">
        <v>1341578</v>
      </c>
      <c r="E42" s="16">
        <v>650466</v>
      </c>
      <c r="F42" s="16">
        <f t="shared" si="28"/>
        <v>1992044</v>
      </c>
      <c r="G42" s="16">
        <v>0</v>
      </c>
      <c r="H42" s="16">
        <v>123915</v>
      </c>
      <c r="I42" s="17">
        <f t="shared" si="29"/>
        <v>72.27877862298725</v>
      </c>
      <c r="J42" s="17">
        <f t="shared" si="8"/>
        <v>76.43068446554285</v>
      </c>
      <c r="K42" s="17">
        <f t="shared" si="30"/>
        <v>66.74558465260729</v>
      </c>
      <c r="L42" s="17">
        <f t="shared" si="9"/>
        <v>70.8974904951629</v>
      </c>
      <c r="M42" s="16">
        <v>660242</v>
      </c>
      <c r="N42" s="16">
        <v>136060</v>
      </c>
      <c r="O42" s="16">
        <v>5114</v>
      </c>
      <c r="P42" s="16">
        <v>79765</v>
      </c>
      <c r="Q42" s="16">
        <v>223610</v>
      </c>
      <c r="R42" s="16">
        <v>429439</v>
      </c>
      <c r="S42" s="16">
        <v>135452</v>
      </c>
      <c r="T42" s="16">
        <v>1669682</v>
      </c>
      <c r="U42" s="17">
        <f t="shared" si="10"/>
        <v>28.94403092544427</v>
      </c>
      <c r="V42" s="17">
        <f t="shared" si="11"/>
        <v>5.964668784651609</v>
      </c>
      <c r="W42" s="17">
        <f t="shared" si="12"/>
        <v>0.2241901820131437</v>
      </c>
      <c r="X42" s="17">
        <f t="shared" si="13"/>
        <v>3.4967794032613226</v>
      </c>
      <c r="Y42" s="17">
        <f t="shared" si="14"/>
        <v>9.802731052006072</v>
      </c>
      <c r="Z42" s="17">
        <f t="shared" si="15"/>
        <v>18.825969412112322</v>
      </c>
      <c r="AA42" s="17">
        <f t="shared" si="35"/>
        <v>5.938014965593339</v>
      </c>
      <c r="AB42" s="17">
        <f t="shared" si="31"/>
        <v>73.19638472508207</v>
      </c>
      <c r="AC42" s="17">
        <f t="shared" si="16"/>
        <v>30.60666127692399</v>
      </c>
      <c r="AD42" s="17">
        <f t="shared" si="17"/>
        <v>6.307296920429597</v>
      </c>
      <c r="AE42" s="17">
        <f t="shared" si="18"/>
        <v>0.23706832611404496</v>
      </c>
      <c r="AF42" s="17">
        <f t="shared" si="19"/>
        <v>3.6976447071737972</v>
      </c>
      <c r="AG42" s="17">
        <f t="shared" si="20"/>
        <v>10.365828784192725</v>
      </c>
      <c r="AH42" s="17">
        <f t="shared" si="21"/>
        <v>19.907388521331516</v>
      </c>
      <c r="AI42" s="17">
        <f t="shared" si="36"/>
        <v>6.279112027532189</v>
      </c>
      <c r="AJ42" s="17">
        <f t="shared" si="32"/>
        <v>77.40100056369785</v>
      </c>
      <c r="AK42" s="16">
        <v>230436</v>
      </c>
      <c r="AL42" s="16">
        <f t="shared" si="33"/>
        <v>1900118</v>
      </c>
      <c r="AM42" s="16">
        <v>2947299</v>
      </c>
      <c r="AN42" s="17">
        <f t="shared" si="22"/>
        <v>64.46980777993681</v>
      </c>
      <c r="AO42" s="17">
        <f t="shared" si="34"/>
        <v>87.8725426526142</v>
      </c>
    </row>
    <row r="43" spans="1:41" ht="33" customHeight="1">
      <c r="A43" s="33" t="s">
        <v>53</v>
      </c>
      <c r="B43" s="14">
        <v>2416109</v>
      </c>
      <c r="C43" s="14">
        <v>1544847</v>
      </c>
      <c r="D43" s="14">
        <v>489407</v>
      </c>
      <c r="E43" s="14">
        <v>951839</v>
      </c>
      <c r="F43" s="14">
        <f t="shared" si="28"/>
        <v>1441246</v>
      </c>
      <c r="G43" s="14">
        <v>0</v>
      </c>
      <c r="H43" s="14">
        <v>104640</v>
      </c>
      <c r="I43" s="15">
        <f t="shared" si="29"/>
        <v>63.939458029418375</v>
      </c>
      <c r="J43" s="15">
        <f t="shared" si="8"/>
        <v>68.2703884634344</v>
      </c>
      <c r="K43" s="15">
        <f t="shared" si="30"/>
        <v>59.65153062216978</v>
      </c>
      <c r="L43" s="15">
        <f t="shared" si="9"/>
        <v>63.98246105618579</v>
      </c>
      <c r="M43" s="14">
        <v>483535</v>
      </c>
      <c r="N43" s="14">
        <v>181677</v>
      </c>
      <c r="O43" s="14">
        <v>5527</v>
      </c>
      <c r="P43" s="14">
        <v>49738</v>
      </c>
      <c r="Q43" s="14">
        <v>244468</v>
      </c>
      <c r="R43" s="14">
        <v>245948</v>
      </c>
      <c r="S43" s="14">
        <v>114435</v>
      </c>
      <c r="T43" s="14">
        <v>1329617</v>
      </c>
      <c r="U43" s="15">
        <f t="shared" si="10"/>
        <v>29.31426558681578</v>
      </c>
      <c r="V43" s="15">
        <f t="shared" si="11"/>
        <v>11.01415167261094</v>
      </c>
      <c r="W43" s="15">
        <f t="shared" si="12"/>
        <v>0.3350738744834</v>
      </c>
      <c r="X43" s="15">
        <f t="shared" si="13"/>
        <v>3.015361745803392</v>
      </c>
      <c r="Y43" s="15">
        <f t="shared" si="14"/>
        <v>14.820850361354774</v>
      </c>
      <c r="Z43" s="15">
        <f t="shared" si="15"/>
        <v>14.910575227328254</v>
      </c>
      <c r="AA43" s="15">
        <f t="shared" si="35"/>
        <v>6.937611511942804</v>
      </c>
      <c r="AB43" s="15">
        <f t="shared" si="31"/>
        <v>80.60791021693412</v>
      </c>
      <c r="AC43" s="15">
        <f t="shared" si="16"/>
        <v>31.299863352163676</v>
      </c>
      <c r="AD43" s="15">
        <f t="shared" si="17"/>
        <v>11.760193727922571</v>
      </c>
      <c r="AE43" s="15">
        <f t="shared" si="18"/>
        <v>0.35777005748789364</v>
      </c>
      <c r="AF43" s="15">
        <f t="shared" si="19"/>
        <v>3.2196068607441384</v>
      </c>
      <c r="AG43" s="15">
        <f t="shared" si="20"/>
        <v>15.824738631074792</v>
      </c>
      <c r="AH43" s="15">
        <f t="shared" si="21"/>
        <v>15.920540998558433</v>
      </c>
      <c r="AI43" s="15">
        <f t="shared" si="36"/>
        <v>7.407529677696238</v>
      </c>
      <c r="AJ43" s="15">
        <f t="shared" si="32"/>
        <v>86.06787597736216</v>
      </c>
      <c r="AK43" s="14">
        <v>160940</v>
      </c>
      <c r="AL43" s="14">
        <f t="shared" si="33"/>
        <v>1490557</v>
      </c>
      <c r="AM43" s="14">
        <v>2302454</v>
      </c>
      <c r="AN43" s="15">
        <f t="shared" si="22"/>
        <v>64.7377537184239</v>
      </c>
      <c r="AO43" s="15">
        <f t="shared" si="34"/>
        <v>89.20269402646124</v>
      </c>
    </row>
    <row r="44" spans="1:41" ht="33" customHeight="1">
      <c r="A44" s="33" t="s">
        <v>54</v>
      </c>
      <c r="B44" s="14">
        <v>5672196</v>
      </c>
      <c r="C44" s="14">
        <v>4261921</v>
      </c>
      <c r="D44" s="14">
        <v>2128727</v>
      </c>
      <c r="E44" s="14">
        <v>1694090</v>
      </c>
      <c r="F44" s="14">
        <f t="shared" si="28"/>
        <v>3822817</v>
      </c>
      <c r="G44" s="14">
        <v>0</v>
      </c>
      <c r="H44" s="14">
        <v>210050</v>
      </c>
      <c r="I44" s="15">
        <f t="shared" si="29"/>
        <v>75.13705450234795</v>
      </c>
      <c r="J44" s="15">
        <f t="shared" si="8"/>
        <v>78.8402058038897</v>
      </c>
      <c r="K44" s="15">
        <f t="shared" si="30"/>
        <v>67.39571411143056</v>
      </c>
      <c r="L44" s="15">
        <f t="shared" si="9"/>
        <v>71.09886541297233</v>
      </c>
      <c r="M44" s="14">
        <v>1193721</v>
      </c>
      <c r="N44" s="14">
        <v>414223</v>
      </c>
      <c r="O44" s="14">
        <v>26857</v>
      </c>
      <c r="P44" s="14">
        <v>153109</v>
      </c>
      <c r="Q44" s="14">
        <v>736802</v>
      </c>
      <c r="R44" s="14">
        <v>969578</v>
      </c>
      <c r="S44" s="14">
        <v>512535</v>
      </c>
      <c r="T44" s="14">
        <v>4007262</v>
      </c>
      <c r="U44" s="15">
        <f t="shared" si="10"/>
        <v>26.693397609242098</v>
      </c>
      <c r="V44" s="15">
        <f t="shared" si="11"/>
        <v>9.262649511814814</v>
      </c>
      <c r="W44" s="15">
        <f t="shared" si="12"/>
        <v>0.6005629285163074</v>
      </c>
      <c r="X44" s="15">
        <f t="shared" si="13"/>
        <v>3.423747604803341</v>
      </c>
      <c r="Y44" s="15">
        <f t="shared" si="14"/>
        <v>16.476001297861725</v>
      </c>
      <c r="Z44" s="15">
        <f t="shared" si="15"/>
        <v>21.68122288807329</v>
      </c>
      <c r="AA44" s="15">
        <f t="shared" si="35"/>
        <v>11.461053750124945</v>
      </c>
      <c r="AB44" s="15">
        <f t="shared" si="31"/>
        <v>89.60840756793816</v>
      </c>
      <c r="AC44" s="15">
        <f t="shared" si="16"/>
        <v>28.008989373571215</v>
      </c>
      <c r="AD44" s="15">
        <f t="shared" si="17"/>
        <v>9.719161852131936</v>
      </c>
      <c r="AE44" s="15">
        <f t="shared" si="18"/>
        <v>0.6301618448582224</v>
      </c>
      <c r="AF44" s="15">
        <f t="shared" si="19"/>
        <v>3.5924879883977203</v>
      </c>
      <c r="AG44" s="15">
        <f t="shared" si="20"/>
        <v>17.288025751767805</v>
      </c>
      <c r="AH44" s="15">
        <f t="shared" si="21"/>
        <v>22.749788182371283</v>
      </c>
      <c r="AI44" s="15">
        <f t="shared" si="36"/>
        <v>12.025915074446477</v>
      </c>
      <c r="AJ44" s="15">
        <f t="shared" si="32"/>
        <v>94.02478365976282</v>
      </c>
      <c r="AK44" s="14">
        <v>529906</v>
      </c>
      <c r="AL44" s="14">
        <f t="shared" si="33"/>
        <v>4537168</v>
      </c>
      <c r="AM44" s="14">
        <v>5524206</v>
      </c>
      <c r="AN44" s="15">
        <f t="shared" si="22"/>
        <v>82.13249107654566</v>
      </c>
      <c r="AO44" s="15">
        <f t="shared" si="34"/>
        <v>88.3207763080406</v>
      </c>
    </row>
    <row r="45" spans="1:41" ht="33" customHeight="1">
      <c r="A45" s="33" t="s">
        <v>55</v>
      </c>
      <c r="B45" s="14">
        <v>5230075</v>
      </c>
      <c r="C45" s="14">
        <v>3436464</v>
      </c>
      <c r="D45" s="14">
        <v>2039139</v>
      </c>
      <c r="E45" s="14">
        <v>1067869</v>
      </c>
      <c r="F45" s="14">
        <f t="shared" si="28"/>
        <v>3107008</v>
      </c>
      <c r="G45" s="14">
        <v>0</v>
      </c>
      <c r="H45" s="14">
        <v>198100</v>
      </c>
      <c r="I45" s="15">
        <f t="shared" si="29"/>
        <v>65.70582639828301</v>
      </c>
      <c r="J45" s="15">
        <f t="shared" si="8"/>
        <v>69.49353498754797</v>
      </c>
      <c r="K45" s="15">
        <f t="shared" si="30"/>
        <v>59.40656682743556</v>
      </c>
      <c r="L45" s="15">
        <f t="shared" si="9"/>
        <v>63.19427541670053</v>
      </c>
      <c r="M45" s="14">
        <v>1139888</v>
      </c>
      <c r="N45" s="14">
        <v>388236</v>
      </c>
      <c r="O45" s="14">
        <v>44131</v>
      </c>
      <c r="P45" s="14">
        <v>164164</v>
      </c>
      <c r="Q45" s="14">
        <v>551582</v>
      </c>
      <c r="R45" s="14">
        <v>546690</v>
      </c>
      <c r="S45" s="14">
        <v>388565</v>
      </c>
      <c r="T45" s="14">
        <v>3223256</v>
      </c>
      <c r="U45" s="15">
        <f t="shared" si="10"/>
        <v>31.362441272185603</v>
      </c>
      <c r="V45" s="15">
        <f t="shared" si="11"/>
        <v>10.681776411145876</v>
      </c>
      <c r="W45" s="15">
        <f t="shared" si="12"/>
        <v>1.2142034092672462</v>
      </c>
      <c r="X45" s="15">
        <f t="shared" si="13"/>
        <v>4.516745337267414</v>
      </c>
      <c r="Y45" s="15">
        <f t="shared" si="14"/>
        <v>15.176015610125452</v>
      </c>
      <c r="Z45" s="15">
        <f t="shared" si="15"/>
        <v>15.041418998262241</v>
      </c>
      <c r="AA45" s="15">
        <f t="shared" si="35"/>
        <v>10.690828390970692</v>
      </c>
      <c r="AB45" s="15">
        <f t="shared" si="31"/>
        <v>88.68342942922453</v>
      </c>
      <c r="AC45" s="15">
        <f t="shared" si="16"/>
        <v>33.17037512978457</v>
      </c>
      <c r="AD45" s="15">
        <f t="shared" si="17"/>
        <v>11.297543055885352</v>
      </c>
      <c r="AE45" s="15">
        <f t="shared" si="18"/>
        <v>1.2841979430018764</v>
      </c>
      <c r="AF45" s="15">
        <f t="shared" si="19"/>
        <v>4.777119737032019</v>
      </c>
      <c r="AG45" s="15">
        <f t="shared" si="20"/>
        <v>16.05085925532757</v>
      </c>
      <c r="AH45" s="15">
        <f t="shared" si="21"/>
        <v>15.908503624656042</v>
      </c>
      <c r="AI45" s="15">
        <f t="shared" si="36"/>
        <v>11.307116850343842</v>
      </c>
      <c r="AJ45" s="15">
        <f t="shared" si="32"/>
        <v>93.79571559603127</v>
      </c>
      <c r="AK45" s="14">
        <v>706822</v>
      </c>
      <c r="AL45" s="14">
        <f t="shared" si="33"/>
        <v>3930078</v>
      </c>
      <c r="AM45" s="14">
        <v>5123645</v>
      </c>
      <c r="AN45" s="15">
        <f t="shared" si="22"/>
        <v>76.70472876243377</v>
      </c>
      <c r="AO45" s="15">
        <f t="shared" si="34"/>
        <v>82.01506433205651</v>
      </c>
    </row>
    <row r="46" spans="1:41" ht="33" customHeight="1">
      <c r="A46" s="35" t="s">
        <v>56</v>
      </c>
      <c r="B46" s="18">
        <v>3210319</v>
      </c>
      <c r="C46" s="18">
        <v>2266193</v>
      </c>
      <c r="D46" s="18">
        <v>893607</v>
      </c>
      <c r="E46" s="18">
        <v>1232650</v>
      </c>
      <c r="F46" s="18">
        <f t="shared" si="28"/>
        <v>2126257</v>
      </c>
      <c r="G46" s="18">
        <v>0</v>
      </c>
      <c r="H46" s="18">
        <v>134888</v>
      </c>
      <c r="I46" s="19">
        <f t="shared" si="29"/>
        <v>70.5908976646869</v>
      </c>
      <c r="J46" s="19">
        <f t="shared" si="8"/>
        <v>74.79259849254856</v>
      </c>
      <c r="K46" s="19">
        <f t="shared" si="30"/>
        <v>66.23195389617045</v>
      </c>
      <c r="L46" s="19">
        <f t="shared" si="9"/>
        <v>70.4336547240321</v>
      </c>
      <c r="M46" s="18">
        <v>614107</v>
      </c>
      <c r="N46" s="18">
        <v>245272</v>
      </c>
      <c r="O46" s="18">
        <v>9593</v>
      </c>
      <c r="P46" s="18">
        <v>48287</v>
      </c>
      <c r="Q46" s="18">
        <v>270658</v>
      </c>
      <c r="R46" s="18">
        <v>565036</v>
      </c>
      <c r="S46" s="18">
        <v>227617</v>
      </c>
      <c r="T46" s="18">
        <v>1980570</v>
      </c>
      <c r="U46" s="19">
        <f t="shared" si="10"/>
        <v>25.576271687627365</v>
      </c>
      <c r="V46" s="19">
        <f t="shared" si="11"/>
        <v>10.215065630855435</v>
      </c>
      <c r="W46" s="19">
        <f t="shared" si="12"/>
        <v>0.39952837909258376</v>
      </c>
      <c r="X46" s="19">
        <f t="shared" si="13"/>
        <v>2.0110525217599906</v>
      </c>
      <c r="Y46" s="19">
        <f t="shared" si="14"/>
        <v>11.272339417120872</v>
      </c>
      <c r="Z46" s="19">
        <f t="shared" si="15"/>
        <v>23.532567206187547</v>
      </c>
      <c r="AA46" s="19">
        <f t="shared" si="35"/>
        <v>9.479771819442991</v>
      </c>
      <c r="AB46" s="19">
        <f t="shared" si="31"/>
        <v>82.48659666208678</v>
      </c>
      <c r="AC46" s="19">
        <f t="shared" si="16"/>
        <v>27.09861869664234</v>
      </c>
      <c r="AD46" s="19">
        <f t="shared" si="17"/>
        <v>10.823085235900031</v>
      </c>
      <c r="AE46" s="19">
        <f t="shared" si="18"/>
        <v>0.42330904737592956</v>
      </c>
      <c r="AF46" s="19">
        <f t="shared" si="19"/>
        <v>2.130754088464663</v>
      </c>
      <c r="AG46" s="19">
        <f t="shared" si="20"/>
        <v>11.943289913965845</v>
      </c>
      <c r="AH46" s="19">
        <f t="shared" si="21"/>
        <v>24.933269143448946</v>
      </c>
      <c r="AI46" s="19">
        <f t="shared" si="36"/>
        <v>10.044025376479409</v>
      </c>
      <c r="AJ46" s="19">
        <f t="shared" si="32"/>
        <v>87.39635150227717</v>
      </c>
      <c r="AK46" s="18">
        <v>218866</v>
      </c>
      <c r="AL46" s="18">
        <f t="shared" si="33"/>
        <v>2199436</v>
      </c>
      <c r="AM46" s="18">
        <v>3090822</v>
      </c>
      <c r="AN46" s="19">
        <f t="shared" si="22"/>
        <v>71.16022857349921</v>
      </c>
      <c r="AO46" s="19">
        <f t="shared" si="34"/>
        <v>90.04899437855886</v>
      </c>
    </row>
    <row r="47" spans="1:41" ht="33" customHeight="1">
      <c r="A47" s="33" t="s">
        <v>57</v>
      </c>
      <c r="B47" s="14">
        <v>5168278</v>
      </c>
      <c r="C47" s="14">
        <v>3310864</v>
      </c>
      <c r="D47" s="14">
        <v>884886</v>
      </c>
      <c r="E47" s="14">
        <v>2196477</v>
      </c>
      <c r="F47" s="14">
        <f t="shared" si="28"/>
        <v>3081363</v>
      </c>
      <c r="G47" s="14">
        <v>0</v>
      </c>
      <c r="H47" s="14">
        <v>173700</v>
      </c>
      <c r="I47" s="15">
        <f t="shared" si="29"/>
        <v>64.06125986256932</v>
      </c>
      <c r="J47" s="15">
        <f t="shared" si="8"/>
        <v>67.42214718325911</v>
      </c>
      <c r="K47" s="15">
        <f t="shared" si="30"/>
        <v>59.62068990870847</v>
      </c>
      <c r="L47" s="15">
        <f t="shared" si="9"/>
        <v>62.98157722939827</v>
      </c>
      <c r="M47" s="14">
        <v>872889</v>
      </c>
      <c r="N47" s="14">
        <v>375950</v>
      </c>
      <c r="O47" s="14">
        <v>45249</v>
      </c>
      <c r="P47" s="14">
        <v>110488</v>
      </c>
      <c r="Q47" s="14">
        <v>524760</v>
      </c>
      <c r="R47" s="14">
        <v>764622</v>
      </c>
      <c r="S47" s="14">
        <v>415688</v>
      </c>
      <c r="T47" s="14">
        <v>3109646</v>
      </c>
      <c r="U47" s="15">
        <f t="shared" si="10"/>
        <v>25.050164095135003</v>
      </c>
      <c r="V47" s="15">
        <f t="shared" si="11"/>
        <v>10.789011193365942</v>
      </c>
      <c r="W47" s="15">
        <f t="shared" si="12"/>
        <v>1.2985555725192592</v>
      </c>
      <c r="X47" s="15">
        <f t="shared" si="13"/>
        <v>3.17078406365904</v>
      </c>
      <c r="Y47" s="15">
        <f t="shared" si="14"/>
        <v>15.05955981867459</v>
      </c>
      <c r="Z47" s="15">
        <f t="shared" si="15"/>
        <v>21.943118278212136</v>
      </c>
      <c r="AA47" s="15">
        <f t="shared" si="35"/>
        <v>11.92941211583429</v>
      </c>
      <c r="AB47" s="15">
        <f t="shared" si="31"/>
        <v>89.24060513740027</v>
      </c>
      <c r="AC47" s="15">
        <f t="shared" si="16"/>
        <v>26.364387060296046</v>
      </c>
      <c r="AD47" s="15">
        <f t="shared" si="17"/>
        <v>11.35504206756907</v>
      </c>
      <c r="AE47" s="15">
        <f t="shared" si="18"/>
        <v>1.3666825336226434</v>
      </c>
      <c r="AF47" s="15">
        <f t="shared" si="19"/>
        <v>3.3371349593338775</v>
      </c>
      <c r="AG47" s="15">
        <f t="shared" si="20"/>
        <v>15.849639248244568</v>
      </c>
      <c r="AH47" s="15">
        <f t="shared" si="21"/>
        <v>23.09433428857241</v>
      </c>
      <c r="AI47" s="15">
        <f t="shared" si="36"/>
        <v>12.555272581416816</v>
      </c>
      <c r="AJ47" s="15">
        <f t="shared" si="32"/>
        <v>93.92249273905543</v>
      </c>
      <c r="AK47" s="14">
        <v>496283</v>
      </c>
      <c r="AL47" s="14">
        <f t="shared" si="33"/>
        <v>3605929</v>
      </c>
      <c r="AM47" s="14">
        <v>5012843</v>
      </c>
      <c r="AN47" s="15">
        <f t="shared" si="22"/>
        <v>71.93381081354433</v>
      </c>
      <c r="AO47" s="15">
        <f t="shared" si="34"/>
        <v>86.23702796144904</v>
      </c>
    </row>
    <row r="48" spans="1:41" ht="33" customHeight="1">
      <c r="A48" s="33" t="s">
        <v>58</v>
      </c>
      <c r="B48" s="14">
        <v>3128001</v>
      </c>
      <c r="C48" s="14">
        <v>1795841</v>
      </c>
      <c r="D48" s="14">
        <v>281731</v>
      </c>
      <c r="E48" s="14">
        <v>1401622</v>
      </c>
      <c r="F48" s="14">
        <f t="shared" si="28"/>
        <v>1683353</v>
      </c>
      <c r="G48" s="14">
        <v>0</v>
      </c>
      <c r="H48" s="14">
        <v>109600</v>
      </c>
      <c r="I48" s="15">
        <f t="shared" si="29"/>
        <v>57.41177832104274</v>
      </c>
      <c r="J48" s="15">
        <f t="shared" si="8"/>
        <v>60.91561351802637</v>
      </c>
      <c r="K48" s="15">
        <f t="shared" si="30"/>
        <v>53.81561578784662</v>
      </c>
      <c r="L48" s="15">
        <f t="shared" si="9"/>
        <v>57.31945098483025</v>
      </c>
      <c r="M48" s="14">
        <v>626353</v>
      </c>
      <c r="N48" s="14">
        <v>171769</v>
      </c>
      <c r="O48" s="14">
        <v>6609</v>
      </c>
      <c r="P48" s="14">
        <v>78564</v>
      </c>
      <c r="Q48" s="14">
        <v>254173</v>
      </c>
      <c r="R48" s="14">
        <v>402224</v>
      </c>
      <c r="S48" s="14">
        <v>105969</v>
      </c>
      <c r="T48" s="14">
        <v>1645661</v>
      </c>
      <c r="U48" s="15">
        <f t="shared" si="10"/>
        <v>32.871812876914056</v>
      </c>
      <c r="V48" s="15">
        <f t="shared" si="11"/>
        <v>9.014658548860867</v>
      </c>
      <c r="W48" s="15">
        <f t="shared" si="12"/>
        <v>0.34684883971741975</v>
      </c>
      <c r="X48" s="15">
        <f t="shared" si="13"/>
        <v>4.123139997512387</v>
      </c>
      <c r="Y48" s="15">
        <f t="shared" si="14"/>
        <v>13.339326696549513</v>
      </c>
      <c r="Z48" s="15">
        <f t="shared" si="15"/>
        <v>21.109234030337333</v>
      </c>
      <c r="AA48" s="15">
        <f t="shared" si="35"/>
        <v>5.561389725528106</v>
      </c>
      <c r="AB48" s="15">
        <f t="shared" si="31"/>
        <v>86.36641071541969</v>
      </c>
      <c r="AC48" s="15">
        <f t="shared" si="16"/>
        <v>34.87797639100566</v>
      </c>
      <c r="AD48" s="15">
        <f t="shared" si="17"/>
        <v>9.564822275468709</v>
      </c>
      <c r="AE48" s="15">
        <f t="shared" si="18"/>
        <v>0.368016990368301</v>
      </c>
      <c r="AF48" s="15">
        <f t="shared" si="19"/>
        <v>4.374774826947374</v>
      </c>
      <c r="AG48" s="15">
        <f t="shared" si="20"/>
        <v>14.153424495821179</v>
      </c>
      <c r="AH48" s="15">
        <f t="shared" si="21"/>
        <v>22.397528511711226</v>
      </c>
      <c r="AI48" s="15">
        <f t="shared" si="36"/>
        <v>5.9008007947251455</v>
      </c>
      <c r="AJ48" s="15">
        <f t="shared" si="32"/>
        <v>91.6373442860476</v>
      </c>
      <c r="AK48" s="14">
        <v>349268</v>
      </c>
      <c r="AL48" s="14">
        <f t="shared" si="33"/>
        <v>1994929</v>
      </c>
      <c r="AM48" s="14">
        <v>3062702</v>
      </c>
      <c r="AN48" s="15">
        <f t="shared" si="22"/>
        <v>65.13624244213116</v>
      </c>
      <c r="AO48" s="15">
        <f t="shared" si="34"/>
        <v>82.49220899590914</v>
      </c>
    </row>
    <row r="49" spans="1:41" ht="33" customHeight="1">
      <c r="A49" s="33" t="s">
        <v>59</v>
      </c>
      <c r="B49" s="14">
        <v>6387479</v>
      </c>
      <c r="C49" s="14">
        <v>4358251</v>
      </c>
      <c r="D49" s="14">
        <v>1749549</v>
      </c>
      <c r="E49" s="14">
        <v>2189333</v>
      </c>
      <c r="F49" s="14">
        <f t="shared" si="28"/>
        <v>3938882</v>
      </c>
      <c r="G49" s="14">
        <v>0</v>
      </c>
      <c r="H49" s="14">
        <v>211373</v>
      </c>
      <c r="I49" s="15">
        <f t="shared" si="29"/>
        <v>68.23115974236471</v>
      </c>
      <c r="J49" s="15">
        <f t="shared" si="8"/>
        <v>71.54033696236026</v>
      </c>
      <c r="K49" s="15">
        <f t="shared" si="30"/>
        <v>61.665674360729795</v>
      </c>
      <c r="L49" s="15">
        <f t="shared" si="9"/>
        <v>64.97485158072536</v>
      </c>
      <c r="M49" s="14">
        <v>1260918</v>
      </c>
      <c r="N49" s="14">
        <v>389620</v>
      </c>
      <c r="O49" s="14">
        <v>19361</v>
      </c>
      <c r="P49" s="14">
        <v>176200</v>
      </c>
      <c r="Q49" s="14">
        <v>1052303</v>
      </c>
      <c r="R49" s="14">
        <v>866933</v>
      </c>
      <c r="S49" s="14">
        <v>320495</v>
      </c>
      <c r="T49" s="14">
        <v>4085830</v>
      </c>
      <c r="U49" s="15">
        <f t="shared" si="10"/>
        <v>27.5934737737722</v>
      </c>
      <c r="V49" s="15">
        <f t="shared" si="11"/>
        <v>8.526303258211179</v>
      </c>
      <c r="W49" s="15">
        <f t="shared" si="12"/>
        <v>0.4236891262826001</v>
      </c>
      <c r="X49" s="15">
        <f t="shared" si="13"/>
        <v>3.855897115386299</v>
      </c>
      <c r="Y49" s="15">
        <f t="shared" si="14"/>
        <v>23.0282185142585</v>
      </c>
      <c r="Z49" s="15">
        <f t="shared" si="15"/>
        <v>18.971648433219013</v>
      </c>
      <c r="AA49" s="15">
        <f t="shared" si="35"/>
        <v>7.013596742314028</v>
      </c>
      <c r="AB49" s="15">
        <f t="shared" si="31"/>
        <v>89.41282696344382</v>
      </c>
      <c r="AC49" s="15">
        <f t="shared" si="16"/>
        <v>28.93174349068009</v>
      </c>
      <c r="AD49" s="15">
        <f t="shared" si="17"/>
        <v>8.939824714088289</v>
      </c>
      <c r="AE49" s="15">
        <f t="shared" si="18"/>
        <v>0.4442378376096283</v>
      </c>
      <c r="AF49" s="15">
        <f t="shared" si="19"/>
        <v>4.042906202511054</v>
      </c>
      <c r="AG49" s="15">
        <f t="shared" si="20"/>
        <v>24.14507562781492</v>
      </c>
      <c r="AH49" s="15">
        <f t="shared" si="21"/>
        <v>19.891763920893954</v>
      </c>
      <c r="AI49" s="15">
        <f t="shared" si="36"/>
        <v>7.353752686570829</v>
      </c>
      <c r="AJ49" s="15">
        <f t="shared" si="32"/>
        <v>93.74930448016876</v>
      </c>
      <c r="AK49" s="14">
        <v>719564</v>
      </c>
      <c r="AL49" s="14">
        <f t="shared" si="33"/>
        <v>4805394</v>
      </c>
      <c r="AM49" s="14">
        <v>6202558</v>
      </c>
      <c r="AN49" s="15">
        <f t="shared" si="22"/>
        <v>77.47439040473301</v>
      </c>
      <c r="AO49" s="15">
        <f t="shared" si="34"/>
        <v>85.02591046644666</v>
      </c>
    </row>
    <row r="50" spans="1:41" ht="33" customHeight="1">
      <c r="A50" s="33" t="s">
        <v>60</v>
      </c>
      <c r="B50" s="14">
        <v>3152024</v>
      </c>
      <c r="C50" s="14">
        <v>2245156</v>
      </c>
      <c r="D50" s="14">
        <v>809660</v>
      </c>
      <c r="E50" s="14">
        <v>1217768</v>
      </c>
      <c r="F50" s="14">
        <f t="shared" si="28"/>
        <v>2027428</v>
      </c>
      <c r="G50" s="14">
        <v>0</v>
      </c>
      <c r="H50" s="14">
        <v>134100</v>
      </c>
      <c r="I50" s="15">
        <f t="shared" si="29"/>
        <v>71.2290261749276</v>
      </c>
      <c r="J50" s="15">
        <f t="shared" si="8"/>
        <v>75.48343540531417</v>
      </c>
      <c r="K50" s="15">
        <f t="shared" si="30"/>
        <v>64.32146455737646</v>
      </c>
      <c r="L50" s="15">
        <f t="shared" si="9"/>
        <v>68.57587378776304</v>
      </c>
      <c r="M50" s="14">
        <v>613460</v>
      </c>
      <c r="N50" s="14">
        <v>236463</v>
      </c>
      <c r="O50" s="14">
        <v>28466</v>
      </c>
      <c r="P50" s="14">
        <v>76322</v>
      </c>
      <c r="Q50" s="14">
        <v>386654</v>
      </c>
      <c r="R50" s="14">
        <v>540271</v>
      </c>
      <c r="S50" s="14">
        <v>233910</v>
      </c>
      <c r="T50" s="14">
        <v>2115546</v>
      </c>
      <c r="U50" s="15">
        <f t="shared" si="10"/>
        <v>25.78369036371034</v>
      </c>
      <c r="V50" s="15">
        <f t="shared" si="11"/>
        <v>9.938527001718183</v>
      </c>
      <c r="W50" s="15">
        <f t="shared" si="12"/>
        <v>1.196424428476801</v>
      </c>
      <c r="X50" s="15">
        <f t="shared" si="13"/>
        <v>3.2078095001126403</v>
      </c>
      <c r="Y50" s="15">
        <f t="shared" si="14"/>
        <v>16.25104654564284</v>
      </c>
      <c r="Z50" s="15">
        <f t="shared" si="15"/>
        <v>22.707560682835307</v>
      </c>
      <c r="AA50" s="15">
        <f t="shared" si="35"/>
        <v>9.831224550868003</v>
      </c>
      <c r="AB50" s="15">
        <f t="shared" si="31"/>
        <v>88.91628307336411</v>
      </c>
      <c r="AC50" s="15">
        <f t="shared" si="16"/>
        <v>27.323713808750927</v>
      </c>
      <c r="AD50" s="15">
        <f t="shared" si="17"/>
        <v>10.532141196424659</v>
      </c>
      <c r="AE50" s="15">
        <f t="shared" si="18"/>
        <v>1.2678851714535648</v>
      </c>
      <c r="AF50" s="15">
        <f t="shared" si="19"/>
        <v>3.3994074353853363</v>
      </c>
      <c r="AG50" s="15">
        <f t="shared" si="20"/>
        <v>17.22169862584159</v>
      </c>
      <c r="AH50" s="15">
        <f t="shared" si="21"/>
        <v>24.0638512424081</v>
      </c>
      <c r="AI50" s="15">
        <f t="shared" si="36"/>
        <v>10.418429721587275</v>
      </c>
      <c r="AJ50" s="15">
        <f t="shared" si="32"/>
        <v>94.22712720185146</v>
      </c>
      <c r="AK50" s="14">
        <v>261145</v>
      </c>
      <c r="AL50" s="14">
        <f t="shared" si="33"/>
        <v>2376691</v>
      </c>
      <c r="AM50" s="14">
        <v>3071996</v>
      </c>
      <c r="AN50" s="15">
        <f t="shared" si="22"/>
        <v>77.36634422701071</v>
      </c>
      <c r="AO50" s="15">
        <f t="shared" si="34"/>
        <v>89.0122443346653</v>
      </c>
    </row>
    <row r="51" spans="1:41" ht="33" customHeight="1">
      <c r="A51" s="33" t="s">
        <v>61</v>
      </c>
      <c r="B51" s="14">
        <v>3674678</v>
      </c>
      <c r="C51" s="14">
        <v>2462852</v>
      </c>
      <c r="D51" s="14">
        <v>637787</v>
      </c>
      <c r="E51" s="14">
        <v>1586267</v>
      </c>
      <c r="F51" s="14">
        <f t="shared" si="28"/>
        <v>2224054</v>
      </c>
      <c r="G51" s="14">
        <v>0</v>
      </c>
      <c r="H51" s="14">
        <v>141778</v>
      </c>
      <c r="I51" s="15">
        <f t="shared" si="29"/>
        <v>67.02225337839126</v>
      </c>
      <c r="J51" s="15">
        <f t="shared" si="8"/>
        <v>70.88049619585716</v>
      </c>
      <c r="K51" s="15">
        <f t="shared" si="30"/>
        <v>60.52377922637031</v>
      </c>
      <c r="L51" s="15">
        <f t="shared" si="9"/>
        <v>64.38202204383622</v>
      </c>
      <c r="M51" s="14">
        <v>675862</v>
      </c>
      <c r="N51" s="14">
        <v>275768</v>
      </c>
      <c r="O51" s="14">
        <v>42193</v>
      </c>
      <c r="P51" s="14">
        <v>70499</v>
      </c>
      <c r="Q51" s="14">
        <v>355654</v>
      </c>
      <c r="R51" s="14">
        <v>538214</v>
      </c>
      <c r="S51" s="14">
        <v>322123</v>
      </c>
      <c r="T51" s="14">
        <v>2283538</v>
      </c>
      <c r="U51" s="15">
        <f t="shared" si="10"/>
        <v>25.948484045718583</v>
      </c>
      <c r="V51" s="15">
        <f t="shared" si="11"/>
        <v>10.587607452881983</v>
      </c>
      <c r="W51" s="15">
        <f t="shared" si="12"/>
        <v>1.6199229833028108</v>
      </c>
      <c r="X51" s="15">
        <f t="shared" si="13"/>
        <v>2.7066800274895093</v>
      </c>
      <c r="Y51" s="15">
        <f t="shared" si="14"/>
        <v>13.654684158594502</v>
      </c>
      <c r="Z51" s="15">
        <f t="shared" si="15"/>
        <v>20.66374110718221</v>
      </c>
      <c r="AA51" s="15">
        <f t="shared" si="35"/>
        <v>12.36732280592637</v>
      </c>
      <c r="AB51" s="15">
        <f t="shared" si="31"/>
        <v>87.67226055140269</v>
      </c>
      <c r="AC51" s="15">
        <f t="shared" si="16"/>
        <v>27.4422498794081</v>
      </c>
      <c r="AD51" s="15">
        <f t="shared" si="17"/>
        <v>11.197099947540494</v>
      </c>
      <c r="AE51" s="15">
        <f t="shared" si="18"/>
        <v>1.7131764312268865</v>
      </c>
      <c r="AF51" s="15">
        <f t="shared" si="19"/>
        <v>2.862494376438373</v>
      </c>
      <c r="AG51" s="15">
        <f t="shared" si="20"/>
        <v>14.440737811285453</v>
      </c>
      <c r="AH51" s="15">
        <f t="shared" si="21"/>
        <v>21.853282292236806</v>
      </c>
      <c r="AI51" s="15">
        <f t="shared" si="36"/>
        <v>13.07926745090651</v>
      </c>
      <c r="AJ51" s="15">
        <f t="shared" si="32"/>
        <v>92.71925393811728</v>
      </c>
      <c r="AK51" s="14">
        <v>301801</v>
      </c>
      <c r="AL51" s="14">
        <f t="shared" si="33"/>
        <v>2585339</v>
      </c>
      <c r="AM51" s="14">
        <v>3563996</v>
      </c>
      <c r="AN51" s="15">
        <f t="shared" si="22"/>
        <v>72.5404573966974</v>
      </c>
      <c r="AO51" s="15">
        <f t="shared" si="34"/>
        <v>88.32644384353465</v>
      </c>
    </row>
    <row r="52" spans="1:41" ht="33" customHeight="1">
      <c r="A52" s="34" t="s">
        <v>62</v>
      </c>
      <c r="B52" s="16">
        <v>2982451</v>
      </c>
      <c r="C52" s="16">
        <v>2003263</v>
      </c>
      <c r="D52" s="16">
        <v>689422</v>
      </c>
      <c r="E52" s="16">
        <v>1113087</v>
      </c>
      <c r="F52" s="16">
        <f t="shared" si="28"/>
        <v>1802509</v>
      </c>
      <c r="G52" s="16">
        <v>0</v>
      </c>
      <c r="H52" s="16">
        <v>130000</v>
      </c>
      <c r="I52" s="17">
        <f t="shared" si="29"/>
        <v>67.16834576661947</v>
      </c>
      <c r="J52" s="17">
        <f t="shared" si="8"/>
        <v>71.52717680860474</v>
      </c>
      <c r="K52" s="17">
        <f t="shared" si="30"/>
        <v>60.43717063582938</v>
      </c>
      <c r="L52" s="17">
        <f t="shared" si="9"/>
        <v>64.79600167781466</v>
      </c>
      <c r="M52" s="16">
        <v>557556</v>
      </c>
      <c r="N52" s="16">
        <v>236224</v>
      </c>
      <c r="O52" s="16">
        <v>15248</v>
      </c>
      <c r="P52" s="16">
        <v>85424</v>
      </c>
      <c r="Q52" s="16">
        <v>375163</v>
      </c>
      <c r="R52" s="16">
        <v>465590</v>
      </c>
      <c r="S52" s="16">
        <v>151444</v>
      </c>
      <c r="T52" s="16">
        <v>1886649</v>
      </c>
      <c r="U52" s="17">
        <f t="shared" si="10"/>
        <v>26.136299181113625</v>
      </c>
      <c r="V52" s="17">
        <f t="shared" si="11"/>
        <v>11.073365075004817</v>
      </c>
      <c r="W52" s="17">
        <f t="shared" si="12"/>
        <v>0.7147735651909775</v>
      </c>
      <c r="X52" s="17">
        <f t="shared" si="13"/>
        <v>4.004382019469705</v>
      </c>
      <c r="Y52" s="17">
        <f t="shared" si="14"/>
        <v>17.586345424825726</v>
      </c>
      <c r="Z52" s="17">
        <f t="shared" si="15"/>
        <v>21.825250801237353</v>
      </c>
      <c r="AA52" s="17">
        <f t="shared" si="35"/>
        <v>7.099171550812065</v>
      </c>
      <c r="AB52" s="17">
        <f t="shared" si="31"/>
        <v>88.43958761765427</v>
      </c>
      <c r="AC52" s="17">
        <f t="shared" si="16"/>
        <v>27.83239145334387</v>
      </c>
      <c r="AD52" s="17">
        <f t="shared" si="17"/>
        <v>11.791961414951507</v>
      </c>
      <c r="AE52" s="17">
        <f t="shared" si="18"/>
        <v>0.7611581704449191</v>
      </c>
      <c r="AF52" s="17">
        <f t="shared" si="19"/>
        <v>4.26424288772867</v>
      </c>
      <c r="AG52" s="17">
        <f t="shared" si="20"/>
        <v>18.7275959272447</v>
      </c>
      <c r="AH52" s="17">
        <f t="shared" si="21"/>
        <v>23.241581360011143</v>
      </c>
      <c r="AI52" s="17">
        <f t="shared" si="36"/>
        <v>7.559866078492938</v>
      </c>
      <c r="AJ52" s="17">
        <f t="shared" si="32"/>
        <v>94.17879729221774</v>
      </c>
      <c r="AK52" s="16">
        <v>200886</v>
      </c>
      <c r="AL52" s="16">
        <f t="shared" si="33"/>
        <v>2087535</v>
      </c>
      <c r="AM52" s="16">
        <v>2854123</v>
      </c>
      <c r="AN52" s="17">
        <f t="shared" si="22"/>
        <v>73.14103141315213</v>
      </c>
      <c r="AO52" s="17">
        <f t="shared" si="34"/>
        <v>90.37687990860034</v>
      </c>
    </row>
    <row r="53" spans="1:41" ht="33" customHeight="1">
      <c r="A53" s="33" t="s">
        <v>63</v>
      </c>
      <c r="B53" s="14">
        <v>3573401</v>
      </c>
      <c r="C53" s="14">
        <v>2348981</v>
      </c>
      <c r="D53" s="14">
        <v>523266</v>
      </c>
      <c r="E53" s="14">
        <v>1650143</v>
      </c>
      <c r="F53" s="14">
        <f t="shared" si="28"/>
        <v>2173409</v>
      </c>
      <c r="G53" s="14">
        <v>0</v>
      </c>
      <c r="H53" s="14">
        <v>137193</v>
      </c>
      <c r="I53" s="15">
        <f t="shared" si="29"/>
        <v>65.7351637837455</v>
      </c>
      <c r="J53" s="15">
        <f t="shared" si="8"/>
        <v>69.57444742417658</v>
      </c>
      <c r="K53" s="15">
        <f t="shared" si="30"/>
        <v>60.821861302439885</v>
      </c>
      <c r="L53" s="15">
        <f t="shared" si="9"/>
        <v>64.66114494287095</v>
      </c>
      <c r="M53" s="14">
        <v>647647</v>
      </c>
      <c r="N53" s="14">
        <v>298364</v>
      </c>
      <c r="O53" s="14">
        <v>19354</v>
      </c>
      <c r="P53" s="14">
        <v>56192</v>
      </c>
      <c r="Q53" s="14">
        <v>331680</v>
      </c>
      <c r="R53" s="14">
        <v>498070</v>
      </c>
      <c r="S53" s="14">
        <v>245003</v>
      </c>
      <c r="T53" s="14">
        <v>2096310</v>
      </c>
      <c r="U53" s="15">
        <f t="shared" si="10"/>
        <v>26.04994662481387</v>
      </c>
      <c r="V53" s="15">
        <f t="shared" si="11"/>
        <v>12.000929942956526</v>
      </c>
      <c r="W53" s="15">
        <f t="shared" si="12"/>
        <v>0.7784652240752257</v>
      </c>
      <c r="X53" s="15">
        <f t="shared" si="13"/>
        <v>2.260179697800717</v>
      </c>
      <c r="Y53" s="15">
        <f t="shared" si="14"/>
        <v>13.340980961107308</v>
      </c>
      <c r="Z53" s="15">
        <f t="shared" si="15"/>
        <v>20.03359378708007</v>
      </c>
      <c r="AA53" s="15">
        <f t="shared" si="35"/>
        <v>9.854619990394879</v>
      </c>
      <c r="AB53" s="15">
        <f t="shared" si="31"/>
        <v>84.3187162282286</v>
      </c>
      <c r="AC53" s="15">
        <f t="shared" si="16"/>
        <v>27.571402237821417</v>
      </c>
      <c r="AD53" s="15">
        <f t="shared" si="17"/>
        <v>12.701848163097104</v>
      </c>
      <c r="AE53" s="15">
        <f t="shared" si="18"/>
        <v>0.8239317389114684</v>
      </c>
      <c r="AF53" s="15">
        <f t="shared" si="19"/>
        <v>2.3921862288371</v>
      </c>
      <c r="AG53" s="15">
        <f t="shared" si="20"/>
        <v>14.120165297207599</v>
      </c>
      <c r="AH53" s="15">
        <f t="shared" si="21"/>
        <v>21.203662354016487</v>
      </c>
      <c r="AI53" s="15">
        <f t="shared" si="36"/>
        <v>10.430182279039293</v>
      </c>
      <c r="AJ53" s="15">
        <f t="shared" si="32"/>
        <v>89.24337829893048</v>
      </c>
      <c r="AK53" s="14">
        <v>375536</v>
      </c>
      <c r="AL53" s="14">
        <f t="shared" si="33"/>
        <v>2471846</v>
      </c>
      <c r="AM53" s="14">
        <v>3541913</v>
      </c>
      <c r="AN53" s="15">
        <f t="shared" si="22"/>
        <v>69.78844483193122</v>
      </c>
      <c r="AO53" s="15">
        <f t="shared" si="34"/>
        <v>84.80746777914158</v>
      </c>
    </row>
    <row r="54" spans="1:41" ht="33" customHeight="1">
      <c r="A54" s="33" t="s">
        <v>64</v>
      </c>
      <c r="B54" s="14">
        <v>6562020</v>
      </c>
      <c r="C54" s="14">
        <v>4162469</v>
      </c>
      <c r="D54" s="14">
        <v>1854502</v>
      </c>
      <c r="E54" s="14">
        <v>1891206</v>
      </c>
      <c r="F54" s="14">
        <f t="shared" si="28"/>
        <v>3745708</v>
      </c>
      <c r="G54" s="14">
        <v>0</v>
      </c>
      <c r="H54" s="14">
        <v>213000</v>
      </c>
      <c r="I54" s="15">
        <f t="shared" si="29"/>
        <v>63.43273869936391</v>
      </c>
      <c r="J54" s="15">
        <f t="shared" si="8"/>
        <v>66.67869040325998</v>
      </c>
      <c r="K54" s="15">
        <f t="shared" si="30"/>
        <v>57.08163035162953</v>
      </c>
      <c r="L54" s="15">
        <f t="shared" si="9"/>
        <v>60.32758205552559</v>
      </c>
      <c r="M54" s="14">
        <v>1133383</v>
      </c>
      <c r="N54" s="14">
        <v>568301</v>
      </c>
      <c r="O54" s="14">
        <v>87912</v>
      </c>
      <c r="P54" s="14">
        <v>149979</v>
      </c>
      <c r="Q54" s="14">
        <v>493406</v>
      </c>
      <c r="R54" s="14">
        <v>1120373</v>
      </c>
      <c r="S54" s="14">
        <v>367392</v>
      </c>
      <c r="T54" s="14">
        <v>3920746</v>
      </c>
      <c r="U54" s="15">
        <f t="shared" si="10"/>
        <v>25.903120328357943</v>
      </c>
      <c r="V54" s="15">
        <f t="shared" si="11"/>
        <v>12.98834479229541</v>
      </c>
      <c r="W54" s="15">
        <f t="shared" si="12"/>
        <v>2.009201756428854</v>
      </c>
      <c r="X54" s="15">
        <f t="shared" si="13"/>
        <v>3.4277239765611416</v>
      </c>
      <c r="Y54" s="15">
        <f t="shared" si="14"/>
        <v>11.276642572487658</v>
      </c>
      <c r="Z54" s="15">
        <f t="shared" si="15"/>
        <v>25.605780774586677</v>
      </c>
      <c r="AA54" s="15">
        <f t="shared" si="35"/>
        <v>8.39663130969503</v>
      </c>
      <c r="AB54" s="15">
        <f t="shared" si="31"/>
        <v>89.6074455104127</v>
      </c>
      <c r="AC54" s="15">
        <f t="shared" si="16"/>
        <v>27.2286232041608</v>
      </c>
      <c r="AD54" s="15">
        <f t="shared" si="17"/>
        <v>13.65297855671718</v>
      </c>
      <c r="AE54" s="15">
        <f t="shared" si="18"/>
        <v>2.112015729126151</v>
      </c>
      <c r="AF54" s="15">
        <f t="shared" si="19"/>
        <v>3.603125933190133</v>
      </c>
      <c r="AG54" s="15">
        <f t="shared" si="20"/>
        <v>11.853685877300228</v>
      </c>
      <c r="AH54" s="15">
        <f t="shared" si="21"/>
        <v>26.9160683238722</v>
      </c>
      <c r="AI54" s="15">
        <f t="shared" si="36"/>
        <v>8.826299967639399</v>
      </c>
      <c r="AJ54" s="15">
        <f t="shared" si="32"/>
        <v>94.19279759200609</v>
      </c>
      <c r="AK54" s="14">
        <v>782831</v>
      </c>
      <c r="AL54" s="14">
        <f t="shared" si="33"/>
        <v>4703577</v>
      </c>
      <c r="AM54" s="14">
        <v>6332695</v>
      </c>
      <c r="AN54" s="15">
        <f t="shared" si="22"/>
        <v>74.27449135004923</v>
      </c>
      <c r="AO54" s="15">
        <f t="shared" si="34"/>
        <v>83.35668789944334</v>
      </c>
    </row>
    <row r="55" spans="1:41" ht="33" customHeight="1">
      <c r="A55" s="33" t="s">
        <v>65</v>
      </c>
      <c r="B55" s="14">
        <v>4326430</v>
      </c>
      <c r="C55" s="14">
        <v>2989066</v>
      </c>
      <c r="D55" s="14">
        <v>1037263</v>
      </c>
      <c r="E55" s="14">
        <v>1628887</v>
      </c>
      <c r="F55" s="14">
        <f t="shared" si="28"/>
        <v>2666150</v>
      </c>
      <c r="G55" s="14">
        <v>0</v>
      </c>
      <c r="H55" s="14">
        <v>175038</v>
      </c>
      <c r="I55" s="15">
        <f t="shared" si="29"/>
        <v>69.0885094639229</v>
      </c>
      <c r="J55" s="15">
        <f t="shared" si="8"/>
        <v>73.13429317011948</v>
      </c>
      <c r="K55" s="15">
        <f t="shared" si="30"/>
        <v>61.624711367108674</v>
      </c>
      <c r="L55" s="15">
        <f t="shared" si="9"/>
        <v>65.67049507330525</v>
      </c>
      <c r="M55" s="14">
        <v>953846</v>
      </c>
      <c r="N55" s="14">
        <v>277278</v>
      </c>
      <c r="O55" s="14">
        <v>11555</v>
      </c>
      <c r="P55" s="14">
        <v>88271</v>
      </c>
      <c r="Q55" s="14">
        <v>360718</v>
      </c>
      <c r="R55" s="14">
        <v>652056</v>
      </c>
      <c r="S55" s="14">
        <v>334669</v>
      </c>
      <c r="T55" s="14">
        <v>2678393</v>
      </c>
      <c r="U55" s="15">
        <f t="shared" si="10"/>
        <v>30.14584855617894</v>
      </c>
      <c r="V55" s="15">
        <f t="shared" si="11"/>
        <v>8.763239134996827</v>
      </c>
      <c r="W55" s="15">
        <f t="shared" si="12"/>
        <v>0.36519027187475506</v>
      </c>
      <c r="X55" s="15">
        <f t="shared" si="13"/>
        <v>2.7897629155046735</v>
      </c>
      <c r="Y55" s="15">
        <f t="shared" si="14"/>
        <v>11.400320596288871</v>
      </c>
      <c r="Z55" s="15">
        <f t="shared" si="15"/>
        <v>20.607919335141954</v>
      </c>
      <c r="AA55" s="15">
        <f t="shared" si="35"/>
        <v>10.57705435725248</v>
      </c>
      <c r="AB55" s="15">
        <f t="shared" si="31"/>
        <v>84.64933516723849</v>
      </c>
      <c r="AC55" s="15">
        <f t="shared" si="16"/>
        <v>31.9111722524695</v>
      </c>
      <c r="AD55" s="15">
        <f t="shared" si="17"/>
        <v>9.276409420200157</v>
      </c>
      <c r="AE55" s="15">
        <f t="shared" si="18"/>
        <v>0.3865756058916063</v>
      </c>
      <c r="AF55" s="15">
        <f t="shared" si="19"/>
        <v>2.95312984055889</v>
      </c>
      <c r="AG55" s="15">
        <f t="shared" si="20"/>
        <v>12.06791686767706</v>
      </c>
      <c r="AH55" s="15">
        <f t="shared" si="21"/>
        <v>21.814707336673063</v>
      </c>
      <c r="AI55" s="15">
        <f t="shared" si="36"/>
        <v>11.196440627272867</v>
      </c>
      <c r="AJ55" s="15">
        <f t="shared" si="32"/>
        <v>89.60635195074315</v>
      </c>
      <c r="AK55" s="14">
        <v>319348</v>
      </c>
      <c r="AL55" s="14">
        <f t="shared" si="33"/>
        <v>2997741</v>
      </c>
      <c r="AM55" s="14">
        <v>4232581</v>
      </c>
      <c r="AN55" s="15">
        <f t="shared" si="22"/>
        <v>70.82536636629045</v>
      </c>
      <c r="AO55" s="15">
        <f t="shared" si="34"/>
        <v>89.3470449915453</v>
      </c>
    </row>
    <row r="56" spans="1:41" ht="33" customHeight="1">
      <c r="A56" s="35" t="s">
        <v>66</v>
      </c>
      <c r="B56" s="18">
        <v>3944629</v>
      </c>
      <c r="C56" s="18">
        <v>2591066</v>
      </c>
      <c r="D56" s="18">
        <v>2467504</v>
      </c>
      <c r="E56" s="18">
        <v>0</v>
      </c>
      <c r="F56" s="18">
        <f t="shared" si="28"/>
        <v>2467504</v>
      </c>
      <c r="G56" s="18">
        <v>0</v>
      </c>
      <c r="H56" s="18">
        <v>101100</v>
      </c>
      <c r="I56" s="19">
        <f t="shared" si="29"/>
        <v>65.6859238219868</v>
      </c>
      <c r="J56" s="19">
        <f t="shared" si="8"/>
        <v>68.24890249501284</v>
      </c>
      <c r="K56" s="19">
        <f t="shared" si="30"/>
        <v>62.55351263705662</v>
      </c>
      <c r="L56" s="19">
        <f t="shared" si="9"/>
        <v>65.11649131008265</v>
      </c>
      <c r="M56" s="18">
        <v>651625</v>
      </c>
      <c r="N56" s="18">
        <v>402643</v>
      </c>
      <c r="O56" s="18">
        <v>45835</v>
      </c>
      <c r="P56" s="18">
        <v>66392</v>
      </c>
      <c r="Q56" s="18">
        <v>328054</v>
      </c>
      <c r="R56" s="18">
        <v>298126</v>
      </c>
      <c r="S56" s="18">
        <v>311857</v>
      </c>
      <c r="T56" s="18">
        <v>2104532</v>
      </c>
      <c r="U56" s="19">
        <f t="shared" si="10"/>
        <v>24.204488133346906</v>
      </c>
      <c r="V56" s="19">
        <f t="shared" si="11"/>
        <v>14.956098546672084</v>
      </c>
      <c r="W56" s="19">
        <f t="shared" si="12"/>
        <v>1.7025324589939848</v>
      </c>
      <c r="X56" s="19">
        <f t="shared" si="13"/>
        <v>2.4661183597148173</v>
      </c>
      <c r="Y56" s="19">
        <f t="shared" si="14"/>
        <v>12.185504162819083</v>
      </c>
      <c r="Z56" s="19">
        <f t="shared" si="15"/>
        <v>11.07383422864712</v>
      </c>
      <c r="AA56" s="19">
        <f t="shared" si="35"/>
        <v>11.5838696425109</v>
      </c>
      <c r="AB56" s="19">
        <f t="shared" si="31"/>
        <v>78.1724455327049</v>
      </c>
      <c r="AC56" s="19">
        <f t="shared" si="16"/>
        <v>25.148915542869226</v>
      </c>
      <c r="AD56" s="19">
        <f t="shared" si="17"/>
        <v>15.539665913566076</v>
      </c>
      <c r="AE56" s="19">
        <f t="shared" si="18"/>
        <v>1.768963044553863</v>
      </c>
      <c r="AF56" s="19">
        <f t="shared" si="19"/>
        <v>2.5623430665216556</v>
      </c>
      <c r="AG56" s="19">
        <f t="shared" si="20"/>
        <v>12.660966567428233</v>
      </c>
      <c r="AH56" s="19">
        <f t="shared" si="21"/>
        <v>11.505920729151631</v>
      </c>
      <c r="AI56" s="19">
        <f t="shared" si="36"/>
        <v>12.035857056516507</v>
      </c>
      <c r="AJ56" s="19">
        <f t="shared" si="32"/>
        <v>81.22263192060718</v>
      </c>
      <c r="AK56" s="18">
        <v>191247</v>
      </c>
      <c r="AL56" s="18">
        <f t="shared" si="33"/>
        <v>2295779</v>
      </c>
      <c r="AM56" s="18">
        <v>3778587</v>
      </c>
      <c r="AN56" s="19">
        <f t="shared" si="22"/>
        <v>60.757605951642766</v>
      </c>
      <c r="AO56" s="19">
        <f t="shared" si="34"/>
        <v>91.66962499439188</v>
      </c>
    </row>
    <row r="57" spans="1:41" ht="33" customHeight="1">
      <c r="A57" s="33" t="s">
        <v>67</v>
      </c>
      <c r="B57" s="14">
        <v>6114588</v>
      </c>
      <c r="C57" s="14">
        <v>3032493</v>
      </c>
      <c r="D57" s="14">
        <v>2797250</v>
      </c>
      <c r="E57" s="14">
        <v>0</v>
      </c>
      <c r="F57" s="14">
        <f t="shared" si="28"/>
        <v>2797250</v>
      </c>
      <c r="G57" s="14">
        <v>0</v>
      </c>
      <c r="H57" s="14">
        <v>100000</v>
      </c>
      <c r="I57" s="15">
        <f t="shared" si="29"/>
        <v>49.59439622097188</v>
      </c>
      <c r="J57" s="15">
        <f t="shared" si="8"/>
        <v>51.22982938507059</v>
      </c>
      <c r="K57" s="15">
        <f t="shared" si="30"/>
        <v>45.74715418275115</v>
      </c>
      <c r="L57" s="15">
        <f t="shared" si="9"/>
        <v>47.38258734684987</v>
      </c>
      <c r="M57" s="14">
        <v>1005483</v>
      </c>
      <c r="N57" s="14">
        <v>389952</v>
      </c>
      <c r="O57" s="14">
        <v>70120</v>
      </c>
      <c r="P57" s="14">
        <v>99569</v>
      </c>
      <c r="Q57" s="14">
        <v>388323</v>
      </c>
      <c r="R57" s="14">
        <v>304264</v>
      </c>
      <c r="S57" s="14">
        <v>355078</v>
      </c>
      <c r="T57" s="14">
        <v>2612789</v>
      </c>
      <c r="U57" s="15">
        <f t="shared" si="10"/>
        <v>32.098491520970676</v>
      </c>
      <c r="V57" s="15">
        <f t="shared" si="11"/>
        <v>12.448615208397912</v>
      </c>
      <c r="W57" s="15">
        <f t="shared" si="12"/>
        <v>2.238472679747409</v>
      </c>
      <c r="X57" s="15">
        <f t="shared" si="13"/>
        <v>3.1785865124040185</v>
      </c>
      <c r="Y57" s="15">
        <f t="shared" si="14"/>
        <v>12.396611899851013</v>
      </c>
      <c r="Z57" s="15">
        <f t="shared" si="15"/>
        <v>9.713158177847484</v>
      </c>
      <c r="AA57" s="15">
        <f t="shared" si="35"/>
        <v>11.335316631194388</v>
      </c>
      <c r="AB57" s="15">
        <f t="shared" si="31"/>
        <v>83.4092526304129</v>
      </c>
      <c r="AC57" s="15">
        <f t="shared" si="16"/>
        <v>33.15697678444764</v>
      </c>
      <c r="AD57" s="15">
        <f t="shared" si="17"/>
        <v>12.85912284051439</v>
      </c>
      <c r="AE57" s="15">
        <f t="shared" si="18"/>
        <v>2.3122889319117967</v>
      </c>
      <c r="AF57" s="15">
        <f t="shared" si="19"/>
        <v>3.283404116678917</v>
      </c>
      <c r="AG57" s="15">
        <f t="shared" si="20"/>
        <v>12.805404662104744</v>
      </c>
      <c r="AH57" s="15">
        <f t="shared" si="21"/>
        <v>10.033460918129078</v>
      </c>
      <c r="AI57" s="15">
        <f t="shared" si="36"/>
        <v>11.709111941890715</v>
      </c>
      <c r="AJ57" s="15">
        <f t="shared" si="32"/>
        <v>86.15977019567728</v>
      </c>
      <c r="AK57" s="14">
        <v>380907</v>
      </c>
      <c r="AL57" s="14">
        <f t="shared" si="33"/>
        <v>2993696</v>
      </c>
      <c r="AM57" s="14">
        <v>5884339</v>
      </c>
      <c r="AN57" s="15">
        <f t="shared" si="22"/>
        <v>50.8756548526521</v>
      </c>
      <c r="AO57" s="15">
        <f t="shared" si="34"/>
        <v>87.2763633982876</v>
      </c>
    </row>
    <row r="58" spans="1:41" ht="33" customHeight="1">
      <c r="A58" s="33" t="s">
        <v>68</v>
      </c>
      <c r="B58" s="14">
        <v>7467188</v>
      </c>
      <c r="C58" s="14">
        <v>3913024</v>
      </c>
      <c r="D58" s="14">
        <v>3346758</v>
      </c>
      <c r="E58" s="14">
        <v>229229</v>
      </c>
      <c r="F58" s="14">
        <f t="shared" si="28"/>
        <v>3575987</v>
      </c>
      <c r="G58" s="14">
        <v>0</v>
      </c>
      <c r="H58" s="14">
        <v>0</v>
      </c>
      <c r="I58" s="15">
        <f t="shared" si="29"/>
        <v>52.40291258235362</v>
      </c>
      <c r="J58" s="15">
        <f t="shared" si="8"/>
        <v>52.40291258235362</v>
      </c>
      <c r="K58" s="15">
        <f t="shared" si="30"/>
        <v>47.88933933362867</v>
      </c>
      <c r="L58" s="15">
        <f t="shared" si="9"/>
        <v>47.88933933362867</v>
      </c>
      <c r="M58" s="14">
        <v>1091032</v>
      </c>
      <c r="N58" s="14">
        <v>582955</v>
      </c>
      <c r="O58" s="14">
        <v>52598</v>
      </c>
      <c r="P58" s="14">
        <v>160556</v>
      </c>
      <c r="Q58" s="14">
        <v>587449</v>
      </c>
      <c r="R58" s="14">
        <v>672536</v>
      </c>
      <c r="S58" s="14">
        <v>657405</v>
      </c>
      <c r="T58" s="14">
        <v>3804531</v>
      </c>
      <c r="U58" s="15">
        <f t="shared" si="10"/>
        <v>27.882067679625784</v>
      </c>
      <c r="V58" s="15">
        <f t="shared" si="11"/>
        <v>14.897813046891612</v>
      </c>
      <c r="W58" s="15">
        <f t="shared" si="12"/>
        <v>1.344177802129504</v>
      </c>
      <c r="X58" s="15">
        <f t="shared" si="13"/>
        <v>4.1031182021883845</v>
      </c>
      <c r="Y58" s="15">
        <f t="shared" si="14"/>
        <v>15.012660285242308</v>
      </c>
      <c r="Z58" s="15">
        <f t="shared" si="15"/>
        <v>17.18711666475851</v>
      </c>
      <c r="AA58" s="15">
        <f t="shared" si="35"/>
        <v>16.800433628825175</v>
      </c>
      <c r="AB58" s="15">
        <f t="shared" si="31"/>
        <v>97.22738730966127</v>
      </c>
      <c r="AC58" s="15">
        <f t="shared" si="16"/>
        <v>27.882067679625784</v>
      </c>
      <c r="AD58" s="15">
        <f t="shared" si="17"/>
        <v>14.897813046891612</v>
      </c>
      <c r="AE58" s="15">
        <f t="shared" si="18"/>
        <v>1.344177802129504</v>
      </c>
      <c r="AF58" s="15">
        <f t="shared" si="19"/>
        <v>4.1031182021883845</v>
      </c>
      <c r="AG58" s="15">
        <f t="shared" si="20"/>
        <v>15.012660285242308</v>
      </c>
      <c r="AH58" s="15">
        <f t="shared" si="21"/>
        <v>17.18711666475851</v>
      </c>
      <c r="AI58" s="15">
        <f t="shared" si="36"/>
        <v>16.800433628825175</v>
      </c>
      <c r="AJ58" s="15">
        <f t="shared" si="32"/>
        <v>97.22738730966127</v>
      </c>
      <c r="AK58" s="14">
        <v>1006741</v>
      </c>
      <c r="AL58" s="14">
        <f t="shared" si="33"/>
        <v>4811272</v>
      </c>
      <c r="AM58" s="14">
        <v>7269236</v>
      </c>
      <c r="AN58" s="15">
        <f t="shared" si="22"/>
        <v>66.18676295555682</v>
      </c>
      <c r="AO58" s="15">
        <f t="shared" si="34"/>
        <v>79.07536717940702</v>
      </c>
    </row>
    <row r="59" spans="1:41" ht="33" customHeight="1">
      <c r="A59" s="33" t="s">
        <v>69</v>
      </c>
      <c r="B59" s="14">
        <v>2670102</v>
      </c>
      <c r="C59" s="14">
        <v>1641114</v>
      </c>
      <c r="D59" s="14">
        <v>462622</v>
      </c>
      <c r="E59" s="14">
        <v>1048360</v>
      </c>
      <c r="F59" s="14">
        <f t="shared" si="28"/>
        <v>1510982</v>
      </c>
      <c r="G59" s="14">
        <v>0</v>
      </c>
      <c r="H59" s="14">
        <v>96300</v>
      </c>
      <c r="I59" s="15">
        <f t="shared" si="29"/>
        <v>61.46259581094655</v>
      </c>
      <c r="J59" s="15">
        <f t="shared" si="8"/>
        <v>65.06919960361066</v>
      </c>
      <c r="K59" s="15">
        <f t="shared" si="30"/>
        <v>56.58892431824702</v>
      </c>
      <c r="L59" s="15">
        <f t="shared" si="9"/>
        <v>60.19552811091112</v>
      </c>
      <c r="M59" s="14">
        <v>548225</v>
      </c>
      <c r="N59" s="14">
        <v>200553</v>
      </c>
      <c r="O59" s="14">
        <v>16789</v>
      </c>
      <c r="P59" s="14">
        <v>35124</v>
      </c>
      <c r="Q59" s="14">
        <v>231627</v>
      </c>
      <c r="R59" s="14">
        <v>345557</v>
      </c>
      <c r="S59" s="14">
        <v>200704</v>
      </c>
      <c r="T59" s="14">
        <v>1579546</v>
      </c>
      <c r="U59" s="15">
        <f t="shared" si="10"/>
        <v>31.554079799057682</v>
      </c>
      <c r="V59" s="15">
        <f t="shared" si="11"/>
        <v>11.54319005142125</v>
      </c>
      <c r="W59" s="15">
        <f t="shared" si="12"/>
        <v>0.9663212107189191</v>
      </c>
      <c r="X59" s="15">
        <f t="shared" si="13"/>
        <v>2.021625243033612</v>
      </c>
      <c r="Y59" s="15">
        <f t="shared" si="14"/>
        <v>13.331710231412893</v>
      </c>
      <c r="Z59" s="15">
        <f t="shared" si="15"/>
        <v>19.889157103603402</v>
      </c>
      <c r="AA59" s="15">
        <f t="shared" si="35"/>
        <v>11.551881129080346</v>
      </c>
      <c r="AB59" s="15">
        <f t="shared" si="31"/>
        <v>90.91362219942972</v>
      </c>
      <c r="AC59" s="15">
        <f t="shared" si="16"/>
        <v>33.40566225137315</v>
      </c>
      <c r="AD59" s="15">
        <f t="shared" si="17"/>
        <v>12.220540437775803</v>
      </c>
      <c r="AE59" s="15">
        <f t="shared" si="18"/>
        <v>1.0230246040189774</v>
      </c>
      <c r="AF59" s="15">
        <f t="shared" si="19"/>
        <v>2.140253510725032</v>
      </c>
      <c r="AG59" s="15">
        <f t="shared" si="20"/>
        <v>14.11401036125461</v>
      </c>
      <c r="AH59" s="15">
        <f t="shared" si="21"/>
        <v>21.056245940257654</v>
      </c>
      <c r="AI59" s="15">
        <f t="shared" si="36"/>
        <v>12.229741504855848</v>
      </c>
      <c r="AJ59" s="15">
        <f t="shared" si="32"/>
        <v>96.2484020001048</v>
      </c>
      <c r="AK59" s="14">
        <v>149514</v>
      </c>
      <c r="AL59" s="14">
        <f t="shared" si="33"/>
        <v>1729060</v>
      </c>
      <c r="AM59" s="14">
        <v>2557511</v>
      </c>
      <c r="AN59" s="15">
        <f t="shared" si="22"/>
        <v>67.60713834661904</v>
      </c>
      <c r="AO59" s="15">
        <f t="shared" si="34"/>
        <v>91.35287381583058</v>
      </c>
    </row>
    <row r="60" spans="1:41" ht="33" customHeight="1">
      <c r="A60" s="33" t="s">
        <v>70</v>
      </c>
      <c r="B60" s="14">
        <v>8309673</v>
      </c>
      <c r="C60" s="14">
        <v>4320557</v>
      </c>
      <c r="D60" s="14">
        <v>3986069</v>
      </c>
      <c r="E60" s="14">
        <v>0</v>
      </c>
      <c r="F60" s="14">
        <f t="shared" si="28"/>
        <v>3986069</v>
      </c>
      <c r="G60" s="14">
        <v>0</v>
      </c>
      <c r="H60" s="14">
        <v>0</v>
      </c>
      <c r="I60" s="15">
        <f t="shared" si="29"/>
        <v>51.99430831995435</v>
      </c>
      <c r="J60" s="15">
        <f t="shared" si="8"/>
        <v>51.99430831995435</v>
      </c>
      <c r="K60" s="15">
        <f t="shared" si="30"/>
        <v>47.96902357048226</v>
      </c>
      <c r="L60" s="15">
        <f t="shared" si="9"/>
        <v>47.96902357048226</v>
      </c>
      <c r="M60" s="14">
        <v>969613</v>
      </c>
      <c r="N60" s="14">
        <v>629772</v>
      </c>
      <c r="O60" s="14">
        <v>130886</v>
      </c>
      <c r="P60" s="14">
        <v>106296</v>
      </c>
      <c r="Q60" s="14">
        <v>484789</v>
      </c>
      <c r="R60" s="14">
        <v>121429</v>
      </c>
      <c r="S60" s="14">
        <v>325203</v>
      </c>
      <c r="T60" s="14">
        <v>2767988</v>
      </c>
      <c r="U60" s="15">
        <f t="shared" si="10"/>
        <v>22.44185182604928</v>
      </c>
      <c r="V60" s="15">
        <f t="shared" si="11"/>
        <v>14.576176173581324</v>
      </c>
      <c r="W60" s="15">
        <f t="shared" si="12"/>
        <v>3.0293779251147477</v>
      </c>
      <c r="X60" s="15">
        <f t="shared" si="13"/>
        <v>2.4602383442690376</v>
      </c>
      <c r="Y60" s="15">
        <f t="shared" si="14"/>
        <v>11.220520872656001</v>
      </c>
      <c r="Z60" s="15">
        <f t="shared" si="15"/>
        <v>2.810494109902959</v>
      </c>
      <c r="AA60" s="15">
        <f t="shared" si="35"/>
        <v>7.526876742975501</v>
      </c>
      <c r="AB60" s="15">
        <f t="shared" si="31"/>
        <v>64.06553599454885</v>
      </c>
      <c r="AC60" s="15">
        <f t="shared" si="16"/>
        <v>22.44185182604928</v>
      </c>
      <c r="AD60" s="15">
        <f t="shared" si="17"/>
        <v>14.576176173581324</v>
      </c>
      <c r="AE60" s="15">
        <f t="shared" si="18"/>
        <v>3.0293779251147477</v>
      </c>
      <c r="AF60" s="15">
        <f t="shared" si="19"/>
        <v>2.4602383442690376</v>
      </c>
      <c r="AG60" s="15">
        <f t="shared" si="20"/>
        <v>11.220520872656001</v>
      </c>
      <c r="AH60" s="15">
        <f t="shared" si="21"/>
        <v>2.810494109902959</v>
      </c>
      <c r="AI60" s="15">
        <f t="shared" si="36"/>
        <v>7.526876742975501</v>
      </c>
      <c r="AJ60" s="15">
        <f t="shared" si="32"/>
        <v>64.06553599454885</v>
      </c>
      <c r="AK60" s="14">
        <v>329186</v>
      </c>
      <c r="AL60" s="14">
        <f t="shared" si="33"/>
        <v>3097174</v>
      </c>
      <c r="AM60" s="14">
        <v>7916499</v>
      </c>
      <c r="AN60" s="15">
        <f t="shared" si="22"/>
        <v>39.12302647925554</v>
      </c>
      <c r="AO60" s="15">
        <f t="shared" si="34"/>
        <v>89.37140761222973</v>
      </c>
    </row>
    <row r="61" spans="1:41" ht="33" customHeight="1">
      <c r="A61" s="33" t="s">
        <v>71</v>
      </c>
      <c r="B61" s="14">
        <v>5618178</v>
      </c>
      <c r="C61" s="14">
        <v>2315042</v>
      </c>
      <c r="D61" s="14">
        <v>1745154</v>
      </c>
      <c r="E61" s="14">
        <v>400766</v>
      </c>
      <c r="F61" s="14">
        <f t="shared" si="28"/>
        <v>2145920</v>
      </c>
      <c r="G61" s="14">
        <v>0</v>
      </c>
      <c r="H61" s="14">
        <v>128200</v>
      </c>
      <c r="I61" s="15">
        <f t="shared" si="29"/>
        <v>41.206277195204564</v>
      </c>
      <c r="J61" s="15">
        <f t="shared" si="8"/>
        <v>43.48815576864955</v>
      </c>
      <c r="K61" s="15">
        <f t="shared" si="30"/>
        <v>38.19601301347163</v>
      </c>
      <c r="L61" s="15">
        <f t="shared" si="9"/>
        <v>40.47789158691661</v>
      </c>
      <c r="M61" s="14">
        <v>855847</v>
      </c>
      <c r="N61" s="14">
        <v>283435</v>
      </c>
      <c r="O61" s="14">
        <v>29135</v>
      </c>
      <c r="P61" s="14">
        <v>80671</v>
      </c>
      <c r="Q61" s="14">
        <v>312149</v>
      </c>
      <c r="R61" s="14">
        <v>596713</v>
      </c>
      <c r="S61" s="14">
        <v>276631</v>
      </c>
      <c r="T61" s="14">
        <v>2434581</v>
      </c>
      <c r="U61" s="15">
        <f t="shared" si="10"/>
        <v>35.029153886516355</v>
      </c>
      <c r="V61" s="15">
        <f t="shared" si="11"/>
        <v>11.600774708358811</v>
      </c>
      <c r="W61" s="15">
        <f t="shared" si="12"/>
        <v>1.1924729519220771</v>
      </c>
      <c r="X61" s="15">
        <f t="shared" si="13"/>
        <v>3.301801458881273</v>
      </c>
      <c r="Y61" s="15">
        <f t="shared" si="14"/>
        <v>12.776016456822534</v>
      </c>
      <c r="Z61" s="15">
        <f t="shared" si="15"/>
        <v>24.423000259491282</v>
      </c>
      <c r="AA61" s="15">
        <f t="shared" si="35"/>
        <v>11.322292265768189</v>
      </c>
      <c r="AB61" s="15">
        <f t="shared" si="31"/>
        <v>99.64551198776053</v>
      </c>
      <c r="AC61" s="15">
        <f t="shared" si="16"/>
        <v>36.96896211818188</v>
      </c>
      <c r="AD61" s="15">
        <f t="shared" si="17"/>
        <v>12.24319040432096</v>
      </c>
      <c r="AE61" s="15">
        <f t="shared" si="18"/>
        <v>1.2585084849432537</v>
      </c>
      <c r="AF61" s="15">
        <f t="shared" si="19"/>
        <v>3.4846452029811985</v>
      </c>
      <c r="AG61" s="15">
        <f t="shared" si="20"/>
        <v>13.483513474053602</v>
      </c>
      <c r="AH61" s="15">
        <f t="shared" si="21"/>
        <v>25.77547189208662</v>
      </c>
      <c r="AI61" s="15">
        <f t="shared" si="36"/>
        <v>11.949286449230726</v>
      </c>
      <c r="AJ61" s="15">
        <f t="shared" si="32"/>
        <v>105.16357802579823</v>
      </c>
      <c r="AK61" s="14">
        <v>324338</v>
      </c>
      <c r="AL61" s="14">
        <f t="shared" si="33"/>
        <v>2758919</v>
      </c>
      <c r="AM61" s="14">
        <v>5509553</v>
      </c>
      <c r="AN61" s="15">
        <f t="shared" si="22"/>
        <v>50.07518758781339</v>
      </c>
      <c r="AO61" s="15">
        <f t="shared" si="34"/>
        <v>88.24401876242108</v>
      </c>
    </row>
    <row r="62" spans="1:41" ht="33" customHeight="1">
      <c r="A62" s="34" t="s">
        <v>72</v>
      </c>
      <c r="B62" s="16">
        <v>7133323</v>
      </c>
      <c r="C62" s="16">
        <v>4712187</v>
      </c>
      <c r="D62" s="16">
        <v>2056677</v>
      </c>
      <c r="E62" s="16">
        <v>2184611</v>
      </c>
      <c r="F62" s="16">
        <f t="shared" si="28"/>
        <v>4241288</v>
      </c>
      <c r="G62" s="16">
        <v>0</v>
      </c>
      <c r="H62" s="16">
        <v>237937</v>
      </c>
      <c r="I62" s="17">
        <f t="shared" si="29"/>
        <v>66.05879195432479</v>
      </c>
      <c r="J62" s="17">
        <f t="shared" si="8"/>
        <v>69.39436220678637</v>
      </c>
      <c r="K62" s="17">
        <f t="shared" si="30"/>
        <v>59.45739454108555</v>
      </c>
      <c r="L62" s="17">
        <f t="shared" si="9"/>
        <v>62.792964793547135</v>
      </c>
      <c r="M62" s="16">
        <v>1355411</v>
      </c>
      <c r="N62" s="16">
        <v>544822</v>
      </c>
      <c r="O62" s="16">
        <v>26745</v>
      </c>
      <c r="P62" s="16">
        <v>219689</v>
      </c>
      <c r="Q62" s="16">
        <v>690156</v>
      </c>
      <c r="R62" s="16">
        <v>809104</v>
      </c>
      <c r="S62" s="16">
        <v>634830</v>
      </c>
      <c r="T62" s="16">
        <v>4280757</v>
      </c>
      <c r="U62" s="17">
        <f t="shared" si="10"/>
        <v>27.381354487281527</v>
      </c>
      <c r="V62" s="17">
        <f t="shared" si="11"/>
        <v>11.00622933890141</v>
      </c>
      <c r="W62" s="17">
        <f t="shared" si="12"/>
        <v>0.5402894957782876</v>
      </c>
      <c r="X62" s="17">
        <f t="shared" si="13"/>
        <v>4.438050440756635</v>
      </c>
      <c r="Y62" s="17">
        <f t="shared" si="14"/>
        <v>13.942196195489245</v>
      </c>
      <c r="Z62" s="17">
        <f t="shared" si="15"/>
        <v>16.345125899876447</v>
      </c>
      <c r="AA62" s="17">
        <f t="shared" si="35"/>
        <v>12.824527223964491</v>
      </c>
      <c r="AB62" s="17">
        <f t="shared" si="31"/>
        <v>86.47777308204805</v>
      </c>
      <c r="AC62" s="17">
        <f t="shared" si="16"/>
        <v>28.763947610737862</v>
      </c>
      <c r="AD62" s="17">
        <f t="shared" si="17"/>
        <v>11.561977485188937</v>
      </c>
      <c r="AE62" s="17">
        <f t="shared" si="18"/>
        <v>0.5675708540429316</v>
      </c>
      <c r="AF62" s="17">
        <f t="shared" si="19"/>
        <v>4.662145199246125</v>
      </c>
      <c r="AG62" s="17">
        <f t="shared" si="20"/>
        <v>14.646192946077905</v>
      </c>
      <c r="AH62" s="17">
        <f t="shared" si="21"/>
        <v>17.170456096075984</v>
      </c>
      <c r="AI62" s="17">
        <f t="shared" si="36"/>
        <v>13.472088437916408</v>
      </c>
      <c r="AJ62" s="17">
        <f t="shared" si="32"/>
        <v>90.84437862928615</v>
      </c>
      <c r="AK62" s="16">
        <v>618860</v>
      </c>
      <c r="AL62" s="16">
        <f t="shared" si="33"/>
        <v>4899617</v>
      </c>
      <c r="AM62" s="16">
        <v>6985069</v>
      </c>
      <c r="AN62" s="17">
        <f t="shared" si="22"/>
        <v>70.14414603492106</v>
      </c>
      <c r="AO62" s="17">
        <f t="shared" si="34"/>
        <v>87.3692168183758</v>
      </c>
    </row>
    <row r="63" spans="1:41" ht="33" customHeight="1">
      <c r="A63" s="33" t="s">
        <v>73</v>
      </c>
      <c r="B63" s="14">
        <v>1622035</v>
      </c>
      <c r="C63" s="14">
        <v>965041</v>
      </c>
      <c r="D63" s="14">
        <v>149104</v>
      </c>
      <c r="E63" s="14">
        <v>762692</v>
      </c>
      <c r="F63" s="14">
        <f t="shared" si="28"/>
        <v>911796</v>
      </c>
      <c r="G63" s="14">
        <v>0</v>
      </c>
      <c r="H63" s="14">
        <v>56500</v>
      </c>
      <c r="I63" s="15">
        <f t="shared" si="29"/>
        <v>59.495695222359565</v>
      </c>
      <c r="J63" s="15">
        <f t="shared" si="8"/>
        <v>62.97897394322563</v>
      </c>
      <c r="K63" s="15">
        <f t="shared" si="30"/>
        <v>56.21309034638586</v>
      </c>
      <c r="L63" s="15">
        <f t="shared" si="9"/>
        <v>59.69636906725194</v>
      </c>
      <c r="M63" s="14">
        <v>263418</v>
      </c>
      <c r="N63" s="14">
        <v>123460</v>
      </c>
      <c r="O63" s="14">
        <v>10327</v>
      </c>
      <c r="P63" s="14">
        <v>10441</v>
      </c>
      <c r="Q63" s="14">
        <v>120764</v>
      </c>
      <c r="R63" s="14">
        <v>345477</v>
      </c>
      <c r="S63" s="14">
        <v>70582</v>
      </c>
      <c r="T63" s="14">
        <v>944469</v>
      </c>
      <c r="U63" s="15">
        <f t="shared" si="10"/>
        <v>25.78633652491677</v>
      </c>
      <c r="V63" s="15">
        <f t="shared" si="11"/>
        <v>12.085662738940483</v>
      </c>
      <c r="W63" s="15">
        <f t="shared" si="12"/>
        <v>1.0109236927347998</v>
      </c>
      <c r="X63" s="15">
        <f t="shared" si="13"/>
        <v>1.0220833035580559</v>
      </c>
      <c r="Y63" s="15">
        <f t="shared" si="14"/>
        <v>11.821747732102775</v>
      </c>
      <c r="Z63" s="15">
        <f t="shared" si="15"/>
        <v>33.81920059987803</v>
      </c>
      <c r="AA63" s="15">
        <f t="shared" si="35"/>
        <v>6.909365360763788</v>
      </c>
      <c r="AB63" s="15">
        <f t="shared" si="31"/>
        <v>92.4553199528947</v>
      </c>
      <c r="AC63" s="15">
        <f t="shared" si="16"/>
        <v>27.296042344314902</v>
      </c>
      <c r="AD63" s="15">
        <f t="shared" si="17"/>
        <v>12.793238836484669</v>
      </c>
      <c r="AE63" s="15">
        <f t="shared" si="18"/>
        <v>1.0701099746021154</v>
      </c>
      <c r="AF63" s="15">
        <f t="shared" si="19"/>
        <v>1.0819229442065155</v>
      </c>
      <c r="AG63" s="15">
        <f t="shared" si="20"/>
        <v>12.513872467594641</v>
      </c>
      <c r="AH63" s="15">
        <f t="shared" si="21"/>
        <v>35.79920438613489</v>
      </c>
      <c r="AI63" s="15">
        <f t="shared" si="36"/>
        <v>7.313886145769972</v>
      </c>
      <c r="AJ63" s="15">
        <f t="shared" si="32"/>
        <v>97.8682770991077</v>
      </c>
      <c r="AK63" s="14">
        <v>89467</v>
      </c>
      <c r="AL63" s="14">
        <f t="shared" si="33"/>
        <v>1033936</v>
      </c>
      <c r="AM63" s="14">
        <v>1490356</v>
      </c>
      <c r="AN63" s="15">
        <f t="shared" si="22"/>
        <v>69.37510232454528</v>
      </c>
      <c r="AO63" s="15">
        <f t="shared" si="34"/>
        <v>91.34694990792467</v>
      </c>
    </row>
    <row r="64" spans="1:41" ht="33" customHeight="1">
      <c r="A64" s="33" t="s">
        <v>74</v>
      </c>
      <c r="B64" s="14">
        <v>4058494</v>
      </c>
      <c r="C64" s="14">
        <v>2815409</v>
      </c>
      <c r="D64" s="14">
        <v>2382867</v>
      </c>
      <c r="E64" s="14">
        <v>206290</v>
      </c>
      <c r="F64" s="14">
        <f t="shared" si="28"/>
        <v>2589157</v>
      </c>
      <c r="G64" s="14">
        <v>0</v>
      </c>
      <c r="H64" s="14">
        <v>142500</v>
      </c>
      <c r="I64" s="15">
        <f t="shared" si="29"/>
        <v>69.37078137851134</v>
      </c>
      <c r="J64" s="15">
        <f t="shared" si="8"/>
        <v>72.88193600877567</v>
      </c>
      <c r="K64" s="15">
        <f t="shared" si="30"/>
        <v>63.796004133552984</v>
      </c>
      <c r="L64" s="15">
        <f t="shared" si="9"/>
        <v>67.30715876381733</v>
      </c>
      <c r="M64" s="14">
        <v>1021945</v>
      </c>
      <c r="N64" s="14">
        <v>325633</v>
      </c>
      <c r="O64" s="14">
        <v>13693</v>
      </c>
      <c r="P64" s="14">
        <v>107787</v>
      </c>
      <c r="Q64" s="14">
        <v>378519</v>
      </c>
      <c r="R64" s="14">
        <v>411273</v>
      </c>
      <c r="S64" s="14">
        <v>34599</v>
      </c>
      <c r="T64" s="14">
        <v>2293449</v>
      </c>
      <c r="U64" s="15">
        <f t="shared" si="10"/>
        <v>34.54957539261688</v>
      </c>
      <c r="V64" s="15">
        <f t="shared" si="11"/>
        <v>11.008891754276416</v>
      </c>
      <c r="W64" s="15">
        <f t="shared" si="12"/>
        <v>0.4629283727119394</v>
      </c>
      <c r="X64" s="15">
        <f t="shared" si="13"/>
        <v>3.6440269122545694</v>
      </c>
      <c r="Y64" s="15">
        <f t="shared" si="14"/>
        <v>12.796843986748746</v>
      </c>
      <c r="Z64" s="15">
        <f t="shared" si="15"/>
        <v>13.904180284112865</v>
      </c>
      <c r="AA64" s="15">
        <f t="shared" si="35"/>
        <v>1.169711441427035</v>
      </c>
      <c r="AB64" s="15">
        <f t="shared" si="31"/>
        <v>77.53615814414844</v>
      </c>
      <c r="AC64" s="15">
        <f t="shared" si="16"/>
        <v>36.298278509445694</v>
      </c>
      <c r="AD64" s="15">
        <f t="shared" si="17"/>
        <v>11.566099277227572</v>
      </c>
      <c r="AE64" s="15">
        <f t="shared" si="18"/>
        <v>0.486359175522988</v>
      </c>
      <c r="AF64" s="15">
        <f t="shared" si="19"/>
        <v>3.8284668408746296</v>
      </c>
      <c r="AG64" s="15">
        <f t="shared" si="20"/>
        <v>13.444547488482137</v>
      </c>
      <c r="AH64" s="15">
        <f t="shared" si="21"/>
        <v>14.607930854806531</v>
      </c>
      <c r="AI64" s="15">
        <f t="shared" si="36"/>
        <v>1.2289155856218403</v>
      </c>
      <c r="AJ64" s="15">
        <f t="shared" si="32"/>
        <v>81.4605977319814</v>
      </c>
      <c r="AK64" s="14">
        <v>437876</v>
      </c>
      <c r="AL64" s="14">
        <f t="shared" si="33"/>
        <v>2731325</v>
      </c>
      <c r="AM64" s="14">
        <v>3815330</v>
      </c>
      <c r="AN64" s="15">
        <f t="shared" si="22"/>
        <v>71.58817192746106</v>
      </c>
      <c r="AO64" s="15">
        <f t="shared" si="34"/>
        <v>83.9683670013638</v>
      </c>
    </row>
    <row r="65" spans="1:41" ht="33" customHeight="1" thickBot="1">
      <c r="A65" s="33" t="s">
        <v>94</v>
      </c>
      <c r="B65" s="14">
        <v>4167115</v>
      </c>
      <c r="C65" s="14">
        <v>2578701</v>
      </c>
      <c r="D65" s="14">
        <v>540942</v>
      </c>
      <c r="E65" s="14">
        <v>1842071</v>
      </c>
      <c r="F65" s="14">
        <f t="shared" si="28"/>
        <v>2383013</v>
      </c>
      <c r="G65" s="14">
        <v>0</v>
      </c>
      <c r="H65" s="14">
        <v>146000</v>
      </c>
      <c r="I65" s="15">
        <f t="shared" si="29"/>
        <v>61.88216547899445</v>
      </c>
      <c r="J65" s="15">
        <f t="shared" si="8"/>
        <v>65.38578848915857</v>
      </c>
      <c r="K65" s="15">
        <f t="shared" si="30"/>
        <v>57.18615876931642</v>
      </c>
      <c r="L65" s="15">
        <f t="shared" si="9"/>
        <v>60.689781779480526</v>
      </c>
      <c r="M65" s="14">
        <v>731556</v>
      </c>
      <c r="N65" s="14">
        <v>394786</v>
      </c>
      <c r="O65" s="14">
        <v>59989</v>
      </c>
      <c r="P65" s="14">
        <v>71601</v>
      </c>
      <c r="Q65" s="14">
        <v>271065</v>
      </c>
      <c r="R65" s="14">
        <v>581560</v>
      </c>
      <c r="S65" s="14">
        <v>275733</v>
      </c>
      <c r="T65" s="14">
        <v>2386290</v>
      </c>
      <c r="U65" s="15">
        <f t="shared" si="10"/>
        <v>26.849037747628092</v>
      </c>
      <c r="V65" s="15">
        <f t="shared" si="11"/>
        <v>14.489149451627902</v>
      </c>
      <c r="W65" s="15">
        <f t="shared" si="12"/>
        <v>2.2016727707003447</v>
      </c>
      <c r="X65" s="15">
        <f t="shared" si="13"/>
        <v>2.6278479730436475</v>
      </c>
      <c r="Y65" s="15">
        <f t="shared" si="14"/>
        <v>9.948431038855272</v>
      </c>
      <c r="Z65" s="15">
        <f t="shared" si="15"/>
        <v>21.34399334092071</v>
      </c>
      <c r="AA65" s="15">
        <f t="shared" si="35"/>
        <v>10.119752589366685</v>
      </c>
      <c r="AB65" s="15">
        <f t="shared" si="31"/>
        <v>87.57988491214266</v>
      </c>
      <c r="AC65" s="15">
        <f t="shared" si="16"/>
        <v>28.369167266775015</v>
      </c>
      <c r="AD65" s="15">
        <f t="shared" si="17"/>
        <v>15.309491096486177</v>
      </c>
      <c r="AE65" s="15">
        <f t="shared" si="18"/>
        <v>2.3263263170099986</v>
      </c>
      <c r="AF65" s="15">
        <f t="shared" si="19"/>
        <v>2.7766305593397607</v>
      </c>
      <c r="AG65" s="15">
        <f t="shared" si="20"/>
        <v>10.511687861446518</v>
      </c>
      <c r="AH65" s="15">
        <f t="shared" si="21"/>
        <v>22.552440162702073</v>
      </c>
      <c r="AI65" s="15">
        <f t="shared" si="36"/>
        <v>10.692709236161928</v>
      </c>
      <c r="AJ65" s="15">
        <f t="shared" si="32"/>
        <v>92.53845249992148</v>
      </c>
      <c r="AK65" s="14">
        <v>365283</v>
      </c>
      <c r="AL65" s="14">
        <f t="shared" si="33"/>
        <v>2751573</v>
      </c>
      <c r="AM65" s="14">
        <v>3917832</v>
      </c>
      <c r="AN65" s="15">
        <f t="shared" si="22"/>
        <v>70.2320313887885</v>
      </c>
      <c r="AO65" s="15">
        <f t="shared" si="34"/>
        <v>86.72457536107528</v>
      </c>
    </row>
    <row r="66" spans="1:41" ht="33" customHeight="1" thickBot="1" thickTop="1">
      <c r="A66" s="22" t="s">
        <v>75</v>
      </c>
      <c r="B66" s="20">
        <f>SUM(B19:B65)</f>
        <v>220009495</v>
      </c>
      <c r="C66" s="20">
        <f aca="true" t="shared" si="37" ref="C66:H66">SUM(C19:C65)</f>
        <v>140775816</v>
      </c>
      <c r="D66" s="20">
        <f>SUM(D19:D65)</f>
        <v>63270411</v>
      </c>
      <c r="E66" s="20">
        <f>SUM(E19:E65)</f>
        <v>66282578</v>
      </c>
      <c r="F66" s="20">
        <f>SUM(F19:F65)</f>
        <v>129552989</v>
      </c>
      <c r="G66" s="20">
        <f t="shared" si="37"/>
        <v>6400</v>
      </c>
      <c r="H66" s="20">
        <f t="shared" si="37"/>
        <v>7041781</v>
      </c>
      <c r="I66" s="21">
        <f>C66/B66*100</f>
        <v>63.98624568453284</v>
      </c>
      <c r="J66" s="21">
        <f>(C66+G66+H66)/B66*100</f>
        <v>67.18982605727993</v>
      </c>
      <c r="K66" s="21">
        <f>F66/B66*100</f>
        <v>58.88518084185412</v>
      </c>
      <c r="L66" s="21">
        <f>(F66+G66+H66)/B66*100</f>
        <v>62.08876121460122</v>
      </c>
      <c r="M66" s="20">
        <f aca="true" t="shared" si="38" ref="M66:T66">SUM(M19:M65)</f>
        <v>40373883</v>
      </c>
      <c r="N66" s="20">
        <f t="shared" si="38"/>
        <v>16765584</v>
      </c>
      <c r="O66" s="20">
        <f t="shared" si="38"/>
        <v>2344902</v>
      </c>
      <c r="P66" s="20">
        <f t="shared" si="38"/>
        <v>4345641</v>
      </c>
      <c r="Q66" s="20">
        <f t="shared" si="38"/>
        <v>19219240</v>
      </c>
      <c r="R66" s="20">
        <f t="shared" si="38"/>
        <v>28690989</v>
      </c>
      <c r="S66" s="20">
        <f t="shared" si="38"/>
        <v>15002626</v>
      </c>
      <c r="T66" s="20">
        <f t="shared" si="38"/>
        <v>126797657</v>
      </c>
      <c r="U66" s="21">
        <f>ROUND(SUM(U19:U65)/47,1)</f>
        <v>27.8</v>
      </c>
      <c r="V66" s="21">
        <f aca="true" t="shared" si="39" ref="V66:AB66">ROUND(SUM(V19:V65)/47,1)</f>
        <v>11.3</v>
      </c>
      <c r="W66" s="21">
        <f t="shared" si="39"/>
        <v>1.6</v>
      </c>
      <c r="X66" s="21">
        <f t="shared" si="39"/>
        <v>2.8</v>
      </c>
      <c r="Y66" s="21">
        <f t="shared" si="39"/>
        <v>12.7</v>
      </c>
      <c r="Z66" s="21">
        <f t="shared" si="39"/>
        <v>20.1</v>
      </c>
      <c r="AA66" s="21">
        <f t="shared" si="39"/>
        <v>10</v>
      </c>
      <c r="AB66" s="21">
        <f t="shared" si="39"/>
        <v>86.4</v>
      </c>
      <c r="AC66" s="21">
        <f aca="true" t="shared" si="40" ref="AC66:AJ66">ROUND(SUM(AC19:AC65)/47,1)</f>
        <v>29.3</v>
      </c>
      <c r="AD66" s="21">
        <f t="shared" si="40"/>
        <v>11.9</v>
      </c>
      <c r="AE66" s="21">
        <f t="shared" si="40"/>
        <v>1.6</v>
      </c>
      <c r="AF66" s="21">
        <f t="shared" si="40"/>
        <v>2.9</v>
      </c>
      <c r="AG66" s="21">
        <f t="shared" si="40"/>
        <v>13.4</v>
      </c>
      <c r="AH66" s="21">
        <f t="shared" si="40"/>
        <v>21.2</v>
      </c>
      <c r="AI66" s="21">
        <f t="shared" si="40"/>
        <v>10.6</v>
      </c>
      <c r="AJ66" s="21">
        <f t="shared" si="40"/>
        <v>90.9</v>
      </c>
      <c r="AK66" s="20">
        <f>SUM(AK19:AK65)</f>
        <v>17354631</v>
      </c>
      <c r="AL66" s="20">
        <f>SUM(AL19:AL65)</f>
        <v>144152288</v>
      </c>
      <c r="AM66" s="20">
        <f>SUM(AM19:AM65)</f>
        <v>213145730</v>
      </c>
      <c r="AN66" s="21">
        <f>AL66/AM66*100</f>
        <v>67.63085894331546</v>
      </c>
      <c r="AO66" s="21">
        <f t="shared" si="34"/>
        <v>87.96090492854334</v>
      </c>
    </row>
    <row r="67" spans="1:41" ht="33" customHeight="1" thickTop="1">
      <c r="A67" s="23" t="s">
        <v>76</v>
      </c>
      <c r="B67" s="24">
        <f aca="true" t="shared" si="41" ref="B67:H67">SUM(B66,B18)</f>
        <v>787836494</v>
      </c>
      <c r="C67" s="24">
        <f t="shared" si="41"/>
        <v>478962609</v>
      </c>
      <c r="D67" s="24">
        <f t="shared" si="41"/>
        <v>269187994</v>
      </c>
      <c r="E67" s="24">
        <f t="shared" si="41"/>
        <v>164805283</v>
      </c>
      <c r="F67" s="24">
        <f t="shared" si="41"/>
        <v>433993277</v>
      </c>
      <c r="G67" s="24">
        <f t="shared" si="41"/>
        <v>6400</v>
      </c>
      <c r="H67" s="24">
        <f t="shared" si="41"/>
        <v>21439247</v>
      </c>
      <c r="I67" s="25">
        <f>C67/B67*100</f>
        <v>60.79467156544287</v>
      </c>
      <c r="J67" s="25">
        <f>(C67+G67+H67)/B67*100</f>
        <v>63.516765193159486</v>
      </c>
      <c r="K67" s="25">
        <f>F67/B67*100</f>
        <v>55.08671917399145</v>
      </c>
      <c r="L67" s="25">
        <f>(F67+G67+H67)/B67*100</f>
        <v>57.808812801708065</v>
      </c>
      <c r="M67" s="24">
        <f aca="true" t="shared" si="42" ref="M67:T67">SUM(M66,M18)</f>
        <v>133560995</v>
      </c>
      <c r="N67" s="24">
        <f t="shared" si="42"/>
        <v>65249688</v>
      </c>
      <c r="O67" s="24">
        <f t="shared" si="42"/>
        <v>9742465</v>
      </c>
      <c r="P67" s="24">
        <f t="shared" si="42"/>
        <v>31258530</v>
      </c>
      <c r="Q67" s="24">
        <f t="shared" si="42"/>
        <v>50166691</v>
      </c>
      <c r="R67" s="24">
        <f t="shared" si="42"/>
        <v>99608368</v>
      </c>
      <c r="S67" s="24">
        <f t="shared" si="42"/>
        <v>55770039</v>
      </c>
      <c r="T67" s="24">
        <f t="shared" si="42"/>
        <v>445553540</v>
      </c>
      <c r="U67" s="25">
        <f aca="true" t="shared" si="43" ref="U67:AJ67">ROUND(SUM(U5:U17,U19:U65)/60,1)</f>
        <v>27.7</v>
      </c>
      <c r="V67" s="25">
        <f t="shared" si="43"/>
        <v>11.6</v>
      </c>
      <c r="W67" s="25">
        <f t="shared" si="43"/>
        <v>1.6</v>
      </c>
      <c r="X67" s="25">
        <f t="shared" si="43"/>
        <v>3.6</v>
      </c>
      <c r="Y67" s="25">
        <f t="shared" si="43"/>
        <v>12.6</v>
      </c>
      <c r="Z67" s="25">
        <f t="shared" si="43"/>
        <v>20.1</v>
      </c>
      <c r="AA67" s="25">
        <f t="shared" si="43"/>
        <v>10.2</v>
      </c>
      <c r="AB67" s="25">
        <f t="shared" si="43"/>
        <v>87.3</v>
      </c>
      <c r="AC67" s="25">
        <f t="shared" si="43"/>
        <v>29.1</v>
      </c>
      <c r="AD67" s="25">
        <f t="shared" si="43"/>
        <v>12.1</v>
      </c>
      <c r="AE67" s="25">
        <f t="shared" si="43"/>
        <v>1.6</v>
      </c>
      <c r="AF67" s="25">
        <f t="shared" si="43"/>
        <v>3.8</v>
      </c>
      <c r="AG67" s="25">
        <f t="shared" si="43"/>
        <v>13.2</v>
      </c>
      <c r="AH67" s="25">
        <f t="shared" si="43"/>
        <v>21.2</v>
      </c>
      <c r="AI67" s="25">
        <f t="shared" si="43"/>
        <v>10.7</v>
      </c>
      <c r="AJ67" s="25">
        <f t="shared" si="43"/>
        <v>91.8</v>
      </c>
      <c r="AK67" s="24">
        <f>SUM(AK66,AK18)</f>
        <v>97461627</v>
      </c>
      <c r="AL67" s="24">
        <f>SUM(AL66,AL18)</f>
        <v>543015167</v>
      </c>
      <c r="AM67" s="24">
        <f>SUM(AM66,AM18)</f>
        <v>765359946</v>
      </c>
      <c r="AN67" s="25">
        <f>AL67/AM67*100</f>
        <v>70.94899201845611</v>
      </c>
      <c r="AO67" s="25">
        <f t="shared" si="34"/>
        <v>82.05176707338637</v>
      </c>
    </row>
    <row r="68" spans="1:41" s="41" customFormat="1" ht="29.25" customHeight="1" hidden="1">
      <c r="A68" s="39" t="s">
        <v>105</v>
      </c>
      <c r="B68" s="40">
        <v>5</v>
      </c>
      <c r="C68" s="40">
        <v>5</v>
      </c>
      <c r="D68" s="40">
        <v>5</v>
      </c>
      <c r="E68" s="40">
        <v>5</v>
      </c>
      <c r="F68" s="40"/>
      <c r="G68" s="40">
        <v>33</v>
      </c>
      <c r="H68" s="40">
        <v>33</v>
      </c>
      <c r="I68" s="40"/>
      <c r="J68" s="40"/>
      <c r="K68" s="40"/>
      <c r="L68" s="40"/>
      <c r="M68" s="40">
        <v>14</v>
      </c>
      <c r="N68" s="40">
        <v>14</v>
      </c>
      <c r="O68" s="40">
        <v>14</v>
      </c>
      <c r="P68" s="40">
        <v>14</v>
      </c>
      <c r="Q68" s="40">
        <v>14</v>
      </c>
      <c r="R68" s="40">
        <v>14</v>
      </c>
      <c r="S68" s="40">
        <v>14</v>
      </c>
      <c r="T68" s="40">
        <v>14</v>
      </c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>
        <v>14</v>
      </c>
      <c r="AL68" s="40"/>
      <c r="AM68" s="40">
        <v>14</v>
      </c>
      <c r="AN68" s="40"/>
      <c r="AO68" s="40"/>
    </row>
    <row r="69" spans="1:39" s="41" customFormat="1" ht="29.25" customHeight="1" hidden="1">
      <c r="A69" s="39" t="s">
        <v>106</v>
      </c>
      <c r="B69" s="41">
        <v>31</v>
      </c>
      <c r="C69" s="41">
        <v>31</v>
      </c>
      <c r="D69" s="41">
        <v>1</v>
      </c>
      <c r="E69" s="41">
        <v>11</v>
      </c>
      <c r="G69" s="41">
        <v>50</v>
      </c>
      <c r="H69" s="41">
        <v>48</v>
      </c>
      <c r="M69" s="41">
        <v>1</v>
      </c>
      <c r="N69" s="41">
        <v>3</v>
      </c>
      <c r="O69" s="41">
        <v>4</v>
      </c>
      <c r="P69" s="41">
        <v>5</v>
      </c>
      <c r="Q69" s="41">
        <v>6</v>
      </c>
      <c r="R69" s="41">
        <v>9</v>
      </c>
      <c r="S69" s="41">
        <v>15</v>
      </c>
      <c r="T69" s="41">
        <v>23</v>
      </c>
      <c r="AK69" s="41">
        <v>23</v>
      </c>
      <c r="AM69" s="41">
        <v>23</v>
      </c>
    </row>
    <row r="70" spans="1:39" s="41" customFormat="1" ht="29.25" customHeight="1" hidden="1">
      <c r="A70" s="39" t="s">
        <v>107</v>
      </c>
      <c r="B70" s="41">
        <v>1</v>
      </c>
      <c r="C70" s="41">
        <v>5</v>
      </c>
      <c r="D70" s="41">
        <v>5</v>
      </c>
      <c r="E70" s="41">
        <v>5</v>
      </c>
      <c r="G70" s="41">
        <v>2</v>
      </c>
      <c r="H70" s="41">
        <v>2</v>
      </c>
      <c r="M70" s="41">
        <v>5</v>
      </c>
      <c r="N70" s="41">
        <v>5</v>
      </c>
      <c r="O70" s="41">
        <v>5</v>
      </c>
      <c r="P70" s="41">
        <v>5</v>
      </c>
      <c r="Q70" s="41">
        <v>5</v>
      </c>
      <c r="R70" s="41">
        <v>5</v>
      </c>
      <c r="S70" s="41">
        <v>5</v>
      </c>
      <c r="T70" s="41">
        <v>5</v>
      </c>
      <c r="AK70" s="41">
        <v>4</v>
      </c>
      <c r="AM70" s="41">
        <v>1</v>
      </c>
    </row>
  </sheetData>
  <mergeCells count="2">
    <mergeCell ref="G1:G2"/>
    <mergeCell ref="H1:H2"/>
  </mergeCells>
  <printOptions/>
  <pageMargins left="0.7874015748031497" right="0.4330708661417323" top="0.7874015748031497" bottom="0.3937007874015748" header="0.5905511811023623" footer="0.31496062992125984"/>
  <pageSetup firstPageNumber="128" useFirstPageNumber="1" fitToHeight="15" horizontalDpi="600" verticalDpi="600" orientation="portrait" paperSize="9" scale="35" r:id="rId1"/>
  <headerFooter alignWithMargins="0">
    <oddHeader>&amp;L&amp;24　　第９表　経常経費に対する一般財源等の充当状況</oddHeader>
    <oddFooter>&amp;C&amp;30&amp;P</oddFooter>
  </headerFooter>
  <colBreaks count="4" manualBreakCount="4">
    <brk id="12" max="65535" man="1"/>
    <brk id="20" max="65535" man="1"/>
    <brk id="28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2009-03-10T01:32:32Z</cp:lastPrinted>
  <dcterms:modified xsi:type="dcterms:W3CDTF">2009-04-30T23:44:04Z</dcterms:modified>
  <cp:category/>
  <cp:version/>
  <cp:contentType/>
  <cp:contentStatus/>
</cp:coreProperties>
</file>