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4635" activeTab="0"/>
  </bookViews>
  <sheets>
    <sheet name="第３１表一組性質別歳出の状況" sheetId="1" r:id="rId1"/>
  </sheets>
  <definedNames>
    <definedName name="_xlnm.Print_Area" localSheetId="0">'第３１表一組性質別歳出の状況'!$A$1:$AF$72</definedName>
  </definedNames>
  <calcPr fullCalcOnLoad="1"/>
</workbook>
</file>

<file path=xl/sharedStrings.xml><?xml version="1.0" encoding="utf-8"?>
<sst xmlns="http://schemas.openxmlformats.org/spreadsheetml/2006/main" count="243" uniqueCount="79">
  <si>
    <t>一部事務組合名</t>
  </si>
  <si>
    <t>２物件費</t>
  </si>
  <si>
    <t>３維持補修費</t>
  </si>
  <si>
    <t>４扶助費</t>
  </si>
  <si>
    <t>５補助費等</t>
  </si>
  <si>
    <t>６普通建設事業費</t>
  </si>
  <si>
    <t>７災害復旧事業費</t>
  </si>
  <si>
    <t>８公債費</t>
  </si>
  <si>
    <t>９積立金</t>
  </si>
  <si>
    <t>１１繰出金</t>
  </si>
  <si>
    <t>歳出合計</t>
  </si>
  <si>
    <t>経常収支比率</t>
  </si>
  <si>
    <t>（７）恩給及び退職年金</t>
  </si>
  <si>
    <t>（８）災害補償費</t>
  </si>
  <si>
    <t>（１０）その他</t>
  </si>
  <si>
    <t>（１）賃金</t>
  </si>
  <si>
    <t>（２）旅費</t>
  </si>
  <si>
    <t>（３）交際費</t>
  </si>
  <si>
    <t>（４）需用費</t>
  </si>
  <si>
    <t>（５）役務費</t>
  </si>
  <si>
    <t>（６）備品購入費</t>
  </si>
  <si>
    <t>（７）委託料</t>
  </si>
  <si>
    <t>（８）その他</t>
  </si>
  <si>
    <t>（１）補助事業費</t>
  </si>
  <si>
    <t>（２）単独事業費</t>
  </si>
  <si>
    <t>１国庫支出金</t>
  </si>
  <si>
    <t>２県支出金</t>
  </si>
  <si>
    <t>５財産収入</t>
  </si>
  <si>
    <t>６繰入金</t>
  </si>
  <si>
    <t>７諸収入</t>
  </si>
  <si>
    <t>８繰越金</t>
  </si>
  <si>
    <t>９地方債</t>
  </si>
  <si>
    <t>１０一般財源等</t>
  </si>
  <si>
    <t>臨時的経費</t>
  </si>
  <si>
    <t>経常的経費</t>
  </si>
  <si>
    <t>特定財源</t>
  </si>
  <si>
    <t>一般財源等</t>
  </si>
  <si>
    <t>構成比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</si>
  <si>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</si>
  <si>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</si>
  <si>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</si>
  <si>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</si>
  <si>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</si>
  <si>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田島・下郷町衛生組合</t>
  </si>
  <si>
    <t>西白河地方衛生処理一部事務組合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</si>
  <si>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</si>
  <si>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</si>
  <si>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</si>
  <si>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</si>
  <si>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</si>
  <si>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</si>
  <si>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</si>
  <si>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</si>
  <si>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郡山地方広域市町村圏組合</t>
  </si>
  <si>
    <t>須賀川地方広域消防組合</t>
  </si>
  <si>
    <t>郡山地方広域消防組合</t>
  </si>
  <si>
    <t>南会津地方広域市町村圏組合</t>
  </si>
  <si>
    <t>西部環境衛生組合</t>
  </si>
  <si>
    <t>福島地方広域行政事務組合</t>
  </si>
  <si>
    <t>合　　　計</t>
  </si>
  <si>
    <t>４分担金・負担金・寄附金</t>
  </si>
  <si>
    <t>左の財源内訳</t>
  </si>
  <si>
    <t>３使用料・
手数料</t>
  </si>
  <si>
    <t>（３）受託事業費</t>
  </si>
  <si>
    <t>耶麻郡磐梯町外一市二町一ケ村組合</t>
  </si>
  <si>
    <t>田村広域行政組合</t>
  </si>
  <si>
    <t>白河地方広域市町村圏整備組合</t>
  </si>
  <si>
    <t>会津若松地方広域市町村圏整備組合</t>
  </si>
  <si>
    <t>歳出合計</t>
  </si>
  <si>
    <t>（１～１１）</t>
  </si>
  <si>
    <t>経費の臨時・経常の別及び財源充当の状況</t>
  </si>
  <si>
    <r>
      <t xml:space="preserve"> </t>
    </r>
    <r>
      <rPr>
        <sz val="18"/>
        <rFont val="ＭＳ Ｐゴシック"/>
        <family val="3"/>
      </rPr>
      <t xml:space="preserve"> </t>
    </r>
    <r>
      <rPr>
        <sz val="18"/>
        <rFont val="ＭＳ Ｐゴシック"/>
        <family val="3"/>
      </rPr>
      <t xml:space="preserve">歳入総額中
</t>
    </r>
    <r>
      <rPr>
        <sz val="18"/>
        <rFont val="ＭＳ Ｐゴシック"/>
        <family val="3"/>
      </rPr>
      <t xml:space="preserve">  </t>
    </r>
    <r>
      <rPr>
        <sz val="18"/>
        <rFont val="ＭＳ Ｐゴシック"/>
        <family val="3"/>
      </rPr>
      <t xml:space="preserve">経常の一般
</t>
    </r>
    <r>
      <rPr>
        <sz val="18"/>
        <rFont val="ＭＳ Ｐゴシック"/>
        <family val="3"/>
      </rPr>
      <t xml:space="preserve">  </t>
    </r>
    <r>
      <rPr>
        <sz val="18"/>
        <rFont val="ＭＳ Ｐゴシック"/>
        <family val="3"/>
      </rPr>
      <t>財源等</t>
    </r>
  </si>
  <si>
    <t>１０投資及び</t>
  </si>
  <si>
    <t>出資金</t>
  </si>
  <si>
    <t>　第３１表 性質別歳出の状況</t>
  </si>
  <si>
    <t>（９）職員互助
会補助金</t>
  </si>
  <si>
    <t>福島県伊達郡国見町桑折町有北山組合</t>
  </si>
  <si>
    <t>伊達市国見町大枝小学校組合</t>
  </si>
  <si>
    <t>福島県後期高齢者医療広域連合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</si>
</sst>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▲ &quot;#,##0"/>
    <numFmt numFmtId="178" formatCode="#,##0.0;&quot;▲ &quot;#,##0.0"/>
  </numFmts>
  <fonts count="1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7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80">
    <xf numFmtId="3" fontId="0" fillId="0" borderId="0" xfId="0" applyAlignment="1">
      <alignment/>
    </xf>
    <xf numFmtId="177" fontId="8" fillId="0" borderId="1" xfId="0" applyNumberFormat="1" applyFont="1" applyFill="1" applyBorder="1" applyAlignment="1">
      <alignment vertical="center" wrapText="1"/>
    </xf>
    <xf numFmtId="177" fontId="8" fillId="0" borderId="2" xfId="0" applyNumberFormat="1" applyFont="1" applyFill="1" applyBorder="1" applyAlignment="1">
      <alignment vertical="center" wrapText="1"/>
    </xf>
    <xf numFmtId="177" fontId="8" fillId="0" borderId="3" xfId="0" applyNumberFormat="1" applyFont="1" applyFill="1" applyBorder="1" applyAlignment="1">
      <alignment vertical="center" wrapText="1"/>
    </xf>
    <xf numFmtId="177" fontId="8" fillId="0" borderId="4" xfId="0" applyNumberFormat="1" applyFont="1" applyFill="1" applyBorder="1" applyAlignment="1">
      <alignment horizontal="left" vertical="center" wrapText="1"/>
    </xf>
    <xf numFmtId="177" fontId="8" fillId="0" borderId="4" xfId="0" applyNumberFormat="1" applyFont="1" applyFill="1" applyBorder="1" applyAlignment="1">
      <alignment vertical="center" wrapText="1"/>
    </xf>
    <xf numFmtId="177" fontId="6" fillId="0" borderId="4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horizontal="left" vertical="center" wrapText="1"/>
    </xf>
    <xf numFmtId="177" fontId="0" fillId="0" borderId="0" xfId="0" applyNumberForma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4" fillId="0" borderId="5" xfId="0" applyNumberFormat="1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center" vertical="center" wrapText="1"/>
    </xf>
    <xf numFmtId="177" fontId="6" fillId="0" borderId="7" xfId="0" applyNumberFormat="1" applyFont="1" applyFill="1" applyBorder="1" applyAlignment="1">
      <alignment vertical="center"/>
    </xf>
    <xf numFmtId="177" fontId="4" fillId="0" borderId="8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center"/>
    </xf>
    <xf numFmtId="3" fontId="0" fillId="0" borderId="0" xfId="0" applyFill="1" applyAlignment="1">
      <alignment/>
    </xf>
    <xf numFmtId="177" fontId="4" fillId="0" borderId="9" xfId="0" applyNumberFormat="1" applyFont="1" applyFill="1" applyBorder="1" applyAlignment="1">
      <alignment horizontal="centerContinuous" vertical="center" wrapText="1"/>
    </xf>
    <xf numFmtId="177" fontId="4" fillId="0" borderId="8" xfId="0" applyNumberFormat="1" applyFont="1" applyFill="1" applyBorder="1" applyAlignment="1">
      <alignment horizontal="centerContinuous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8" fontId="6" fillId="0" borderId="4" xfId="0" applyNumberFormat="1" applyFont="1" applyFill="1" applyBorder="1" applyAlignment="1">
      <alignment horizontal="right" vertical="center"/>
    </xf>
    <xf numFmtId="178" fontId="6" fillId="0" borderId="1" xfId="0" applyNumberFormat="1" applyFont="1" applyFill="1" applyBorder="1" applyAlignment="1">
      <alignment horizontal="right" vertical="center"/>
    </xf>
    <xf numFmtId="178" fontId="6" fillId="0" borderId="3" xfId="0" applyNumberFormat="1" applyFont="1" applyFill="1" applyBorder="1" applyAlignment="1">
      <alignment horizontal="right" vertical="center"/>
    </xf>
    <xf numFmtId="178" fontId="6" fillId="0" borderId="7" xfId="0" applyNumberFormat="1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centerContinuous" vertical="center"/>
    </xf>
    <xf numFmtId="177" fontId="4" fillId="0" borderId="5" xfId="0" applyNumberFormat="1" applyFont="1" applyFill="1" applyBorder="1" applyAlignment="1">
      <alignment horizontal="centerContinuous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shrinkToFi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177" fontId="4" fillId="0" borderId="8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shrinkToFit="1"/>
    </xf>
    <xf numFmtId="177" fontId="4" fillId="0" borderId="9" xfId="0" applyNumberFormat="1" applyFont="1" applyFill="1" applyBorder="1" applyAlignment="1">
      <alignment horizontal="center" wrapText="1"/>
    </xf>
    <xf numFmtId="177" fontId="4" fillId="0" borderId="9" xfId="0" applyNumberFormat="1" applyFont="1" applyFill="1" applyBorder="1" applyAlignment="1">
      <alignment horizontal="center" shrinkToFit="1"/>
    </xf>
    <xf numFmtId="177" fontId="4" fillId="0" borderId="4" xfId="0" applyNumberFormat="1" applyFont="1" applyFill="1" applyBorder="1" applyAlignment="1">
      <alignment horizontal="center" shrinkToFi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top" wrapText="1"/>
    </xf>
    <xf numFmtId="177" fontId="4" fillId="0" borderId="9" xfId="0" applyNumberFormat="1" applyFont="1" applyFill="1" applyBorder="1" applyAlignment="1">
      <alignment horizontal="center" wrapText="1"/>
    </xf>
    <xf numFmtId="177" fontId="4" fillId="0" borderId="4" xfId="0" applyNumberFormat="1" applyFont="1" applyFill="1" applyBorder="1" applyAlignment="1">
      <alignment horizontal="center" wrapText="1"/>
    </xf>
    <xf numFmtId="177" fontId="7" fillId="0" borderId="1" xfId="0" applyNumberFormat="1" applyFont="1" applyFill="1" applyBorder="1" applyAlignment="1">
      <alignment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3" fontId="4" fillId="0" borderId="0" xfId="0" applyFont="1" applyFill="1" applyAlignment="1">
      <alignment/>
    </xf>
    <xf numFmtId="177" fontId="8" fillId="0" borderId="7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4" fillId="0" borderId="10" xfId="0" applyNumberFormat="1" applyFont="1" applyFill="1" applyBorder="1" applyAlignment="1">
      <alignment horizontal="center" shrinkToFit="1"/>
    </xf>
    <xf numFmtId="177" fontId="4" fillId="0" borderId="9" xfId="0" applyNumberFormat="1" applyFont="1" applyFill="1" applyBorder="1" applyAlignment="1">
      <alignment horizontal="center" shrinkToFit="1"/>
    </xf>
    <xf numFmtId="177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 wrapText="1" shrinkToFit="1"/>
    </xf>
    <xf numFmtId="177" fontId="4" fillId="0" borderId="1" xfId="0" applyNumberFormat="1" applyFont="1" applyFill="1" applyBorder="1" applyAlignment="1">
      <alignment horizontal="center" vertical="center" wrapText="1" shrinkToFit="1"/>
    </xf>
    <xf numFmtId="177" fontId="4" fillId="0" borderId="4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6" xfId="0" applyNumberFormat="1" applyFont="1" applyFill="1" applyBorder="1" applyAlignment="1">
      <alignment vertical="center" wrapText="1"/>
    </xf>
    <xf numFmtId="177" fontId="4" fillId="0" borderId="17" xfId="0" applyNumberFormat="1" applyFont="1" applyFill="1" applyBorder="1" applyAlignment="1">
      <alignment vertical="center" wrapText="1"/>
    </xf>
    <xf numFmtId="177" fontId="7" fillId="0" borderId="4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left" vertical="center" wrapText="1"/>
    </xf>
    <xf numFmtId="177" fontId="4" fillId="0" borderId="8" xfId="0" applyNumberFormat="1" applyFont="1" applyFill="1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8"/>
  <sheetViews>
    <sheetView tabSelected="1" showOutlineSymbols="0" view="pageBreakPreview" zoomScale="50" zoomScaleNormal="87" zoomScaleSheetLayoutView="50" workbookViewId="0" topLeftCell="A1">
      <selection activeCell="AG1" sqref="AG1:AM16384"/>
    </sheetView>
  </sheetViews>
  <sheetFormatPr defaultColWidth="24.75390625" defaultRowHeight="14.25"/>
  <cols>
    <col min="1" max="1" width="41.25390625" style="19" customWidth="1"/>
    <col min="2" max="11" width="19.375" style="19" customWidth="1"/>
    <col min="12" max="12" width="41.125" style="19" customWidth="1"/>
    <col min="13" max="22" width="19.375" style="19" customWidth="1"/>
    <col min="23" max="23" width="41.125" style="19" customWidth="1"/>
    <col min="24" max="32" width="19.375" style="19" customWidth="1"/>
    <col min="33" max="33" width="15.125" style="19" hidden="1" customWidth="1"/>
    <col min="34" max="34" width="17.00390625" style="19" hidden="1" customWidth="1"/>
    <col min="35" max="35" width="4.375" style="19" hidden="1" customWidth="1"/>
    <col min="36" max="36" width="17.00390625" style="19" hidden="1" customWidth="1"/>
    <col min="37" max="37" width="4.375" style="19" hidden="1" customWidth="1"/>
    <col min="38" max="38" width="17.00390625" style="19" hidden="1" customWidth="1"/>
    <col min="39" max="39" width="4.375" style="19" hidden="1" customWidth="1"/>
    <col min="40" max="16384" width="24.75390625" style="19" customWidth="1"/>
  </cols>
  <sheetData>
    <row r="1" spans="1:32" ht="28.5">
      <c r="A1" s="12"/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  <c r="M1" s="11"/>
      <c r="N1" s="11"/>
      <c r="O1" s="11"/>
      <c r="P1" s="11"/>
      <c r="Q1" s="11"/>
      <c r="R1" s="11"/>
      <c r="S1" s="11"/>
      <c r="T1" s="11"/>
      <c r="U1" s="11"/>
      <c r="V1" s="11"/>
      <c r="W1" s="12"/>
      <c r="X1" s="11"/>
      <c r="Y1" s="11"/>
      <c r="Z1" s="11"/>
      <c r="AA1" s="11"/>
      <c r="AB1" s="11"/>
      <c r="AC1" s="11"/>
      <c r="AD1" s="11"/>
      <c r="AE1" s="11"/>
      <c r="AF1" s="37"/>
    </row>
    <row r="2" spans="1:32" ht="28.5">
      <c r="A2" s="38" t="s">
        <v>74</v>
      </c>
      <c r="B2" s="12"/>
      <c r="C2" s="11"/>
      <c r="D2" s="11"/>
      <c r="E2" s="11"/>
      <c r="F2" s="11"/>
      <c r="G2" s="11"/>
      <c r="H2" s="11"/>
      <c r="I2" s="11"/>
      <c r="J2" s="11"/>
      <c r="K2" s="11"/>
      <c r="L2" s="38" t="s">
        <v>74</v>
      </c>
      <c r="M2" s="12"/>
      <c r="N2" s="11"/>
      <c r="O2" s="11"/>
      <c r="P2" s="11"/>
      <c r="Q2" s="11"/>
      <c r="R2" s="11"/>
      <c r="S2" s="11"/>
      <c r="T2" s="11"/>
      <c r="U2" s="39"/>
      <c r="V2" s="11"/>
      <c r="W2" s="38" t="s">
        <v>74</v>
      </c>
      <c r="X2" s="12"/>
      <c r="Y2" s="11"/>
      <c r="Z2" s="11"/>
      <c r="AA2" s="11"/>
      <c r="AB2" s="11"/>
      <c r="AC2" s="11"/>
      <c r="AD2" s="11"/>
      <c r="AE2" s="11"/>
      <c r="AF2" s="37"/>
    </row>
    <row r="3" spans="1:32" ht="24" customHeight="1">
      <c r="A3" s="38"/>
      <c r="B3" s="12"/>
      <c r="C3" s="11"/>
      <c r="D3" s="11"/>
      <c r="E3" s="11"/>
      <c r="F3" s="11"/>
      <c r="G3" s="11"/>
      <c r="H3" s="11"/>
      <c r="I3" s="11"/>
      <c r="J3" s="11"/>
      <c r="K3" s="11"/>
      <c r="L3" s="38"/>
      <c r="M3" s="12"/>
      <c r="N3" s="11"/>
      <c r="O3" s="11"/>
      <c r="P3" s="11"/>
      <c r="Q3" s="11"/>
      <c r="R3" s="11"/>
      <c r="S3" s="11"/>
      <c r="T3" s="11"/>
      <c r="U3" s="39"/>
      <c r="V3" s="11"/>
      <c r="W3" s="38"/>
      <c r="X3" s="12"/>
      <c r="Y3" s="11"/>
      <c r="Z3" s="11"/>
      <c r="AA3" s="11"/>
      <c r="AB3" s="11"/>
      <c r="AC3" s="11"/>
      <c r="AD3" s="11"/>
      <c r="AE3" s="11"/>
      <c r="AF3" s="37"/>
    </row>
    <row r="4" spans="1:32" ht="31.5" customHeight="1">
      <c r="A4" s="40" t="s">
        <v>0</v>
      </c>
      <c r="B4" s="40"/>
      <c r="C4" s="41"/>
      <c r="D4" s="41"/>
      <c r="E4" s="41"/>
      <c r="F4" s="40" t="s">
        <v>1</v>
      </c>
      <c r="G4" s="41"/>
      <c r="H4" s="41"/>
      <c r="I4" s="41"/>
      <c r="J4" s="41"/>
      <c r="K4" s="42"/>
      <c r="L4" s="43" t="s">
        <v>0</v>
      </c>
      <c r="M4" s="79" t="s">
        <v>6</v>
      </c>
      <c r="N4" s="79"/>
      <c r="O4" s="41"/>
      <c r="P4" s="40" t="s">
        <v>7</v>
      </c>
      <c r="Q4" s="40" t="s">
        <v>8</v>
      </c>
      <c r="R4" s="43" t="s">
        <v>72</v>
      </c>
      <c r="S4" s="40" t="s">
        <v>9</v>
      </c>
      <c r="T4" s="40" t="s">
        <v>68</v>
      </c>
      <c r="U4" s="68" t="s">
        <v>61</v>
      </c>
      <c r="V4" s="69"/>
      <c r="W4" s="43" t="s">
        <v>0</v>
      </c>
      <c r="X4" s="13" t="s">
        <v>10</v>
      </c>
      <c r="Y4" s="20" t="s">
        <v>70</v>
      </c>
      <c r="Z4" s="21"/>
      <c r="AA4" s="30"/>
      <c r="AB4" s="30"/>
      <c r="AC4" s="30"/>
      <c r="AD4" s="31"/>
      <c r="AE4" s="11"/>
      <c r="AF4" s="37"/>
    </row>
    <row r="5" spans="1:32" ht="28.5" customHeight="1">
      <c r="A5" s="44"/>
      <c r="B5" s="76" t="s">
        <v>12</v>
      </c>
      <c r="C5" s="45" t="s">
        <v>13</v>
      </c>
      <c r="D5" s="76" t="s">
        <v>75</v>
      </c>
      <c r="E5" s="46" t="s">
        <v>14</v>
      </c>
      <c r="F5" s="44"/>
      <c r="G5" s="47" t="s">
        <v>15</v>
      </c>
      <c r="H5" s="47" t="s">
        <v>16</v>
      </c>
      <c r="I5" s="47" t="s">
        <v>17</v>
      </c>
      <c r="J5" s="47" t="s">
        <v>18</v>
      </c>
      <c r="K5" s="48" t="s">
        <v>19</v>
      </c>
      <c r="L5" s="49"/>
      <c r="M5" s="50"/>
      <c r="N5" s="47" t="s">
        <v>23</v>
      </c>
      <c r="O5" s="47" t="s">
        <v>24</v>
      </c>
      <c r="P5" s="44"/>
      <c r="Q5" s="44"/>
      <c r="R5" s="51" t="s">
        <v>73</v>
      </c>
      <c r="S5" s="44"/>
      <c r="T5" s="44" t="s">
        <v>69</v>
      </c>
      <c r="U5" s="52" t="s">
        <v>25</v>
      </c>
      <c r="V5" s="53" t="s">
        <v>26</v>
      </c>
      <c r="W5" s="49"/>
      <c r="X5" s="14"/>
      <c r="Y5" s="22" t="s">
        <v>33</v>
      </c>
      <c r="Z5" s="16"/>
      <c r="AA5" s="16"/>
      <c r="AB5" s="16"/>
      <c r="AC5" s="16"/>
      <c r="AD5" s="13"/>
      <c r="AE5" s="11"/>
      <c r="AF5" s="37"/>
    </row>
    <row r="6" spans="1:32" ht="28.5" customHeight="1">
      <c r="A6" s="44"/>
      <c r="B6" s="77"/>
      <c r="C6" s="54"/>
      <c r="D6" s="77"/>
      <c r="E6" s="44"/>
      <c r="F6" s="44"/>
      <c r="G6" s="44"/>
      <c r="H6" s="44"/>
      <c r="I6" s="44"/>
      <c r="J6" s="44"/>
      <c r="K6" s="49"/>
      <c r="L6" s="49"/>
      <c r="M6" s="50"/>
      <c r="N6" s="44"/>
      <c r="O6" s="44"/>
      <c r="P6" s="44"/>
      <c r="Q6" s="44"/>
      <c r="R6" s="44"/>
      <c r="S6" s="44"/>
      <c r="T6" s="44"/>
      <c r="U6" s="23"/>
      <c r="V6" s="36"/>
      <c r="W6" s="49"/>
      <c r="X6" s="14"/>
      <c r="Y6" s="23"/>
      <c r="Z6" s="17"/>
      <c r="AA6" s="22" t="s">
        <v>35</v>
      </c>
      <c r="AB6" s="16"/>
      <c r="AC6" s="22" t="s">
        <v>36</v>
      </c>
      <c r="AD6" s="13"/>
      <c r="AE6" s="11"/>
      <c r="AF6" s="37"/>
    </row>
    <row r="7" spans="1:32" ht="28.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9"/>
      <c r="L7" s="49"/>
      <c r="M7" s="50"/>
      <c r="N7" s="44"/>
      <c r="O7" s="44"/>
      <c r="P7" s="44"/>
      <c r="Q7" s="44"/>
      <c r="R7" s="44"/>
      <c r="S7" s="44"/>
      <c r="T7" s="44"/>
      <c r="U7" s="55"/>
      <c r="V7" s="56"/>
      <c r="W7" s="57"/>
      <c r="X7" s="14"/>
      <c r="Y7" s="23"/>
      <c r="Z7" s="22" t="s">
        <v>37</v>
      </c>
      <c r="AA7" s="23"/>
      <c r="AB7" s="22" t="s">
        <v>37</v>
      </c>
      <c r="AC7" s="23"/>
      <c r="AD7" s="32" t="s">
        <v>37</v>
      </c>
      <c r="AE7" s="11"/>
      <c r="AF7" s="37"/>
    </row>
    <row r="8" spans="1:39" ht="33" customHeight="1">
      <c r="A8" s="5" t="s">
        <v>38</v>
      </c>
      <c r="B8" s="6">
        <v>0</v>
      </c>
      <c r="C8" s="6">
        <v>20134</v>
      </c>
      <c r="D8" s="6">
        <v>0</v>
      </c>
      <c r="E8" s="6">
        <v>807263</v>
      </c>
      <c r="F8" s="6">
        <v>28161</v>
      </c>
      <c r="G8" s="6">
        <v>0</v>
      </c>
      <c r="H8" s="6">
        <v>814</v>
      </c>
      <c r="I8" s="6">
        <v>50</v>
      </c>
      <c r="J8" s="6">
        <v>2476</v>
      </c>
      <c r="K8" s="6">
        <v>1108</v>
      </c>
      <c r="L8" s="5" t="s">
        <v>38</v>
      </c>
      <c r="M8" s="6">
        <v>0</v>
      </c>
      <c r="N8" s="6">
        <v>0</v>
      </c>
      <c r="O8" s="6">
        <v>0</v>
      </c>
      <c r="P8" s="6">
        <v>0</v>
      </c>
      <c r="Q8" s="6">
        <v>7432</v>
      </c>
      <c r="R8" s="6">
        <v>0</v>
      </c>
      <c r="S8" s="6">
        <v>0</v>
      </c>
      <c r="T8" s="6">
        <v>13257584</v>
      </c>
      <c r="U8" s="6">
        <v>0</v>
      </c>
      <c r="V8" s="6">
        <v>0</v>
      </c>
      <c r="W8" s="5" t="s">
        <v>38</v>
      </c>
      <c r="X8" s="6">
        <f>T8</f>
        <v>13257584</v>
      </c>
      <c r="Y8" s="6">
        <f>AA8+AC8</f>
        <v>2089421</v>
      </c>
      <c r="Z8" s="24">
        <f>IF(ISERROR(ROUND(Y8/X8*100,1)),"－",ROUND(Y8/X8*100,1))</f>
        <v>15.8</v>
      </c>
      <c r="AA8" s="6">
        <v>2056644</v>
      </c>
      <c r="AB8" s="24">
        <f>IF(ISERROR(ROUND(AA8/X8*100,1)),"－",ROUND(AA8/X8*100,1))</f>
        <v>15.5</v>
      </c>
      <c r="AC8" s="6">
        <v>32777</v>
      </c>
      <c r="AD8" s="24">
        <f>IF(ISERROR(Z8-AB8),"－",Z8-AB8)</f>
        <v>0.3000000000000007</v>
      </c>
      <c r="AE8" s="11"/>
      <c r="AF8" s="37"/>
      <c r="AG8" s="58">
        <v>12754244</v>
      </c>
      <c r="AH8" s="58">
        <f aca="true" t="shared" si="0" ref="AH8:AH35">SUM(F8,E44:H44,M8,P8:S8,AG8)</f>
        <v>13257584</v>
      </c>
      <c r="AI8" s="58">
        <f>T8-AH8</f>
        <v>0</v>
      </c>
      <c r="AJ8" s="58">
        <f aca="true" t="shared" si="1" ref="AJ8:AJ35">SUM(U8:V8,M44:T44)</f>
        <v>13257584</v>
      </c>
      <c r="AK8" s="58">
        <f>AH8-AJ8</f>
        <v>0</v>
      </c>
      <c r="AL8" s="58">
        <f aca="true" t="shared" si="2" ref="AL8:AL35">SUM(Y8,X44)</f>
        <v>13257584</v>
      </c>
      <c r="AM8" s="58">
        <f>AJ8-AL8</f>
        <v>0</v>
      </c>
    </row>
    <row r="9" spans="1:39" ht="33" customHeight="1">
      <c r="A9" s="1" t="s">
        <v>39</v>
      </c>
      <c r="B9" s="7">
        <v>0</v>
      </c>
      <c r="C9" s="7">
        <v>96</v>
      </c>
      <c r="D9" s="7">
        <v>11</v>
      </c>
      <c r="E9" s="7">
        <v>19</v>
      </c>
      <c r="F9" s="7">
        <v>59822</v>
      </c>
      <c r="G9" s="7">
        <v>0</v>
      </c>
      <c r="H9" s="7">
        <v>125</v>
      </c>
      <c r="I9" s="7">
        <v>15</v>
      </c>
      <c r="J9" s="7">
        <v>23264</v>
      </c>
      <c r="K9" s="7">
        <v>2227</v>
      </c>
      <c r="L9" s="1" t="s">
        <v>39</v>
      </c>
      <c r="M9" s="7">
        <v>0</v>
      </c>
      <c r="N9" s="7">
        <v>0</v>
      </c>
      <c r="O9" s="7">
        <v>0</v>
      </c>
      <c r="P9" s="7">
        <v>4544</v>
      </c>
      <c r="Q9" s="7">
        <v>1406</v>
      </c>
      <c r="R9" s="7">
        <v>0</v>
      </c>
      <c r="S9" s="7">
        <v>0</v>
      </c>
      <c r="T9" s="7">
        <v>110682</v>
      </c>
      <c r="U9" s="7">
        <v>0</v>
      </c>
      <c r="V9" s="7">
        <v>0</v>
      </c>
      <c r="W9" s="1" t="s">
        <v>39</v>
      </c>
      <c r="X9" s="7">
        <f aca="true" t="shared" si="3" ref="X9:X35">T9</f>
        <v>110682</v>
      </c>
      <c r="Y9" s="7">
        <f aca="true" t="shared" si="4" ref="Y9:Y35">AA9+AC9</f>
        <v>1406</v>
      </c>
      <c r="Z9" s="25">
        <f aca="true" t="shared" si="5" ref="Z9:Z36">IF(ISERROR(ROUND(Y9/X9*100,1)),"－",ROUND(Y9/X9*100,1))</f>
        <v>1.3</v>
      </c>
      <c r="AA9" s="7">
        <v>30</v>
      </c>
      <c r="AB9" s="25">
        <f aca="true" t="shared" si="6" ref="AB9:AB36">IF(ISERROR(ROUND(AA9/X9*100,1)),"－",ROUND(AA9/X9*100,1))</f>
        <v>0</v>
      </c>
      <c r="AC9" s="7">
        <v>1376</v>
      </c>
      <c r="AD9" s="25">
        <f aca="true" t="shared" si="7" ref="AD9:AD36">IF(ISERROR(Z9-AB9),"－",Z9-AB9)</f>
        <v>1.3</v>
      </c>
      <c r="AE9" s="11"/>
      <c r="AF9" s="37"/>
      <c r="AG9" s="58">
        <v>36687</v>
      </c>
      <c r="AH9" s="58">
        <f t="shared" si="0"/>
        <v>110682</v>
      </c>
      <c r="AI9" s="58">
        <f aca="true" t="shared" si="8" ref="AI9:AI35">T9-AH9</f>
        <v>0</v>
      </c>
      <c r="AJ9" s="58">
        <f t="shared" si="1"/>
        <v>110682</v>
      </c>
      <c r="AK9" s="58">
        <f aca="true" t="shared" si="9" ref="AK9:AK35">AH9-AJ9</f>
        <v>0</v>
      </c>
      <c r="AL9" s="58">
        <f t="shared" si="2"/>
        <v>110682</v>
      </c>
      <c r="AM9" s="58">
        <f aca="true" t="shared" si="10" ref="AM9:AM35">AJ9-AL9</f>
        <v>0</v>
      </c>
    </row>
    <row r="10" spans="1:39" ht="33" customHeight="1">
      <c r="A10" s="1" t="s">
        <v>40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1" t="s">
        <v>40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1" t="s">
        <v>40</v>
      </c>
      <c r="X10" s="7">
        <f t="shared" si="3"/>
        <v>0</v>
      </c>
      <c r="Y10" s="7">
        <f t="shared" si="4"/>
        <v>0</v>
      </c>
      <c r="Z10" s="25" t="str">
        <f t="shared" si="5"/>
        <v>－</v>
      </c>
      <c r="AA10" s="7">
        <v>0</v>
      </c>
      <c r="AB10" s="25" t="str">
        <f t="shared" si="6"/>
        <v>－</v>
      </c>
      <c r="AC10" s="7">
        <v>0</v>
      </c>
      <c r="AD10" s="25" t="str">
        <f t="shared" si="7"/>
        <v>－</v>
      </c>
      <c r="AE10" s="11"/>
      <c r="AF10" s="37"/>
      <c r="AG10" s="58">
        <v>0</v>
      </c>
      <c r="AH10" s="58">
        <f t="shared" si="0"/>
        <v>0</v>
      </c>
      <c r="AI10" s="58">
        <f t="shared" si="8"/>
        <v>0</v>
      </c>
      <c r="AJ10" s="58">
        <f t="shared" si="1"/>
        <v>0</v>
      </c>
      <c r="AK10" s="58">
        <f t="shared" si="9"/>
        <v>0</v>
      </c>
      <c r="AL10" s="58">
        <f t="shared" si="2"/>
        <v>0</v>
      </c>
      <c r="AM10" s="58">
        <f t="shared" si="10"/>
        <v>0</v>
      </c>
    </row>
    <row r="11" spans="1:39" ht="33" customHeight="1">
      <c r="A11" s="1" t="s">
        <v>76</v>
      </c>
      <c r="B11" s="7">
        <v>0</v>
      </c>
      <c r="C11" s="7">
        <v>0</v>
      </c>
      <c r="D11" s="7">
        <v>0</v>
      </c>
      <c r="E11" s="7">
        <v>0</v>
      </c>
      <c r="F11" s="7">
        <v>479</v>
      </c>
      <c r="G11" s="7">
        <v>91</v>
      </c>
      <c r="H11" s="7">
        <v>39</v>
      </c>
      <c r="I11" s="7">
        <v>0</v>
      </c>
      <c r="J11" s="7">
        <v>35</v>
      </c>
      <c r="K11" s="7">
        <v>30</v>
      </c>
      <c r="L11" s="1" t="s">
        <v>76</v>
      </c>
      <c r="M11" s="7">
        <v>0</v>
      </c>
      <c r="N11" s="7">
        <v>0</v>
      </c>
      <c r="O11" s="7">
        <v>0</v>
      </c>
      <c r="P11" s="7">
        <v>0</v>
      </c>
      <c r="Q11" s="7">
        <v>72</v>
      </c>
      <c r="R11" s="7">
        <v>0</v>
      </c>
      <c r="S11" s="7">
        <v>0</v>
      </c>
      <c r="T11" s="7">
        <v>740</v>
      </c>
      <c r="U11" s="7">
        <v>0</v>
      </c>
      <c r="V11" s="7">
        <v>0</v>
      </c>
      <c r="W11" s="1" t="s">
        <v>76</v>
      </c>
      <c r="X11" s="7">
        <f t="shared" si="3"/>
        <v>740</v>
      </c>
      <c r="Y11" s="7">
        <f t="shared" si="4"/>
        <v>72</v>
      </c>
      <c r="Z11" s="25">
        <f t="shared" si="5"/>
        <v>9.7</v>
      </c>
      <c r="AA11" s="7">
        <v>11</v>
      </c>
      <c r="AB11" s="25">
        <f t="shared" si="6"/>
        <v>1.5</v>
      </c>
      <c r="AC11" s="7">
        <v>61</v>
      </c>
      <c r="AD11" s="25">
        <f t="shared" si="7"/>
        <v>8.2</v>
      </c>
      <c r="AE11" s="11"/>
      <c r="AF11" s="37"/>
      <c r="AG11" s="58">
        <v>172</v>
      </c>
      <c r="AH11" s="58">
        <f t="shared" si="0"/>
        <v>740</v>
      </c>
      <c r="AI11" s="58">
        <f t="shared" si="8"/>
        <v>0</v>
      </c>
      <c r="AJ11" s="58">
        <f t="shared" si="1"/>
        <v>740</v>
      </c>
      <c r="AK11" s="58">
        <f t="shared" si="9"/>
        <v>0</v>
      </c>
      <c r="AL11" s="58">
        <f t="shared" si="2"/>
        <v>740</v>
      </c>
      <c r="AM11" s="58">
        <f t="shared" si="10"/>
        <v>0</v>
      </c>
    </row>
    <row r="12" spans="1:39" ht="33" customHeight="1">
      <c r="A12" s="1" t="s">
        <v>77</v>
      </c>
      <c r="B12" s="7">
        <v>0</v>
      </c>
      <c r="C12" s="7">
        <v>0</v>
      </c>
      <c r="D12" s="7">
        <v>0</v>
      </c>
      <c r="E12" s="7">
        <v>0</v>
      </c>
      <c r="F12" s="7">
        <v>11511</v>
      </c>
      <c r="G12" s="7">
        <v>1069</v>
      </c>
      <c r="H12" s="7">
        <v>64</v>
      </c>
      <c r="I12" s="7">
        <v>0</v>
      </c>
      <c r="J12" s="7">
        <v>3132</v>
      </c>
      <c r="K12" s="7">
        <v>296</v>
      </c>
      <c r="L12" s="1" t="s">
        <v>77</v>
      </c>
      <c r="M12" s="7">
        <v>0</v>
      </c>
      <c r="N12" s="7">
        <v>0</v>
      </c>
      <c r="O12" s="7">
        <v>0</v>
      </c>
      <c r="P12" s="7">
        <v>12341</v>
      </c>
      <c r="Q12" s="7">
        <v>0</v>
      </c>
      <c r="R12" s="7">
        <v>0</v>
      </c>
      <c r="S12" s="7">
        <v>0</v>
      </c>
      <c r="T12" s="7">
        <v>32578</v>
      </c>
      <c r="U12" s="7">
        <v>0</v>
      </c>
      <c r="V12" s="7">
        <v>0</v>
      </c>
      <c r="W12" s="1" t="s">
        <v>77</v>
      </c>
      <c r="X12" s="7">
        <f t="shared" si="3"/>
        <v>32578</v>
      </c>
      <c r="Y12" s="7">
        <f t="shared" si="4"/>
        <v>3666</v>
      </c>
      <c r="Z12" s="25">
        <f t="shared" si="5"/>
        <v>11.3</v>
      </c>
      <c r="AA12" s="7">
        <v>0</v>
      </c>
      <c r="AB12" s="25">
        <f t="shared" si="6"/>
        <v>0</v>
      </c>
      <c r="AC12" s="7">
        <v>3666</v>
      </c>
      <c r="AD12" s="25">
        <f t="shared" si="7"/>
        <v>11.3</v>
      </c>
      <c r="AE12" s="11"/>
      <c r="AF12" s="37"/>
      <c r="AG12" s="58">
        <v>717</v>
      </c>
      <c r="AH12" s="58">
        <f t="shared" si="0"/>
        <v>32578</v>
      </c>
      <c r="AI12" s="58">
        <f t="shared" si="8"/>
        <v>0</v>
      </c>
      <c r="AJ12" s="58">
        <f t="shared" si="1"/>
        <v>32578</v>
      </c>
      <c r="AK12" s="58">
        <f t="shared" si="9"/>
        <v>0</v>
      </c>
      <c r="AL12" s="58">
        <f t="shared" si="2"/>
        <v>32578</v>
      </c>
      <c r="AM12" s="58">
        <f t="shared" si="10"/>
        <v>0</v>
      </c>
    </row>
    <row r="13" spans="1:39" ht="33" customHeight="1">
      <c r="A13" s="2" t="s">
        <v>41</v>
      </c>
      <c r="B13" s="6">
        <v>0</v>
      </c>
      <c r="C13" s="6">
        <v>305</v>
      </c>
      <c r="D13" s="6">
        <v>52</v>
      </c>
      <c r="E13" s="6">
        <v>75</v>
      </c>
      <c r="F13" s="6">
        <v>290654</v>
      </c>
      <c r="G13" s="6">
        <v>3276</v>
      </c>
      <c r="H13" s="6">
        <v>853</v>
      </c>
      <c r="I13" s="6">
        <v>143</v>
      </c>
      <c r="J13" s="6">
        <v>130333</v>
      </c>
      <c r="K13" s="6">
        <v>1127</v>
      </c>
      <c r="L13" s="2" t="s">
        <v>41</v>
      </c>
      <c r="M13" s="6">
        <v>0</v>
      </c>
      <c r="N13" s="6">
        <v>0</v>
      </c>
      <c r="O13" s="6">
        <v>0</v>
      </c>
      <c r="P13" s="6">
        <v>637163</v>
      </c>
      <c r="Q13" s="6">
        <v>6196</v>
      </c>
      <c r="R13" s="6">
        <v>0</v>
      </c>
      <c r="S13" s="6">
        <v>0</v>
      </c>
      <c r="T13" s="6">
        <v>2080692</v>
      </c>
      <c r="U13" s="6">
        <v>342366</v>
      </c>
      <c r="V13" s="6">
        <v>0</v>
      </c>
      <c r="W13" s="5" t="s">
        <v>41</v>
      </c>
      <c r="X13" s="6">
        <f t="shared" si="3"/>
        <v>2080692</v>
      </c>
      <c r="Y13" s="6">
        <f t="shared" si="4"/>
        <v>911789</v>
      </c>
      <c r="Z13" s="24">
        <f t="shared" si="5"/>
        <v>43.8</v>
      </c>
      <c r="AA13" s="6">
        <v>911789</v>
      </c>
      <c r="AB13" s="24">
        <f t="shared" si="6"/>
        <v>43.8</v>
      </c>
      <c r="AC13" s="6">
        <v>0</v>
      </c>
      <c r="AD13" s="24">
        <f t="shared" si="7"/>
        <v>0</v>
      </c>
      <c r="AE13" s="11"/>
      <c r="AF13" s="37"/>
      <c r="AG13" s="58">
        <v>108040</v>
      </c>
      <c r="AH13" s="58">
        <f t="shared" si="0"/>
        <v>2080692</v>
      </c>
      <c r="AI13" s="58">
        <f t="shared" si="8"/>
        <v>0</v>
      </c>
      <c r="AJ13" s="58">
        <f t="shared" si="1"/>
        <v>2080692</v>
      </c>
      <c r="AK13" s="58">
        <f t="shared" si="9"/>
        <v>0</v>
      </c>
      <c r="AL13" s="58">
        <f t="shared" si="2"/>
        <v>2080692</v>
      </c>
      <c r="AM13" s="58">
        <f t="shared" si="10"/>
        <v>0</v>
      </c>
    </row>
    <row r="14" spans="1:39" ht="33" customHeight="1">
      <c r="A14" s="1" t="s">
        <v>42</v>
      </c>
      <c r="B14" s="7">
        <v>0</v>
      </c>
      <c r="C14" s="7">
        <v>289</v>
      </c>
      <c r="D14" s="7">
        <v>225</v>
      </c>
      <c r="E14" s="7">
        <v>0</v>
      </c>
      <c r="F14" s="7">
        <v>214217</v>
      </c>
      <c r="G14" s="7">
        <v>0</v>
      </c>
      <c r="H14" s="7">
        <v>545</v>
      </c>
      <c r="I14" s="7">
        <v>0</v>
      </c>
      <c r="J14" s="7">
        <v>120888</v>
      </c>
      <c r="K14" s="7">
        <v>1434</v>
      </c>
      <c r="L14" s="1" t="s">
        <v>42</v>
      </c>
      <c r="M14" s="7">
        <v>0</v>
      </c>
      <c r="N14" s="7">
        <v>0</v>
      </c>
      <c r="O14" s="7">
        <v>0</v>
      </c>
      <c r="P14" s="7">
        <v>408144</v>
      </c>
      <c r="Q14" s="7">
        <v>0</v>
      </c>
      <c r="R14" s="7">
        <v>0</v>
      </c>
      <c r="S14" s="7">
        <v>0</v>
      </c>
      <c r="T14" s="7">
        <v>836242</v>
      </c>
      <c r="U14" s="7">
        <v>0</v>
      </c>
      <c r="V14" s="7">
        <v>0</v>
      </c>
      <c r="W14" s="1" t="s">
        <v>42</v>
      </c>
      <c r="X14" s="7">
        <f t="shared" si="3"/>
        <v>836242</v>
      </c>
      <c r="Y14" s="7">
        <f t="shared" si="4"/>
        <v>2478</v>
      </c>
      <c r="Z14" s="25">
        <f t="shared" si="5"/>
        <v>0.3</v>
      </c>
      <c r="AA14" s="7">
        <v>0</v>
      </c>
      <c r="AB14" s="25">
        <f t="shared" si="6"/>
        <v>0</v>
      </c>
      <c r="AC14" s="7">
        <v>2478</v>
      </c>
      <c r="AD14" s="25">
        <f t="shared" si="7"/>
        <v>0.3</v>
      </c>
      <c r="AE14" s="11"/>
      <c r="AF14" s="37"/>
      <c r="AG14" s="58">
        <v>143500</v>
      </c>
      <c r="AH14" s="58">
        <f t="shared" si="0"/>
        <v>836242</v>
      </c>
      <c r="AI14" s="58">
        <f t="shared" si="8"/>
        <v>0</v>
      </c>
      <c r="AJ14" s="58">
        <f t="shared" si="1"/>
        <v>836242</v>
      </c>
      <c r="AK14" s="58">
        <f t="shared" si="9"/>
        <v>0</v>
      </c>
      <c r="AL14" s="58">
        <f t="shared" si="2"/>
        <v>836242</v>
      </c>
      <c r="AM14" s="58">
        <f t="shared" si="10"/>
        <v>0</v>
      </c>
    </row>
    <row r="15" spans="1:39" ht="33" customHeight="1">
      <c r="A15" s="1" t="s">
        <v>43</v>
      </c>
      <c r="B15" s="7">
        <v>0</v>
      </c>
      <c r="C15" s="7">
        <v>376</v>
      </c>
      <c r="D15" s="7">
        <v>0</v>
      </c>
      <c r="E15" s="7">
        <v>98</v>
      </c>
      <c r="F15" s="7">
        <v>237781</v>
      </c>
      <c r="G15" s="7">
        <v>11495</v>
      </c>
      <c r="H15" s="7">
        <v>113</v>
      </c>
      <c r="I15" s="7">
        <v>0</v>
      </c>
      <c r="J15" s="7">
        <v>75408</v>
      </c>
      <c r="K15" s="7">
        <v>1704</v>
      </c>
      <c r="L15" s="1" t="s">
        <v>43</v>
      </c>
      <c r="M15" s="7">
        <v>0</v>
      </c>
      <c r="N15" s="7">
        <v>0</v>
      </c>
      <c r="O15" s="7">
        <v>0</v>
      </c>
      <c r="P15" s="7">
        <v>76877</v>
      </c>
      <c r="Q15" s="7">
        <v>14083</v>
      </c>
      <c r="R15" s="7">
        <v>0</v>
      </c>
      <c r="S15" s="7">
        <v>0</v>
      </c>
      <c r="T15" s="7">
        <v>671229</v>
      </c>
      <c r="U15" s="7">
        <v>0</v>
      </c>
      <c r="V15" s="7">
        <v>0</v>
      </c>
      <c r="W15" s="1" t="s">
        <v>43</v>
      </c>
      <c r="X15" s="7">
        <f t="shared" si="3"/>
        <v>671229</v>
      </c>
      <c r="Y15" s="7">
        <f t="shared" si="4"/>
        <v>15637</v>
      </c>
      <c r="Z15" s="25">
        <f t="shared" si="5"/>
        <v>2.3</v>
      </c>
      <c r="AA15" s="7">
        <v>287</v>
      </c>
      <c r="AB15" s="25">
        <f t="shared" si="6"/>
        <v>0</v>
      </c>
      <c r="AC15" s="7">
        <v>15350</v>
      </c>
      <c r="AD15" s="25">
        <f t="shared" si="7"/>
        <v>2.3</v>
      </c>
      <c r="AE15" s="11"/>
      <c r="AF15" s="37"/>
      <c r="AG15" s="58">
        <v>161258</v>
      </c>
      <c r="AH15" s="58">
        <f t="shared" si="0"/>
        <v>671229</v>
      </c>
      <c r="AI15" s="58">
        <f t="shared" si="8"/>
        <v>0</v>
      </c>
      <c r="AJ15" s="58">
        <f t="shared" si="1"/>
        <v>671229</v>
      </c>
      <c r="AK15" s="58">
        <f t="shared" si="9"/>
        <v>0</v>
      </c>
      <c r="AL15" s="58">
        <f t="shared" si="2"/>
        <v>671229</v>
      </c>
      <c r="AM15" s="58">
        <f t="shared" si="10"/>
        <v>0</v>
      </c>
    </row>
    <row r="16" spans="1:39" ht="33" customHeight="1">
      <c r="A16" s="1" t="s">
        <v>64</v>
      </c>
      <c r="B16" s="7">
        <v>0</v>
      </c>
      <c r="C16" s="7">
        <v>10</v>
      </c>
      <c r="D16" s="7">
        <v>0</v>
      </c>
      <c r="E16" s="7">
        <v>0</v>
      </c>
      <c r="F16" s="7">
        <v>8403</v>
      </c>
      <c r="G16" s="7">
        <v>2154</v>
      </c>
      <c r="H16" s="7">
        <v>2050</v>
      </c>
      <c r="I16" s="7">
        <v>124</v>
      </c>
      <c r="J16" s="7">
        <v>2021</v>
      </c>
      <c r="K16" s="7">
        <v>689</v>
      </c>
      <c r="L16" s="1" t="s">
        <v>64</v>
      </c>
      <c r="M16" s="7">
        <v>0</v>
      </c>
      <c r="N16" s="7">
        <v>0</v>
      </c>
      <c r="O16" s="7">
        <v>0</v>
      </c>
      <c r="P16" s="7">
        <v>0</v>
      </c>
      <c r="Q16" s="7">
        <v>870</v>
      </c>
      <c r="R16" s="7">
        <v>0</v>
      </c>
      <c r="S16" s="7">
        <v>0</v>
      </c>
      <c r="T16" s="7">
        <v>19739</v>
      </c>
      <c r="U16" s="7">
        <v>0</v>
      </c>
      <c r="V16" s="7">
        <v>0</v>
      </c>
      <c r="W16" s="1" t="s">
        <v>64</v>
      </c>
      <c r="X16" s="7">
        <f t="shared" si="3"/>
        <v>19739</v>
      </c>
      <c r="Y16" s="7">
        <f t="shared" si="4"/>
        <v>5362</v>
      </c>
      <c r="Z16" s="25">
        <f t="shared" si="5"/>
        <v>27.2</v>
      </c>
      <c r="AA16" s="7">
        <v>0</v>
      </c>
      <c r="AB16" s="25">
        <f t="shared" si="6"/>
        <v>0</v>
      </c>
      <c r="AC16" s="7">
        <v>5362</v>
      </c>
      <c r="AD16" s="25">
        <f t="shared" si="7"/>
        <v>27.2</v>
      </c>
      <c r="AE16" s="11"/>
      <c r="AF16" s="37"/>
      <c r="AG16" s="58">
        <v>10153</v>
      </c>
      <c r="AH16" s="58">
        <f t="shared" si="0"/>
        <v>19739</v>
      </c>
      <c r="AI16" s="58">
        <f t="shared" si="8"/>
        <v>0</v>
      </c>
      <c r="AJ16" s="58">
        <f t="shared" si="1"/>
        <v>19739</v>
      </c>
      <c r="AK16" s="58">
        <f t="shared" si="9"/>
        <v>0</v>
      </c>
      <c r="AL16" s="58">
        <f t="shared" si="2"/>
        <v>19739</v>
      </c>
      <c r="AM16" s="58">
        <f t="shared" si="10"/>
        <v>0</v>
      </c>
    </row>
    <row r="17" spans="1:39" ht="33" customHeight="1">
      <c r="A17" s="3" t="s">
        <v>44</v>
      </c>
      <c r="B17" s="8">
        <v>0</v>
      </c>
      <c r="C17" s="8">
        <v>705</v>
      </c>
      <c r="D17" s="8">
        <v>257</v>
      </c>
      <c r="E17" s="8">
        <v>0</v>
      </c>
      <c r="F17" s="8">
        <v>691919</v>
      </c>
      <c r="G17" s="8">
        <v>0</v>
      </c>
      <c r="H17" s="8">
        <v>521</v>
      </c>
      <c r="I17" s="8">
        <v>59</v>
      </c>
      <c r="J17" s="8">
        <v>186650</v>
      </c>
      <c r="K17" s="8">
        <v>2124</v>
      </c>
      <c r="L17" s="3" t="s">
        <v>44</v>
      </c>
      <c r="M17" s="8">
        <v>0</v>
      </c>
      <c r="N17" s="8">
        <v>0</v>
      </c>
      <c r="O17" s="8">
        <v>0</v>
      </c>
      <c r="P17" s="8">
        <v>1039396</v>
      </c>
      <c r="Q17" s="8">
        <v>0</v>
      </c>
      <c r="R17" s="8">
        <v>0</v>
      </c>
      <c r="S17" s="8">
        <v>0</v>
      </c>
      <c r="T17" s="8">
        <v>2191786</v>
      </c>
      <c r="U17" s="8">
        <v>0</v>
      </c>
      <c r="V17" s="8">
        <v>0</v>
      </c>
      <c r="W17" s="3" t="s">
        <v>44</v>
      </c>
      <c r="X17" s="8">
        <f t="shared" si="3"/>
        <v>2191786</v>
      </c>
      <c r="Y17" s="8">
        <f t="shared" si="4"/>
        <v>1818</v>
      </c>
      <c r="Z17" s="26">
        <f t="shared" si="5"/>
        <v>0.1</v>
      </c>
      <c r="AA17" s="8">
        <v>0</v>
      </c>
      <c r="AB17" s="26">
        <f t="shared" si="6"/>
        <v>0</v>
      </c>
      <c r="AC17" s="8">
        <v>1818</v>
      </c>
      <c r="AD17" s="26">
        <f t="shared" si="7"/>
        <v>0.1</v>
      </c>
      <c r="AE17" s="11"/>
      <c r="AF17" s="37"/>
      <c r="AG17" s="58">
        <v>301077</v>
      </c>
      <c r="AH17" s="58">
        <f t="shared" si="0"/>
        <v>2191786</v>
      </c>
      <c r="AI17" s="58">
        <f t="shared" si="8"/>
        <v>0</v>
      </c>
      <c r="AJ17" s="58">
        <f t="shared" si="1"/>
        <v>2191786</v>
      </c>
      <c r="AK17" s="58">
        <f t="shared" si="9"/>
        <v>0</v>
      </c>
      <c r="AL17" s="58">
        <f t="shared" si="2"/>
        <v>2191786</v>
      </c>
      <c r="AM17" s="58">
        <f t="shared" si="10"/>
        <v>0</v>
      </c>
    </row>
    <row r="18" spans="1:39" ht="33" customHeight="1">
      <c r="A18" s="4" t="s">
        <v>45</v>
      </c>
      <c r="B18" s="7">
        <v>0</v>
      </c>
      <c r="C18" s="7">
        <v>192</v>
      </c>
      <c r="D18" s="7">
        <v>0</v>
      </c>
      <c r="E18" s="7">
        <v>0</v>
      </c>
      <c r="F18" s="7">
        <v>325665</v>
      </c>
      <c r="G18" s="7">
        <v>19543</v>
      </c>
      <c r="H18" s="7">
        <v>492</v>
      </c>
      <c r="I18" s="7">
        <v>24</v>
      </c>
      <c r="J18" s="7">
        <v>113534</v>
      </c>
      <c r="K18" s="7">
        <v>3692</v>
      </c>
      <c r="L18" s="4" t="s">
        <v>45</v>
      </c>
      <c r="M18" s="7">
        <v>0</v>
      </c>
      <c r="N18" s="7">
        <v>0</v>
      </c>
      <c r="O18" s="7">
        <v>0</v>
      </c>
      <c r="P18" s="7">
        <v>187527</v>
      </c>
      <c r="Q18" s="7">
        <v>5</v>
      </c>
      <c r="R18" s="7">
        <v>0</v>
      </c>
      <c r="S18" s="7">
        <v>0</v>
      </c>
      <c r="T18" s="7">
        <v>703620</v>
      </c>
      <c r="U18" s="7">
        <v>0</v>
      </c>
      <c r="V18" s="7">
        <v>0</v>
      </c>
      <c r="W18" s="1" t="s">
        <v>45</v>
      </c>
      <c r="X18" s="7">
        <f t="shared" si="3"/>
        <v>703620</v>
      </c>
      <c r="Y18" s="7">
        <f t="shared" si="4"/>
        <v>5</v>
      </c>
      <c r="Z18" s="25">
        <f t="shared" si="5"/>
        <v>0</v>
      </c>
      <c r="AA18" s="7">
        <v>5</v>
      </c>
      <c r="AB18" s="25">
        <f t="shared" si="6"/>
        <v>0</v>
      </c>
      <c r="AC18" s="7">
        <v>0</v>
      </c>
      <c r="AD18" s="25">
        <f t="shared" si="7"/>
        <v>0</v>
      </c>
      <c r="AE18" s="11"/>
      <c r="AF18" s="37"/>
      <c r="AG18" s="58">
        <v>117643</v>
      </c>
      <c r="AH18" s="58">
        <f t="shared" si="0"/>
        <v>703620</v>
      </c>
      <c r="AI18" s="58">
        <f t="shared" si="8"/>
        <v>0</v>
      </c>
      <c r="AJ18" s="58">
        <f t="shared" si="1"/>
        <v>703620</v>
      </c>
      <c r="AK18" s="58">
        <f t="shared" si="9"/>
        <v>0</v>
      </c>
      <c r="AL18" s="58">
        <f t="shared" si="2"/>
        <v>703620</v>
      </c>
      <c r="AM18" s="58">
        <f t="shared" si="10"/>
        <v>0</v>
      </c>
    </row>
    <row r="19" spans="1:39" ht="33" customHeight="1">
      <c r="A19" s="1" t="s">
        <v>46</v>
      </c>
      <c r="B19" s="7">
        <v>0</v>
      </c>
      <c r="C19" s="7">
        <v>363</v>
      </c>
      <c r="D19" s="7">
        <v>440</v>
      </c>
      <c r="E19" s="7">
        <v>0</v>
      </c>
      <c r="F19" s="7">
        <v>425085</v>
      </c>
      <c r="G19" s="7">
        <v>10558</v>
      </c>
      <c r="H19" s="7">
        <v>1520</v>
      </c>
      <c r="I19" s="7">
        <v>478</v>
      </c>
      <c r="J19" s="7">
        <v>138318</v>
      </c>
      <c r="K19" s="7">
        <v>2182</v>
      </c>
      <c r="L19" s="1" t="s">
        <v>46</v>
      </c>
      <c r="M19" s="7">
        <v>0</v>
      </c>
      <c r="N19" s="7">
        <v>0</v>
      </c>
      <c r="O19" s="7">
        <v>0</v>
      </c>
      <c r="P19" s="7">
        <v>580291</v>
      </c>
      <c r="Q19" s="7">
        <v>0</v>
      </c>
      <c r="R19" s="7">
        <v>0</v>
      </c>
      <c r="S19" s="7">
        <v>0</v>
      </c>
      <c r="T19" s="7">
        <v>1489690</v>
      </c>
      <c r="U19" s="7">
        <v>0</v>
      </c>
      <c r="V19" s="7">
        <v>0</v>
      </c>
      <c r="W19" s="10" t="s">
        <v>46</v>
      </c>
      <c r="X19" s="7">
        <f t="shared" si="3"/>
        <v>1489690</v>
      </c>
      <c r="Y19" s="7">
        <f t="shared" si="4"/>
        <v>303193</v>
      </c>
      <c r="Z19" s="25">
        <f t="shared" si="5"/>
        <v>20.4</v>
      </c>
      <c r="AA19" s="7">
        <v>206270</v>
      </c>
      <c r="AB19" s="25">
        <f t="shared" si="6"/>
        <v>13.8</v>
      </c>
      <c r="AC19" s="7">
        <v>96923</v>
      </c>
      <c r="AD19" s="25">
        <f t="shared" si="7"/>
        <v>6.599999999999998</v>
      </c>
      <c r="AE19" s="11"/>
      <c r="AF19" s="37"/>
      <c r="AG19" s="58">
        <v>156420</v>
      </c>
      <c r="AH19" s="58">
        <f t="shared" si="0"/>
        <v>1489690</v>
      </c>
      <c r="AI19" s="58">
        <f t="shared" si="8"/>
        <v>0</v>
      </c>
      <c r="AJ19" s="58">
        <f t="shared" si="1"/>
        <v>1489690</v>
      </c>
      <c r="AK19" s="58">
        <f t="shared" si="9"/>
        <v>0</v>
      </c>
      <c r="AL19" s="58">
        <f t="shared" si="2"/>
        <v>1489690</v>
      </c>
      <c r="AM19" s="58">
        <f t="shared" si="10"/>
        <v>0</v>
      </c>
    </row>
    <row r="20" spans="1:39" ht="33" customHeight="1">
      <c r="A20" s="1" t="s">
        <v>65</v>
      </c>
      <c r="B20" s="7">
        <v>0</v>
      </c>
      <c r="C20" s="7">
        <v>1171</v>
      </c>
      <c r="D20" s="7">
        <v>0</v>
      </c>
      <c r="E20" s="7">
        <v>26092</v>
      </c>
      <c r="F20" s="7">
        <v>615557</v>
      </c>
      <c r="G20" s="7">
        <v>16123</v>
      </c>
      <c r="H20" s="7">
        <v>733</v>
      </c>
      <c r="I20" s="7">
        <v>54</v>
      </c>
      <c r="J20" s="7">
        <v>112196</v>
      </c>
      <c r="K20" s="7">
        <v>8561</v>
      </c>
      <c r="L20" s="1" t="s">
        <v>65</v>
      </c>
      <c r="M20" s="7">
        <v>0</v>
      </c>
      <c r="N20" s="7">
        <v>0</v>
      </c>
      <c r="O20" s="7">
        <v>0</v>
      </c>
      <c r="P20" s="7">
        <v>434058</v>
      </c>
      <c r="Q20" s="7">
        <v>172</v>
      </c>
      <c r="R20" s="7">
        <v>0</v>
      </c>
      <c r="S20" s="7">
        <v>0</v>
      </c>
      <c r="T20" s="7">
        <v>1612870</v>
      </c>
      <c r="U20" s="7">
        <v>0</v>
      </c>
      <c r="V20" s="7">
        <v>0</v>
      </c>
      <c r="W20" s="1" t="s">
        <v>65</v>
      </c>
      <c r="X20" s="7">
        <f t="shared" si="3"/>
        <v>1612870</v>
      </c>
      <c r="Y20" s="7">
        <f t="shared" si="4"/>
        <v>62195</v>
      </c>
      <c r="Z20" s="25">
        <f t="shared" si="5"/>
        <v>3.9</v>
      </c>
      <c r="AA20" s="7">
        <v>50498</v>
      </c>
      <c r="AB20" s="25">
        <f t="shared" si="6"/>
        <v>3.1</v>
      </c>
      <c r="AC20" s="7">
        <v>11697</v>
      </c>
      <c r="AD20" s="25">
        <f t="shared" si="7"/>
        <v>0.7999999999999998</v>
      </c>
      <c r="AE20" s="11"/>
      <c r="AF20" s="37"/>
      <c r="AG20" s="58">
        <v>409940</v>
      </c>
      <c r="AH20" s="58">
        <f t="shared" si="0"/>
        <v>1612870</v>
      </c>
      <c r="AI20" s="58">
        <f t="shared" si="8"/>
        <v>0</v>
      </c>
      <c r="AJ20" s="58">
        <f t="shared" si="1"/>
        <v>1612870</v>
      </c>
      <c r="AK20" s="58">
        <f t="shared" si="9"/>
        <v>0</v>
      </c>
      <c r="AL20" s="58">
        <f t="shared" si="2"/>
        <v>1612870</v>
      </c>
      <c r="AM20" s="58">
        <f t="shared" si="10"/>
        <v>0</v>
      </c>
    </row>
    <row r="21" spans="1:39" ht="33" customHeight="1">
      <c r="A21" s="1" t="s">
        <v>47</v>
      </c>
      <c r="B21" s="7">
        <v>0</v>
      </c>
      <c r="C21" s="7">
        <v>414</v>
      </c>
      <c r="D21" s="7">
        <v>717</v>
      </c>
      <c r="E21" s="7">
        <v>0</v>
      </c>
      <c r="F21" s="7">
        <v>181272</v>
      </c>
      <c r="G21" s="7">
        <v>0</v>
      </c>
      <c r="H21" s="7">
        <v>851</v>
      </c>
      <c r="I21" s="7">
        <v>42</v>
      </c>
      <c r="J21" s="7">
        <v>109285</v>
      </c>
      <c r="K21" s="7">
        <v>1981</v>
      </c>
      <c r="L21" s="1" t="s">
        <v>47</v>
      </c>
      <c r="M21" s="7">
        <v>0</v>
      </c>
      <c r="N21" s="7">
        <v>0</v>
      </c>
      <c r="O21" s="7">
        <v>0</v>
      </c>
      <c r="P21" s="7">
        <v>168916</v>
      </c>
      <c r="Q21" s="7">
        <v>0</v>
      </c>
      <c r="R21" s="7">
        <v>0</v>
      </c>
      <c r="S21" s="7">
        <v>0</v>
      </c>
      <c r="T21" s="7">
        <v>618994</v>
      </c>
      <c r="U21" s="7">
        <v>0</v>
      </c>
      <c r="V21" s="7">
        <v>0</v>
      </c>
      <c r="W21" s="1" t="s">
        <v>47</v>
      </c>
      <c r="X21" s="7">
        <f t="shared" si="3"/>
        <v>618994</v>
      </c>
      <c r="Y21" s="7">
        <f t="shared" si="4"/>
        <v>0</v>
      </c>
      <c r="Z21" s="25">
        <f t="shared" si="5"/>
        <v>0</v>
      </c>
      <c r="AA21" s="7">
        <v>0</v>
      </c>
      <c r="AB21" s="25">
        <f t="shared" si="6"/>
        <v>0</v>
      </c>
      <c r="AC21" s="7">
        <v>0</v>
      </c>
      <c r="AD21" s="25">
        <f t="shared" si="7"/>
        <v>0</v>
      </c>
      <c r="AE21" s="11"/>
      <c r="AF21" s="37"/>
      <c r="AG21" s="58">
        <v>169941</v>
      </c>
      <c r="AH21" s="58">
        <f t="shared" si="0"/>
        <v>618994</v>
      </c>
      <c r="AI21" s="58">
        <f t="shared" si="8"/>
        <v>0</v>
      </c>
      <c r="AJ21" s="58">
        <f t="shared" si="1"/>
        <v>618994</v>
      </c>
      <c r="AK21" s="58">
        <f t="shared" si="9"/>
        <v>0</v>
      </c>
      <c r="AL21" s="58">
        <f t="shared" si="2"/>
        <v>618994</v>
      </c>
      <c r="AM21" s="58">
        <f t="shared" si="10"/>
        <v>0</v>
      </c>
    </row>
    <row r="22" spans="1:39" ht="33" customHeight="1">
      <c r="A22" s="3" t="s">
        <v>66</v>
      </c>
      <c r="B22" s="7">
        <v>0</v>
      </c>
      <c r="C22" s="7">
        <v>2288</v>
      </c>
      <c r="D22" s="7">
        <v>2060</v>
      </c>
      <c r="E22" s="7">
        <v>0</v>
      </c>
      <c r="F22" s="7">
        <v>156337</v>
      </c>
      <c r="G22" s="7">
        <v>1167</v>
      </c>
      <c r="H22" s="7">
        <v>4777</v>
      </c>
      <c r="I22" s="7">
        <v>215</v>
      </c>
      <c r="J22" s="7">
        <v>58704</v>
      </c>
      <c r="K22" s="7">
        <v>9409</v>
      </c>
      <c r="L22" s="3" t="s">
        <v>66</v>
      </c>
      <c r="M22" s="7">
        <v>0</v>
      </c>
      <c r="N22" s="7">
        <v>0</v>
      </c>
      <c r="O22" s="7">
        <v>0</v>
      </c>
      <c r="P22" s="7">
        <v>133282</v>
      </c>
      <c r="Q22" s="7">
        <v>10198</v>
      </c>
      <c r="R22" s="7">
        <v>0</v>
      </c>
      <c r="S22" s="7">
        <v>0</v>
      </c>
      <c r="T22" s="7">
        <v>2179270</v>
      </c>
      <c r="U22" s="7">
        <v>235</v>
      </c>
      <c r="V22" s="7">
        <v>44</v>
      </c>
      <c r="W22" s="1" t="s">
        <v>66</v>
      </c>
      <c r="X22" s="7">
        <f t="shared" si="3"/>
        <v>2179270</v>
      </c>
      <c r="Y22" s="7">
        <f t="shared" si="4"/>
        <v>42909</v>
      </c>
      <c r="Z22" s="25">
        <f t="shared" si="5"/>
        <v>2</v>
      </c>
      <c r="AA22" s="7">
        <v>22650</v>
      </c>
      <c r="AB22" s="25">
        <f t="shared" si="6"/>
        <v>1</v>
      </c>
      <c r="AC22" s="7">
        <v>20259</v>
      </c>
      <c r="AD22" s="25">
        <f t="shared" si="7"/>
        <v>1</v>
      </c>
      <c r="AE22" s="11"/>
      <c r="AF22" s="37"/>
      <c r="AG22" s="58">
        <v>1809548</v>
      </c>
      <c r="AH22" s="58">
        <f t="shared" si="0"/>
        <v>2179270</v>
      </c>
      <c r="AI22" s="58">
        <f t="shared" si="8"/>
        <v>0</v>
      </c>
      <c r="AJ22" s="58">
        <f t="shared" si="1"/>
        <v>2179270</v>
      </c>
      <c r="AK22" s="58">
        <f t="shared" si="9"/>
        <v>0</v>
      </c>
      <c r="AL22" s="58">
        <f t="shared" si="2"/>
        <v>2179270</v>
      </c>
      <c r="AM22" s="58">
        <f t="shared" si="10"/>
        <v>0</v>
      </c>
    </row>
    <row r="23" spans="1:39" ht="33" customHeight="1">
      <c r="A23" s="5" t="s">
        <v>48</v>
      </c>
      <c r="B23" s="6">
        <v>0</v>
      </c>
      <c r="C23" s="6">
        <v>1525</v>
      </c>
      <c r="D23" s="6">
        <v>0</v>
      </c>
      <c r="E23" s="6">
        <v>0</v>
      </c>
      <c r="F23" s="6">
        <v>363691</v>
      </c>
      <c r="G23" s="6">
        <v>9823</v>
      </c>
      <c r="H23" s="6">
        <v>3660</v>
      </c>
      <c r="I23" s="6">
        <v>151</v>
      </c>
      <c r="J23" s="6">
        <v>185825</v>
      </c>
      <c r="K23" s="6">
        <v>11204</v>
      </c>
      <c r="L23" s="5" t="s">
        <v>48</v>
      </c>
      <c r="M23" s="6">
        <v>0</v>
      </c>
      <c r="N23" s="6">
        <v>0</v>
      </c>
      <c r="O23" s="6">
        <v>0</v>
      </c>
      <c r="P23" s="6">
        <v>566783</v>
      </c>
      <c r="Q23" s="6">
        <v>0</v>
      </c>
      <c r="R23" s="6">
        <v>0</v>
      </c>
      <c r="S23" s="6">
        <v>12519</v>
      </c>
      <c r="T23" s="6">
        <v>2392358</v>
      </c>
      <c r="U23" s="6">
        <v>11041</v>
      </c>
      <c r="V23" s="6">
        <v>19</v>
      </c>
      <c r="W23" s="5" t="s">
        <v>48</v>
      </c>
      <c r="X23" s="6">
        <f t="shared" si="3"/>
        <v>2392358</v>
      </c>
      <c r="Y23" s="6">
        <f t="shared" si="4"/>
        <v>341448</v>
      </c>
      <c r="Z23" s="24">
        <f t="shared" si="5"/>
        <v>14.3</v>
      </c>
      <c r="AA23" s="6">
        <v>287000</v>
      </c>
      <c r="AB23" s="24">
        <f t="shared" si="6"/>
        <v>12</v>
      </c>
      <c r="AC23" s="6">
        <v>54448</v>
      </c>
      <c r="AD23" s="24">
        <f t="shared" si="7"/>
        <v>2.3000000000000007</v>
      </c>
      <c r="AE23" s="11"/>
      <c r="AF23" s="37"/>
      <c r="AG23" s="58">
        <v>1078994</v>
      </c>
      <c r="AH23" s="58">
        <f t="shared" si="0"/>
        <v>2392358</v>
      </c>
      <c r="AI23" s="58">
        <f t="shared" si="8"/>
        <v>0</v>
      </c>
      <c r="AJ23" s="58">
        <f t="shared" si="1"/>
        <v>2392358</v>
      </c>
      <c r="AK23" s="58">
        <f t="shared" si="9"/>
        <v>0</v>
      </c>
      <c r="AL23" s="58">
        <f t="shared" si="2"/>
        <v>2392358</v>
      </c>
      <c r="AM23" s="58">
        <f t="shared" si="10"/>
        <v>0</v>
      </c>
    </row>
    <row r="24" spans="1:39" ht="33" customHeight="1">
      <c r="A24" s="1" t="s">
        <v>49</v>
      </c>
      <c r="B24" s="7">
        <v>0</v>
      </c>
      <c r="C24" s="7">
        <v>1672</v>
      </c>
      <c r="D24" s="7">
        <v>831</v>
      </c>
      <c r="E24" s="7">
        <v>0</v>
      </c>
      <c r="F24" s="7">
        <v>95370</v>
      </c>
      <c r="G24" s="7">
        <v>0</v>
      </c>
      <c r="H24" s="7">
        <v>4162</v>
      </c>
      <c r="I24" s="7">
        <v>144</v>
      </c>
      <c r="J24" s="7">
        <v>60599</v>
      </c>
      <c r="K24" s="7">
        <v>7058</v>
      </c>
      <c r="L24" s="1" t="s">
        <v>49</v>
      </c>
      <c r="M24" s="7">
        <v>0</v>
      </c>
      <c r="N24" s="7">
        <v>0</v>
      </c>
      <c r="O24" s="7">
        <v>0</v>
      </c>
      <c r="P24" s="7">
        <v>7475</v>
      </c>
      <c r="Q24" s="7">
        <v>12408</v>
      </c>
      <c r="R24" s="7">
        <v>0</v>
      </c>
      <c r="S24" s="7">
        <v>0</v>
      </c>
      <c r="T24" s="7">
        <v>1503942</v>
      </c>
      <c r="U24" s="7">
        <v>0</v>
      </c>
      <c r="V24" s="7">
        <v>0</v>
      </c>
      <c r="W24" s="1" t="s">
        <v>49</v>
      </c>
      <c r="X24" s="7">
        <f t="shared" si="3"/>
        <v>1503942</v>
      </c>
      <c r="Y24" s="7">
        <f t="shared" si="4"/>
        <v>48629</v>
      </c>
      <c r="Z24" s="25">
        <f t="shared" si="5"/>
        <v>3.2</v>
      </c>
      <c r="AA24" s="7">
        <v>2083</v>
      </c>
      <c r="AB24" s="25">
        <f t="shared" si="6"/>
        <v>0.1</v>
      </c>
      <c r="AC24" s="7">
        <v>46546</v>
      </c>
      <c r="AD24" s="25">
        <f t="shared" si="7"/>
        <v>3.1</v>
      </c>
      <c r="AE24" s="11"/>
      <c r="AF24" s="37"/>
      <c r="AG24" s="58">
        <v>1339966</v>
      </c>
      <c r="AH24" s="58">
        <f t="shared" si="0"/>
        <v>1503942</v>
      </c>
      <c r="AI24" s="58">
        <f t="shared" si="8"/>
        <v>0</v>
      </c>
      <c r="AJ24" s="58">
        <f t="shared" si="1"/>
        <v>1503942</v>
      </c>
      <c r="AK24" s="58">
        <f t="shared" si="9"/>
        <v>0</v>
      </c>
      <c r="AL24" s="58">
        <f t="shared" si="2"/>
        <v>1503942</v>
      </c>
      <c r="AM24" s="58">
        <f t="shared" si="10"/>
        <v>0</v>
      </c>
    </row>
    <row r="25" spans="1:39" ht="33" customHeight="1">
      <c r="A25" s="1" t="s">
        <v>50</v>
      </c>
      <c r="B25" s="7">
        <v>0</v>
      </c>
      <c r="C25" s="7">
        <v>1610</v>
      </c>
      <c r="D25" s="7">
        <v>1500</v>
      </c>
      <c r="E25" s="7">
        <v>929</v>
      </c>
      <c r="F25" s="7">
        <v>115001</v>
      </c>
      <c r="G25" s="7">
        <v>2494</v>
      </c>
      <c r="H25" s="7">
        <v>13522</v>
      </c>
      <c r="I25" s="7">
        <v>309</v>
      </c>
      <c r="J25" s="7">
        <v>50236</v>
      </c>
      <c r="K25" s="7">
        <v>8663</v>
      </c>
      <c r="L25" s="1" t="s">
        <v>50</v>
      </c>
      <c r="M25" s="7">
        <v>0</v>
      </c>
      <c r="N25" s="7">
        <v>0</v>
      </c>
      <c r="O25" s="7">
        <v>0</v>
      </c>
      <c r="P25" s="7">
        <v>57883</v>
      </c>
      <c r="Q25" s="7">
        <v>0</v>
      </c>
      <c r="R25" s="7">
        <v>0</v>
      </c>
      <c r="S25" s="7">
        <v>0</v>
      </c>
      <c r="T25" s="7">
        <v>1688785</v>
      </c>
      <c r="U25" s="7">
        <v>9916</v>
      </c>
      <c r="V25" s="7">
        <v>7163</v>
      </c>
      <c r="W25" s="1" t="s">
        <v>50</v>
      </c>
      <c r="X25" s="7">
        <f t="shared" si="3"/>
        <v>1688785</v>
      </c>
      <c r="Y25" s="7">
        <f t="shared" si="4"/>
        <v>55202</v>
      </c>
      <c r="Z25" s="25">
        <f t="shared" si="5"/>
        <v>3.3</v>
      </c>
      <c r="AA25" s="7">
        <v>33867</v>
      </c>
      <c r="AB25" s="25">
        <f t="shared" si="6"/>
        <v>2</v>
      </c>
      <c r="AC25" s="7">
        <v>21335</v>
      </c>
      <c r="AD25" s="25">
        <f t="shared" si="7"/>
        <v>1.2999999999999998</v>
      </c>
      <c r="AE25" s="11"/>
      <c r="AF25" s="37"/>
      <c r="AG25" s="58">
        <v>1410570</v>
      </c>
      <c r="AH25" s="58">
        <f t="shared" si="0"/>
        <v>1688785</v>
      </c>
      <c r="AI25" s="58">
        <f t="shared" si="8"/>
        <v>0</v>
      </c>
      <c r="AJ25" s="58">
        <f t="shared" si="1"/>
        <v>1688785</v>
      </c>
      <c r="AK25" s="58">
        <f t="shared" si="9"/>
        <v>0</v>
      </c>
      <c r="AL25" s="58">
        <f t="shared" si="2"/>
        <v>1688785</v>
      </c>
      <c r="AM25" s="58">
        <f t="shared" si="10"/>
        <v>0</v>
      </c>
    </row>
    <row r="26" spans="1:39" ht="33" customHeight="1">
      <c r="A26" s="1" t="s">
        <v>51</v>
      </c>
      <c r="B26" s="7">
        <v>0</v>
      </c>
      <c r="C26" s="7">
        <v>1685</v>
      </c>
      <c r="D26" s="7">
        <v>0</v>
      </c>
      <c r="E26" s="7">
        <v>0</v>
      </c>
      <c r="F26" s="7">
        <v>832564</v>
      </c>
      <c r="G26" s="7">
        <v>8761</v>
      </c>
      <c r="H26" s="7">
        <v>1505</v>
      </c>
      <c r="I26" s="7">
        <v>13</v>
      </c>
      <c r="J26" s="7">
        <v>310407</v>
      </c>
      <c r="K26" s="7">
        <v>15669</v>
      </c>
      <c r="L26" s="1" t="s">
        <v>51</v>
      </c>
      <c r="M26" s="7">
        <v>0</v>
      </c>
      <c r="N26" s="7">
        <v>0</v>
      </c>
      <c r="O26" s="7">
        <v>0</v>
      </c>
      <c r="P26" s="7">
        <v>871674</v>
      </c>
      <c r="Q26" s="7">
        <v>11</v>
      </c>
      <c r="R26" s="7">
        <v>0</v>
      </c>
      <c r="S26" s="7">
        <v>10684</v>
      </c>
      <c r="T26" s="7">
        <v>3763363</v>
      </c>
      <c r="U26" s="7">
        <v>21024</v>
      </c>
      <c r="V26" s="7">
        <v>0</v>
      </c>
      <c r="W26" s="1" t="s">
        <v>51</v>
      </c>
      <c r="X26" s="7">
        <f t="shared" si="3"/>
        <v>3763363</v>
      </c>
      <c r="Y26" s="7">
        <f t="shared" si="4"/>
        <v>484376</v>
      </c>
      <c r="Z26" s="25">
        <f t="shared" si="5"/>
        <v>12.9</v>
      </c>
      <c r="AA26" s="7">
        <v>422985</v>
      </c>
      <c r="AB26" s="25">
        <f t="shared" si="6"/>
        <v>11.2</v>
      </c>
      <c r="AC26" s="7">
        <v>61391</v>
      </c>
      <c r="AD26" s="25">
        <f t="shared" si="7"/>
        <v>1.700000000000001</v>
      </c>
      <c r="AE26" s="11"/>
      <c r="AF26" s="37"/>
      <c r="AG26" s="58">
        <v>1244232</v>
      </c>
      <c r="AH26" s="58">
        <f t="shared" si="0"/>
        <v>3763363</v>
      </c>
      <c r="AI26" s="58">
        <f t="shared" si="8"/>
        <v>0</v>
      </c>
      <c r="AJ26" s="58">
        <f t="shared" si="1"/>
        <v>3763363</v>
      </c>
      <c r="AK26" s="58">
        <f t="shared" si="9"/>
        <v>0</v>
      </c>
      <c r="AL26" s="58">
        <f t="shared" si="2"/>
        <v>3763363</v>
      </c>
      <c r="AM26" s="58">
        <f t="shared" si="10"/>
        <v>0</v>
      </c>
    </row>
    <row r="27" spans="1:39" ht="33" customHeight="1">
      <c r="A27" s="3" t="s">
        <v>67</v>
      </c>
      <c r="B27" s="8">
        <v>0</v>
      </c>
      <c r="C27" s="8">
        <v>5004</v>
      </c>
      <c r="D27" s="8">
        <v>4107</v>
      </c>
      <c r="E27" s="8">
        <v>0</v>
      </c>
      <c r="F27" s="8">
        <v>496414</v>
      </c>
      <c r="G27" s="8">
        <v>15439</v>
      </c>
      <c r="H27" s="8">
        <v>12039</v>
      </c>
      <c r="I27" s="8">
        <v>234</v>
      </c>
      <c r="J27" s="8">
        <v>287136</v>
      </c>
      <c r="K27" s="8">
        <v>22024</v>
      </c>
      <c r="L27" s="3" t="s">
        <v>67</v>
      </c>
      <c r="M27" s="8">
        <v>0</v>
      </c>
      <c r="N27" s="8">
        <v>0</v>
      </c>
      <c r="O27" s="8">
        <v>0</v>
      </c>
      <c r="P27" s="8">
        <v>628797</v>
      </c>
      <c r="Q27" s="8">
        <v>1880</v>
      </c>
      <c r="R27" s="8">
        <v>0</v>
      </c>
      <c r="S27" s="8">
        <v>0</v>
      </c>
      <c r="T27" s="8">
        <v>4540136</v>
      </c>
      <c r="U27" s="8">
        <v>24568</v>
      </c>
      <c r="V27" s="8">
        <v>97</v>
      </c>
      <c r="W27" s="3" t="s">
        <v>67</v>
      </c>
      <c r="X27" s="8">
        <f t="shared" si="3"/>
        <v>4540136</v>
      </c>
      <c r="Y27" s="8">
        <f t="shared" si="4"/>
        <v>157269</v>
      </c>
      <c r="Z27" s="26">
        <f t="shared" si="5"/>
        <v>3.5</v>
      </c>
      <c r="AA27" s="8">
        <v>77048</v>
      </c>
      <c r="AB27" s="26">
        <f t="shared" si="6"/>
        <v>1.7</v>
      </c>
      <c r="AC27" s="8">
        <v>80221</v>
      </c>
      <c r="AD27" s="26">
        <f t="shared" si="7"/>
        <v>1.8</v>
      </c>
      <c r="AE27" s="11"/>
      <c r="AF27" s="37"/>
      <c r="AG27" s="58">
        <v>3038637</v>
      </c>
      <c r="AH27" s="58">
        <f t="shared" si="0"/>
        <v>4540136</v>
      </c>
      <c r="AI27" s="58">
        <f t="shared" si="8"/>
        <v>0</v>
      </c>
      <c r="AJ27" s="58">
        <f t="shared" si="1"/>
        <v>4540136</v>
      </c>
      <c r="AK27" s="58">
        <f t="shared" si="9"/>
        <v>0</v>
      </c>
      <c r="AL27" s="58">
        <f t="shared" si="2"/>
        <v>4540136</v>
      </c>
      <c r="AM27" s="58">
        <f t="shared" si="10"/>
        <v>0</v>
      </c>
    </row>
    <row r="28" spans="1:39" ht="33" customHeight="1">
      <c r="A28" s="5" t="s">
        <v>52</v>
      </c>
      <c r="B28" s="7">
        <v>0</v>
      </c>
      <c r="C28" s="7">
        <v>2116</v>
      </c>
      <c r="D28" s="7">
        <v>0</v>
      </c>
      <c r="E28" s="7">
        <v>800</v>
      </c>
      <c r="F28" s="7">
        <v>515620</v>
      </c>
      <c r="G28" s="7">
        <v>9580</v>
      </c>
      <c r="H28" s="7">
        <v>11215</v>
      </c>
      <c r="I28" s="7">
        <v>314</v>
      </c>
      <c r="J28" s="7">
        <v>228451</v>
      </c>
      <c r="K28" s="7">
        <v>8886</v>
      </c>
      <c r="L28" s="5" t="s">
        <v>52</v>
      </c>
      <c r="M28" s="7">
        <v>0</v>
      </c>
      <c r="N28" s="7">
        <v>0</v>
      </c>
      <c r="O28" s="7">
        <v>0</v>
      </c>
      <c r="P28" s="7">
        <v>421799</v>
      </c>
      <c r="Q28" s="7">
        <v>151</v>
      </c>
      <c r="R28" s="7">
        <v>0</v>
      </c>
      <c r="S28" s="7">
        <v>0</v>
      </c>
      <c r="T28" s="7">
        <v>2912370</v>
      </c>
      <c r="U28" s="7">
        <v>14289</v>
      </c>
      <c r="V28" s="7">
        <v>0</v>
      </c>
      <c r="W28" s="1" t="s">
        <v>52</v>
      </c>
      <c r="X28" s="7">
        <f t="shared" si="3"/>
        <v>2912370</v>
      </c>
      <c r="Y28" s="7">
        <f t="shared" si="4"/>
        <v>444911</v>
      </c>
      <c r="Z28" s="25">
        <f t="shared" si="5"/>
        <v>15.3</v>
      </c>
      <c r="AA28" s="7">
        <v>65240</v>
      </c>
      <c r="AB28" s="25">
        <f t="shared" si="6"/>
        <v>2.2</v>
      </c>
      <c r="AC28" s="7">
        <v>379671</v>
      </c>
      <c r="AD28" s="25">
        <f t="shared" si="7"/>
        <v>13.100000000000001</v>
      </c>
      <c r="AE28" s="11"/>
      <c r="AF28" s="37"/>
      <c r="AG28" s="58">
        <v>1430320</v>
      </c>
      <c r="AH28" s="58">
        <f t="shared" si="0"/>
        <v>2912370</v>
      </c>
      <c r="AI28" s="58">
        <f t="shared" si="8"/>
        <v>0</v>
      </c>
      <c r="AJ28" s="58">
        <f t="shared" si="1"/>
        <v>2912370</v>
      </c>
      <c r="AK28" s="58">
        <f t="shared" si="9"/>
        <v>0</v>
      </c>
      <c r="AL28" s="58">
        <f t="shared" si="2"/>
        <v>2912370</v>
      </c>
      <c r="AM28" s="58">
        <f t="shared" si="10"/>
        <v>0</v>
      </c>
    </row>
    <row r="29" spans="1:39" ht="33" customHeight="1">
      <c r="A29" s="1" t="s">
        <v>53</v>
      </c>
      <c r="B29" s="7">
        <v>0</v>
      </c>
      <c r="C29" s="7">
        <v>0</v>
      </c>
      <c r="D29" s="7">
        <v>0</v>
      </c>
      <c r="E29" s="7">
        <v>0</v>
      </c>
      <c r="F29" s="7">
        <v>6412</v>
      </c>
      <c r="G29" s="7">
        <v>0</v>
      </c>
      <c r="H29" s="7">
        <v>1023</v>
      </c>
      <c r="I29" s="7">
        <v>10</v>
      </c>
      <c r="J29" s="7">
        <v>1152</v>
      </c>
      <c r="K29" s="7">
        <v>351</v>
      </c>
      <c r="L29" s="1" t="s">
        <v>53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39535</v>
      </c>
      <c r="U29" s="7">
        <v>0</v>
      </c>
      <c r="V29" s="7">
        <v>0</v>
      </c>
      <c r="W29" s="1" t="s">
        <v>53</v>
      </c>
      <c r="X29" s="7">
        <f t="shared" si="3"/>
        <v>39535</v>
      </c>
      <c r="Y29" s="7">
        <f t="shared" si="4"/>
        <v>0</v>
      </c>
      <c r="Z29" s="25">
        <f t="shared" si="5"/>
        <v>0</v>
      </c>
      <c r="AA29" s="7">
        <v>0</v>
      </c>
      <c r="AB29" s="25">
        <f t="shared" si="6"/>
        <v>0</v>
      </c>
      <c r="AC29" s="7">
        <v>0</v>
      </c>
      <c r="AD29" s="25">
        <f t="shared" si="7"/>
        <v>0</v>
      </c>
      <c r="AE29" s="11"/>
      <c r="AF29" s="37"/>
      <c r="AG29" s="58">
        <v>0</v>
      </c>
      <c r="AH29" s="58">
        <f t="shared" si="0"/>
        <v>39535</v>
      </c>
      <c r="AI29" s="58">
        <f t="shared" si="8"/>
        <v>0</v>
      </c>
      <c r="AJ29" s="58">
        <f t="shared" si="1"/>
        <v>39535</v>
      </c>
      <c r="AK29" s="58">
        <f t="shared" si="9"/>
        <v>0</v>
      </c>
      <c r="AL29" s="58">
        <f t="shared" si="2"/>
        <v>39535</v>
      </c>
      <c r="AM29" s="58">
        <f t="shared" si="10"/>
        <v>0</v>
      </c>
    </row>
    <row r="30" spans="1:39" ht="33" customHeight="1">
      <c r="A30" s="1" t="s">
        <v>54</v>
      </c>
      <c r="B30" s="7">
        <v>0</v>
      </c>
      <c r="C30" s="7">
        <v>2032</v>
      </c>
      <c r="D30" s="7">
        <v>1823</v>
      </c>
      <c r="E30" s="7">
        <v>0</v>
      </c>
      <c r="F30" s="7">
        <v>128064</v>
      </c>
      <c r="G30" s="7">
        <v>0</v>
      </c>
      <c r="H30" s="7">
        <v>6999</v>
      </c>
      <c r="I30" s="7">
        <v>211</v>
      </c>
      <c r="J30" s="7">
        <v>57243</v>
      </c>
      <c r="K30" s="7">
        <v>8922</v>
      </c>
      <c r="L30" s="1" t="s">
        <v>54</v>
      </c>
      <c r="M30" s="7">
        <v>0</v>
      </c>
      <c r="N30" s="7">
        <v>0</v>
      </c>
      <c r="O30" s="7">
        <v>0</v>
      </c>
      <c r="P30" s="7">
        <v>20946</v>
      </c>
      <c r="Q30" s="7">
        <v>195</v>
      </c>
      <c r="R30" s="7">
        <v>0</v>
      </c>
      <c r="S30" s="7">
        <v>0</v>
      </c>
      <c r="T30" s="7">
        <v>1868217</v>
      </c>
      <c r="U30" s="7">
        <v>0</v>
      </c>
      <c r="V30" s="7">
        <v>0</v>
      </c>
      <c r="W30" s="1" t="s">
        <v>54</v>
      </c>
      <c r="X30" s="7">
        <f t="shared" si="3"/>
        <v>1868217</v>
      </c>
      <c r="Y30" s="7">
        <f t="shared" si="4"/>
        <v>69917</v>
      </c>
      <c r="Z30" s="25">
        <f t="shared" si="5"/>
        <v>3.7</v>
      </c>
      <c r="AA30" s="7">
        <v>35251</v>
      </c>
      <c r="AB30" s="25">
        <f t="shared" si="6"/>
        <v>1.9</v>
      </c>
      <c r="AC30" s="7">
        <v>34666</v>
      </c>
      <c r="AD30" s="25">
        <f t="shared" si="7"/>
        <v>1.8000000000000003</v>
      </c>
      <c r="AE30" s="11"/>
      <c r="AF30" s="37"/>
      <c r="AG30" s="58">
        <v>1642911</v>
      </c>
      <c r="AH30" s="58">
        <f t="shared" si="0"/>
        <v>1868217</v>
      </c>
      <c r="AI30" s="58">
        <f t="shared" si="8"/>
        <v>0</v>
      </c>
      <c r="AJ30" s="58">
        <f t="shared" si="1"/>
        <v>1868217</v>
      </c>
      <c r="AK30" s="58">
        <f t="shared" si="9"/>
        <v>0</v>
      </c>
      <c r="AL30" s="58">
        <f t="shared" si="2"/>
        <v>1868217</v>
      </c>
      <c r="AM30" s="58">
        <f t="shared" si="10"/>
        <v>0</v>
      </c>
    </row>
    <row r="31" spans="1:39" ht="33" customHeight="1">
      <c r="A31" s="1" t="s">
        <v>55</v>
      </c>
      <c r="B31" s="7">
        <v>0</v>
      </c>
      <c r="C31" s="7">
        <v>4369</v>
      </c>
      <c r="D31" s="7">
        <v>9621</v>
      </c>
      <c r="E31" s="7">
        <v>0</v>
      </c>
      <c r="F31" s="7">
        <v>297811</v>
      </c>
      <c r="G31" s="7">
        <v>7863</v>
      </c>
      <c r="H31" s="7">
        <v>19959</v>
      </c>
      <c r="I31" s="7">
        <v>73</v>
      </c>
      <c r="J31" s="7">
        <v>155076</v>
      </c>
      <c r="K31" s="7">
        <v>27419</v>
      </c>
      <c r="L31" s="1" t="s">
        <v>55</v>
      </c>
      <c r="M31" s="7">
        <v>0</v>
      </c>
      <c r="N31" s="7">
        <v>0</v>
      </c>
      <c r="O31" s="7">
        <v>0</v>
      </c>
      <c r="P31" s="7">
        <v>177908</v>
      </c>
      <c r="Q31" s="7">
        <v>259291</v>
      </c>
      <c r="R31" s="7">
        <v>0</v>
      </c>
      <c r="S31" s="7">
        <v>0</v>
      </c>
      <c r="T31" s="7">
        <v>4258828</v>
      </c>
      <c r="U31" s="7">
        <v>0</v>
      </c>
      <c r="V31" s="7">
        <v>0</v>
      </c>
      <c r="W31" s="1" t="s">
        <v>55</v>
      </c>
      <c r="X31" s="7">
        <f t="shared" si="3"/>
        <v>4258828</v>
      </c>
      <c r="Y31" s="7">
        <f t="shared" si="4"/>
        <v>326861</v>
      </c>
      <c r="Z31" s="25">
        <f t="shared" si="5"/>
        <v>7.7</v>
      </c>
      <c r="AA31" s="7">
        <v>66971</v>
      </c>
      <c r="AB31" s="25">
        <f t="shared" si="6"/>
        <v>1.6</v>
      </c>
      <c r="AC31" s="7">
        <v>259890</v>
      </c>
      <c r="AD31" s="25">
        <f t="shared" si="7"/>
        <v>6.1</v>
      </c>
      <c r="AE31" s="11"/>
      <c r="AF31" s="37"/>
      <c r="AG31" s="58">
        <v>3432812</v>
      </c>
      <c r="AH31" s="58">
        <f t="shared" si="0"/>
        <v>4258828</v>
      </c>
      <c r="AI31" s="58">
        <f t="shared" si="8"/>
        <v>0</v>
      </c>
      <c r="AJ31" s="58">
        <f t="shared" si="1"/>
        <v>4258828</v>
      </c>
      <c r="AK31" s="58">
        <f t="shared" si="9"/>
        <v>0</v>
      </c>
      <c r="AL31" s="58">
        <f t="shared" si="2"/>
        <v>4258828</v>
      </c>
      <c r="AM31" s="58">
        <f t="shared" si="10"/>
        <v>0</v>
      </c>
    </row>
    <row r="32" spans="1:39" ht="33" customHeight="1">
      <c r="A32" s="3" t="s">
        <v>56</v>
      </c>
      <c r="B32" s="7">
        <v>0</v>
      </c>
      <c r="C32" s="7">
        <v>958</v>
      </c>
      <c r="D32" s="7">
        <v>0</v>
      </c>
      <c r="E32" s="7">
        <v>3191</v>
      </c>
      <c r="F32" s="7">
        <v>61836</v>
      </c>
      <c r="G32" s="7">
        <v>2668</v>
      </c>
      <c r="H32" s="7">
        <v>3685</v>
      </c>
      <c r="I32" s="7">
        <v>85</v>
      </c>
      <c r="J32" s="7">
        <v>33074</v>
      </c>
      <c r="K32" s="7">
        <v>4270</v>
      </c>
      <c r="L32" s="3" t="s">
        <v>56</v>
      </c>
      <c r="M32" s="7">
        <v>0</v>
      </c>
      <c r="N32" s="7">
        <v>0</v>
      </c>
      <c r="O32" s="7">
        <v>0</v>
      </c>
      <c r="P32" s="7">
        <v>0</v>
      </c>
      <c r="Q32" s="7">
        <v>4000</v>
      </c>
      <c r="R32" s="7">
        <v>0</v>
      </c>
      <c r="S32" s="7">
        <v>3256</v>
      </c>
      <c r="T32" s="7">
        <v>931608</v>
      </c>
      <c r="U32" s="7">
        <v>0</v>
      </c>
      <c r="V32" s="7">
        <v>6094</v>
      </c>
      <c r="W32" s="1" t="s">
        <v>56</v>
      </c>
      <c r="X32" s="7">
        <f t="shared" si="3"/>
        <v>931608</v>
      </c>
      <c r="Y32" s="7">
        <f t="shared" si="4"/>
        <v>19944</v>
      </c>
      <c r="Z32" s="25">
        <f t="shared" si="5"/>
        <v>2.1</v>
      </c>
      <c r="AA32" s="7">
        <v>8571</v>
      </c>
      <c r="AB32" s="25">
        <f t="shared" si="6"/>
        <v>0.9</v>
      </c>
      <c r="AC32" s="7">
        <v>11373</v>
      </c>
      <c r="AD32" s="25">
        <f t="shared" si="7"/>
        <v>1.2000000000000002</v>
      </c>
      <c r="AE32" s="11"/>
      <c r="AF32" s="37"/>
      <c r="AG32" s="58">
        <v>841046</v>
      </c>
      <c r="AH32" s="58">
        <f t="shared" si="0"/>
        <v>931608</v>
      </c>
      <c r="AI32" s="58">
        <f t="shared" si="8"/>
        <v>0</v>
      </c>
      <c r="AJ32" s="58">
        <f t="shared" si="1"/>
        <v>931608</v>
      </c>
      <c r="AK32" s="58">
        <f t="shared" si="9"/>
        <v>0</v>
      </c>
      <c r="AL32" s="58">
        <f t="shared" si="2"/>
        <v>931608</v>
      </c>
      <c r="AM32" s="58">
        <f t="shared" si="10"/>
        <v>0</v>
      </c>
    </row>
    <row r="33" spans="1:39" ht="33" customHeight="1">
      <c r="A33" s="1" t="s">
        <v>57</v>
      </c>
      <c r="B33" s="6">
        <v>0</v>
      </c>
      <c r="C33" s="6">
        <v>309</v>
      </c>
      <c r="D33" s="6">
        <v>0</v>
      </c>
      <c r="E33" s="6">
        <v>0</v>
      </c>
      <c r="F33" s="6">
        <v>127226</v>
      </c>
      <c r="G33" s="6">
        <v>25516</v>
      </c>
      <c r="H33" s="6">
        <v>507</v>
      </c>
      <c r="I33" s="6">
        <v>15</v>
      </c>
      <c r="J33" s="6">
        <v>54302</v>
      </c>
      <c r="K33" s="6">
        <v>708</v>
      </c>
      <c r="L33" s="1" t="s">
        <v>57</v>
      </c>
      <c r="M33" s="6">
        <v>0</v>
      </c>
      <c r="N33" s="6">
        <v>0</v>
      </c>
      <c r="O33" s="6">
        <v>0</v>
      </c>
      <c r="P33" s="6">
        <v>199299</v>
      </c>
      <c r="Q33" s="6">
        <v>11304</v>
      </c>
      <c r="R33" s="6">
        <v>0</v>
      </c>
      <c r="S33" s="6">
        <v>0</v>
      </c>
      <c r="T33" s="6">
        <v>530580</v>
      </c>
      <c r="U33" s="6">
        <v>0</v>
      </c>
      <c r="V33" s="6">
        <v>0</v>
      </c>
      <c r="W33" s="5" t="s">
        <v>57</v>
      </c>
      <c r="X33" s="6">
        <f t="shared" si="3"/>
        <v>530580</v>
      </c>
      <c r="Y33" s="6">
        <f t="shared" si="4"/>
        <v>14139</v>
      </c>
      <c r="Z33" s="24">
        <f t="shared" si="5"/>
        <v>2.7</v>
      </c>
      <c r="AA33" s="6">
        <v>1304</v>
      </c>
      <c r="AB33" s="24">
        <f t="shared" si="6"/>
        <v>0.2</v>
      </c>
      <c r="AC33" s="6">
        <v>12835</v>
      </c>
      <c r="AD33" s="24">
        <f t="shared" si="7"/>
        <v>2.5</v>
      </c>
      <c r="AE33" s="11"/>
      <c r="AF33" s="37"/>
      <c r="AG33" s="58">
        <v>98590</v>
      </c>
      <c r="AH33" s="58">
        <f t="shared" si="0"/>
        <v>530580</v>
      </c>
      <c r="AI33" s="58">
        <f t="shared" si="8"/>
        <v>0</v>
      </c>
      <c r="AJ33" s="58">
        <f t="shared" si="1"/>
        <v>530580</v>
      </c>
      <c r="AK33" s="58">
        <f t="shared" si="9"/>
        <v>0</v>
      </c>
      <c r="AL33" s="58">
        <f t="shared" si="2"/>
        <v>530580</v>
      </c>
      <c r="AM33" s="58">
        <f t="shared" si="10"/>
        <v>0</v>
      </c>
    </row>
    <row r="34" spans="1:39" ht="33" customHeight="1">
      <c r="A34" s="1" t="s">
        <v>58</v>
      </c>
      <c r="B34" s="7">
        <v>0</v>
      </c>
      <c r="C34" s="7">
        <v>240</v>
      </c>
      <c r="D34" s="7">
        <v>359</v>
      </c>
      <c r="E34" s="7">
        <v>716</v>
      </c>
      <c r="F34" s="7">
        <v>277136</v>
      </c>
      <c r="G34" s="7">
        <v>141791</v>
      </c>
      <c r="H34" s="7">
        <v>622</v>
      </c>
      <c r="I34" s="7">
        <v>0</v>
      </c>
      <c r="J34" s="7">
        <v>98524</v>
      </c>
      <c r="K34" s="7">
        <v>6691</v>
      </c>
      <c r="L34" s="1" t="s">
        <v>58</v>
      </c>
      <c r="M34" s="7">
        <v>0</v>
      </c>
      <c r="N34" s="7">
        <v>0</v>
      </c>
      <c r="O34" s="7">
        <v>0</v>
      </c>
      <c r="P34" s="7">
        <v>0</v>
      </c>
      <c r="Q34" s="7">
        <v>32114</v>
      </c>
      <c r="R34" s="7">
        <v>0</v>
      </c>
      <c r="S34" s="7">
        <v>11853</v>
      </c>
      <c r="T34" s="7">
        <v>651110</v>
      </c>
      <c r="U34" s="7">
        <v>0</v>
      </c>
      <c r="V34" s="7">
        <v>0</v>
      </c>
      <c r="W34" s="1" t="s">
        <v>58</v>
      </c>
      <c r="X34" s="7">
        <f t="shared" si="3"/>
        <v>651110</v>
      </c>
      <c r="Y34" s="7">
        <f t="shared" si="4"/>
        <v>66762</v>
      </c>
      <c r="Z34" s="25">
        <f t="shared" si="5"/>
        <v>10.3</v>
      </c>
      <c r="AA34" s="7">
        <v>16038</v>
      </c>
      <c r="AB34" s="25">
        <f t="shared" si="6"/>
        <v>2.5</v>
      </c>
      <c r="AC34" s="7">
        <v>50724</v>
      </c>
      <c r="AD34" s="25">
        <f t="shared" si="7"/>
        <v>7.800000000000001</v>
      </c>
      <c r="AE34" s="11"/>
      <c r="AF34" s="37"/>
      <c r="AG34" s="58">
        <v>272088</v>
      </c>
      <c r="AH34" s="58">
        <f t="shared" si="0"/>
        <v>651110</v>
      </c>
      <c r="AI34" s="58">
        <f t="shared" si="8"/>
        <v>0</v>
      </c>
      <c r="AJ34" s="58">
        <f t="shared" si="1"/>
        <v>651110</v>
      </c>
      <c r="AK34" s="58">
        <f t="shared" si="9"/>
        <v>0</v>
      </c>
      <c r="AL34" s="58">
        <f t="shared" si="2"/>
        <v>651110</v>
      </c>
      <c r="AM34" s="58">
        <f t="shared" si="10"/>
        <v>0</v>
      </c>
    </row>
    <row r="35" spans="1:39" ht="33" customHeight="1" thickBot="1">
      <c r="A35" s="1" t="s">
        <v>78</v>
      </c>
      <c r="B35" s="7">
        <v>0</v>
      </c>
      <c r="C35" s="7">
        <v>0</v>
      </c>
      <c r="D35" s="7">
        <v>0</v>
      </c>
      <c r="E35" s="7">
        <v>0</v>
      </c>
      <c r="F35" s="7">
        <v>368071</v>
      </c>
      <c r="G35" s="7">
        <v>1497</v>
      </c>
      <c r="H35" s="7">
        <v>2847</v>
      </c>
      <c r="I35" s="7">
        <v>0</v>
      </c>
      <c r="J35" s="7">
        <v>13207</v>
      </c>
      <c r="K35" s="7">
        <v>1996</v>
      </c>
      <c r="L35" s="1" t="s">
        <v>78</v>
      </c>
      <c r="M35" s="7">
        <v>0</v>
      </c>
      <c r="N35" s="7">
        <v>0</v>
      </c>
      <c r="O35" s="7">
        <v>0</v>
      </c>
      <c r="P35" s="7">
        <v>0</v>
      </c>
      <c r="Q35" s="7">
        <v>929547</v>
      </c>
      <c r="R35" s="7">
        <v>0</v>
      </c>
      <c r="S35" s="7">
        <v>0</v>
      </c>
      <c r="T35" s="7">
        <v>1442706</v>
      </c>
      <c r="U35" s="7">
        <v>948249</v>
      </c>
      <c r="V35" s="7">
        <v>0</v>
      </c>
      <c r="W35" s="1" t="s">
        <v>78</v>
      </c>
      <c r="X35" s="7">
        <f t="shared" si="3"/>
        <v>1442706</v>
      </c>
      <c r="Y35" s="7">
        <f t="shared" si="4"/>
        <v>1112414</v>
      </c>
      <c r="Z35" s="25">
        <f t="shared" si="5"/>
        <v>77.1</v>
      </c>
      <c r="AA35" s="7">
        <v>948249</v>
      </c>
      <c r="AB35" s="25">
        <f t="shared" si="6"/>
        <v>65.7</v>
      </c>
      <c r="AC35" s="7">
        <v>164165</v>
      </c>
      <c r="AD35" s="25">
        <f t="shared" si="7"/>
        <v>11.399999999999991</v>
      </c>
      <c r="AE35" s="11"/>
      <c r="AF35" s="37"/>
      <c r="AG35" s="58">
        <v>660</v>
      </c>
      <c r="AH35" s="58">
        <f t="shared" si="0"/>
        <v>1442706</v>
      </c>
      <c r="AI35" s="58">
        <f t="shared" si="8"/>
        <v>0</v>
      </c>
      <c r="AJ35" s="58">
        <f t="shared" si="1"/>
        <v>1442706</v>
      </c>
      <c r="AK35" s="58">
        <f t="shared" si="9"/>
        <v>0</v>
      </c>
      <c r="AL35" s="58">
        <f t="shared" si="2"/>
        <v>1442706</v>
      </c>
      <c r="AM35" s="58">
        <f t="shared" si="10"/>
        <v>0</v>
      </c>
    </row>
    <row r="36" spans="1:32" ht="33" customHeight="1" thickTop="1">
      <c r="A36" s="59" t="s">
        <v>59</v>
      </c>
      <c r="B36" s="15">
        <f aca="true" t="shared" si="11" ref="B36:K36">SUM(B8:B35)</f>
        <v>0</v>
      </c>
      <c r="C36" s="15">
        <f t="shared" si="11"/>
        <v>47863</v>
      </c>
      <c r="D36" s="15">
        <f t="shared" si="11"/>
        <v>22003</v>
      </c>
      <c r="E36" s="15">
        <f t="shared" si="11"/>
        <v>839183</v>
      </c>
      <c r="F36" s="15">
        <f t="shared" si="11"/>
        <v>6932079</v>
      </c>
      <c r="G36" s="15">
        <f t="shared" si="11"/>
        <v>290908</v>
      </c>
      <c r="H36" s="15">
        <f t="shared" si="11"/>
        <v>95242</v>
      </c>
      <c r="I36" s="15">
        <f t="shared" si="11"/>
        <v>2763</v>
      </c>
      <c r="J36" s="15">
        <f t="shared" si="11"/>
        <v>2611476</v>
      </c>
      <c r="K36" s="15">
        <f t="shared" si="11"/>
        <v>160425</v>
      </c>
      <c r="L36" s="59" t="s">
        <v>59</v>
      </c>
      <c r="M36" s="15">
        <f aca="true" t="shared" si="12" ref="M36:V36">SUM(M8:M35)</f>
        <v>0</v>
      </c>
      <c r="N36" s="15">
        <f t="shared" si="12"/>
        <v>0</v>
      </c>
      <c r="O36" s="15">
        <f t="shared" si="12"/>
        <v>0</v>
      </c>
      <c r="P36" s="15">
        <f t="shared" si="12"/>
        <v>6635103</v>
      </c>
      <c r="Q36" s="15">
        <f t="shared" si="12"/>
        <v>1291335</v>
      </c>
      <c r="R36" s="15">
        <f t="shared" si="12"/>
        <v>0</v>
      </c>
      <c r="S36" s="15">
        <f t="shared" si="12"/>
        <v>38312</v>
      </c>
      <c r="T36" s="15">
        <f t="shared" si="12"/>
        <v>52329254</v>
      </c>
      <c r="U36" s="15">
        <f t="shared" si="12"/>
        <v>1371688</v>
      </c>
      <c r="V36" s="15">
        <f t="shared" si="12"/>
        <v>13417</v>
      </c>
      <c r="W36" s="59" t="s">
        <v>59</v>
      </c>
      <c r="X36" s="15">
        <f>SUM(X8:X35)</f>
        <v>52329254</v>
      </c>
      <c r="Y36" s="15">
        <f>SUM(Y8:Y35)</f>
        <v>6581823</v>
      </c>
      <c r="Z36" s="27">
        <f t="shared" si="5"/>
        <v>12.6</v>
      </c>
      <c r="AA36" s="15">
        <f>SUM(AA8:AA35)</f>
        <v>5212791</v>
      </c>
      <c r="AB36" s="27">
        <f t="shared" si="6"/>
        <v>10</v>
      </c>
      <c r="AC36" s="15">
        <f>SUM(AC8:AC35)</f>
        <v>1369032</v>
      </c>
      <c r="AD36" s="27">
        <f t="shared" si="7"/>
        <v>2.5999999999999996</v>
      </c>
      <c r="AE36" s="11"/>
      <c r="AF36" s="60"/>
    </row>
    <row r="37" spans="1:32" ht="69" customHeight="1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2"/>
      <c r="X37" s="11"/>
      <c r="Y37" s="11"/>
      <c r="Z37" s="11"/>
      <c r="AA37" s="11"/>
      <c r="AB37" s="11"/>
      <c r="AC37" s="11"/>
      <c r="AD37" s="11"/>
      <c r="AE37" s="11"/>
      <c r="AF37" s="61"/>
    </row>
    <row r="38" spans="1:32" ht="28.5">
      <c r="A38" s="38" t="s">
        <v>74</v>
      </c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38" t="s">
        <v>74</v>
      </c>
      <c r="M38" s="12"/>
      <c r="N38" s="11"/>
      <c r="O38" s="11"/>
      <c r="P38" s="11"/>
      <c r="Q38" s="11"/>
      <c r="R38" s="11"/>
      <c r="S38" s="11"/>
      <c r="T38" s="11"/>
      <c r="U38" s="11"/>
      <c r="V38" s="11"/>
      <c r="W38" s="38" t="s">
        <v>74</v>
      </c>
      <c r="X38" s="12"/>
      <c r="Y38" s="11"/>
      <c r="Z38" s="11"/>
      <c r="AA38" s="12"/>
      <c r="AB38" s="11"/>
      <c r="AC38" s="11"/>
      <c r="AD38" s="11"/>
      <c r="AE38" s="11"/>
      <c r="AF38" s="62"/>
    </row>
    <row r="39" spans="1:32" ht="24" customHeight="1">
      <c r="A39" s="38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38"/>
      <c r="M39" s="12"/>
      <c r="N39" s="11"/>
      <c r="O39" s="11"/>
      <c r="P39" s="11"/>
      <c r="Q39" s="11"/>
      <c r="R39" s="11"/>
      <c r="S39" s="11"/>
      <c r="T39" s="11"/>
      <c r="U39" s="11"/>
      <c r="V39" s="11"/>
      <c r="W39" s="38"/>
      <c r="X39" s="12"/>
      <c r="Y39" s="11"/>
      <c r="Z39" s="11"/>
      <c r="AA39" s="12"/>
      <c r="AB39" s="11"/>
      <c r="AC39" s="11"/>
      <c r="AD39" s="11"/>
      <c r="AE39" s="11"/>
      <c r="AF39" s="62"/>
    </row>
    <row r="40" spans="1:32" ht="31.5" customHeight="1">
      <c r="A40" s="40" t="s">
        <v>0</v>
      </c>
      <c r="B40" s="40"/>
      <c r="C40" s="41"/>
      <c r="D40" s="41"/>
      <c r="E40" s="40" t="s">
        <v>2</v>
      </c>
      <c r="F40" s="40" t="s">
        <v>3</v>
      </c>
      <c r="G40" s="40" t="s">
        <v>4</v>
      </c>
      <c r="H40" s="78" t="s">
        <v>5</v>
      </c>
      <c r="I40" s="79"/>
      <c r="J40" s="41"/>
      <c r="K40" s="42"/>
      <c r="L40" s="43" t="s">
        <v>0</v>
      </c>
      <c r="M40" s="22"/>
      <c r="N40" s="16"/>
      <c r="O40" s="16"/>
      <c r="P40" s="16"/>
      <c r="Q40" s="16"/>
      <c r="R40" s="16"/>
      <c r="S40" s="16"/>
      <c r="T40" s="13"/>
      <c r="U40" s="11"/>
      <c r="V40" s="11"/>
      <c r="W40" s="43" t="s">
        <v>0</v>
      </c>
      <c r="X40" s="16"/>
      <c r="Y40" s="28"/>
      <c r="Z40" s="16"/>
      <c r="AA40" s="16"/>
      <c r="AB40" s="16"/>
      <c r="AC40" s="33"/>
      <c r="AD40" s="74" t="s">
        <v>71</v>
      </c>
      <c r="AE40" s="35" t="s">
        <v>11</v>
      </c>
      <c r="AF40" s="62"/>
    </row>
    <row r="41" spans="1:32" ht="28.5" customHeight="1">
      <c r="A41" s="44"/>
      <c r="B41" s="47" t="s">
        <v>20</v>
      </c>
      <c r="C41" s="47" t="s">
        <v>21</v>
      </c>
      <c r="D41" s="47" t="s">
        <v>22</v>
      </c>
      <c r="E41" s="63"/>
      <c r="F41" s="63"/>
      <c r="G41" s="63"/>
      <c r="H41" s="63"/>
      <c r="I41" s="47" t="s">
        <v>23</v>
      </c>
      <c r="J41" s="47" t="s">
        <v>24</v>
      </c>
      <c r="K41" s="48" t="s">
        <v>63</v>
      </c>
      <c r="L41" s="49"/>
      <c r="M41" s="70" t="s">
        <v>62</v>
      </c>
      <c r="N41" s="72" t="s">
        <v>60</v>
      </c>
      <c r="O41" s="64" t="s">
        <v>27</v>
      </c>
      <c r="P41" s="64" t="s">
        <v>28</v>
      </c>
      <c r="Q41" s="64" t="s">
        <v>29</v>
      </c>
      <c r="R41" s="64" t="s">
        <v>30</v>
      </c>
      <c r="S41" s="64" t="s">
        <v>31</v>
      </c>
      <c r="T41" s="35" t="s">
        <v>32</v>
      </c>
      <c r="U41" s="11"/>
      <c r="V41" s="11"/>
      <c r="W41" s="49"/>
      <c r="X41" s="16" t="s">
        <v>34</v>
      </c>
      <c r="Y41" s="16"/>
      <c r="Z41" s="16"/>
      <c r="AA41" s="16"/>
      <c r="AB41" s="16"/>
      <c r="AC41" s="33"/>
      <c r="AD41" s="75"/>
      <c r="AE41" s="36"/>
      <c r="AF41" s="62"/>
    </row>
    <row r="42" spans="1:32" ht="28.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9"/>
      <c r="L42" s="49"/>
      <c r="M42" s="71"/>
      <c r="N42" s="73"/>
      <c r="O42" s="23"/>
      <c r="P42" s="23"/>
      <c r="Q42" s="23"/>
      <c r="R42" s="23"/>
      <c r="S42" s="23"/>
      <c r="T42" s="36"/>
      <c r="U42" s="11"/>
      <c r="V42" s="11"/>
      <c r="W42" s="49"/>
      <c r="X42" s="17"/>
      <c r="Y42" s="17"/>
      <c r="Z42" s="22" t="s">
        <v>35</v>
      </c>
      <c r="AA42" s="16"/>
      <c r="AB42" s="22" t="s">
        <v>36</v>
      </c>
      <c r="AC42" s="33"/>
      <c r="AD42" s="75"/>
      <c r="AE42" s="36"/>
      <c r="AF42" s="62"/>
    </row>
    <row r="43" spans="1:32" ht="28.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9"/>
      <c r="L43" s="49"/>
      <c r="M43" s="23"/>
      <c r="N43" s="23"/>
      <c r="O43" s="23"/>
      <c r="P43" s="23"/>
      <c r="Q43" s="23"/>
      <c r="R43" s="23"/>
      <c r="S43" s="23"/>
      <c r="T43" s="36"/>
      <c r="U43" s="11"/>
      <c r="V43" s="11"/>
      <c r="W43" s="49"/>
      <c r="X43" s="17"/>
      <c r="Y43" s="22" t="s">
        <v>37</v>
      </c>
      <c r="Z43" s="23"/>
      <c r="AA43" s="22" t="s">
        <v>37</v>
      </c>
      <c r="AB43" s="23"/>
      <c r="AC43" s="34" t="s">
        <v>37</v>
      </c>
      <c r="AD43" s="23"/>
      <c r="AE43" s="36"/>
      <c r="AF43" s="62"/>
    </row>
    <row r="44" spans="1:32" ht="33" customHeight="1">
      <c r="A44" s="5" t="s">
        <v>38</v>
      </c>
      <c r="B44" s="9">
        <v>0</v>
      </c>
      <c r="C44" s="9">
        <v>23447</v>
      </c>
      <c r="D44" s="9">
        <v>266</v>
      </c>
      <c r="E44" s="9">
        <v>0</v>
      </c>
      <c r="F44" s="9">
        <v>0</v>
      </c>
      <c r="G44" s="9">
        <v>467747</v>
      </c>
      <c r="H44" s="9">
        <v>0</v>
      </c>
      <c r="I44" s="9">
        <v>0</v>
      </c>
      <c r="J44" s="9">
        <v>0</v>
      </c>
      <c r="K44" s="9">
        <v>0</v>
      </c>
      <c r="L44" s="5" t="s">
        <v>38</v>
      </c>
      <c r="M44" s="9">
        <v>0</v>
      </c>
      <c r="N44" s="9">
        <v>12833</v>
      </c>
      <c r="O44" s="9">
        <v>134318</v>
      </c>
      <c r="P44" s="9">
        <v>1922274</v>
      </c>
      <c r="Q44" s="9">
        <v>458332</v>
      </c>
      <c r="R44" s="9">
        <v>0</v>
      </c>
      <c r="S44" s="9">
        <v>0</v>
      </c>
      <c r="T44" s="9">
        <v>10729827</v>
      </c>
      <c r="U44" s="65"/>
      <c r="V44" s="65"/>
      <c r="W44" s="2" t="s">
        <v>38</v>
      </c>
      <c r="X44" s="9">
        <f>Z44+AB44</f>
        <v>11168163</v>
      </c>
      <c r="Y44" s="29">
        <f aca="true" t="shared" si="13" ref="Y44:Y72">IF(ISERROR(100-Z8),"－",100-Z8)</f>
        <v>84.2</v>
      </c>
      <c r="Z44" s="9">
        <v>471113</v>
      </c>
      <c r="AA44" s="29">
        <f aca="true" t="shared" si="14" ref="AA44:AA72">IF(ISERROR(ROUND(Z44/$X8*100,1)),"－",ROUND(Z44/$X8*100,1))</f>
        <v>3.6</v>
      </c>
      <c r="AB44" s="9">
        <v>10697050</v>
      </c>
      <c r="AC44" s="29">
        <f>IF(ISERROR(Y44-AA44),"－",Y44-AA44)</f>
        <v>80.60000000000001</v>
      </c>
      <c r="AD44" s="9">
        <v>9829255</v>
      </c>
      <c r="AE44" s="29">
        <f>IF(ISERROR(ROUND(AB44/AD44*100,1)),"－",ROUND(AB44/AD44*100,1))</f>
        <v>108.8</v>
      </c>
      <c r="AF44" s="62"/>
    </row>
    <row r="45" spans="1:32" ht="33" customHeight="1">
      <c r="A45" s="1" t="s">
        <v>39</v>
      </c>
      <c r="B45" s="7">
        <v>2748</v>
      </c>
      <c r="C45" s="7">
        <v>30799</v>
      </c>
      <c r="D45" s="7">
        <v>644</v>
      </c>
      <c r="E45" s="7">
        <v>7539</v>
      </c>
      <c r="F45" s="7">
        <v>0</v>
      </c>
      <c r="G45" s="7">
        <v>684</v>
      </c>
      <c r="H45" s="7">
        <v>0</v>
      </c>
      <c r="I45" s="7">
        <v>0</v>
      </c>
      <c r="J45" s="7">
        <v>0</v>
      </c>
      <c r="K45" s="7">
        <v>0</v>
      </c>
      <c r="L45" s="1" t="s">
        <v>39</v>
      </c>
      <c r="M45" s="7">
        <v>444</v>
      </c>
      <c r="N45" s="7">
        <v>0</v>
      </c>
      <c r="O45" s="7">
        <v>30</v>
      </c>
      <c r="P45" s="7">
        <v>0</v>
      </c>
      <c r="Q45" s="7">
        <v>69</v>
      </c>
      <c r="R45" s="7">
        <v>0</v>
      </c>
      <c r="S45" s="7">
        <v>0</v>
      </c>
      <c r="T45" s="7">
        <v>110139</v>
      </c>
      <c r="U45" s="65"/>
      <c r="V45" s="65"/>
      <c r="W45" s="1" t="s">
        <v>39</v>
      </c>
      <c r="X45" s="7">
        <f aca="true" t="shared" si="15" ref="X45:X71">Z45+AB45</f>
        <v>109276</v>
      </c>
      <c r="Y45" s="25">
        <f t="shared" si="13"/>
        <v>98.7</v>
      </c>
      <c r="Z45" s="7">
        <v>513</v>
      </c>
      <c r="AA45" s="25">
        <f t="shared" si="14"/>
        <v>0.5</v>
      </c>
      <c r="AB45" s="7">
        <v>108763</v>
      </c>
      <c r="AC45" s="25">
        <f aca="true" t="shared" si="16" ref="AC45:AC72">IF(ISERROR(Y45-AA45),"－",Y45-AA45)</f>
        <v>98.2</v>
      </c>
      <c r="AD45" s="7">
        <v>104820</v>
      </c>
      <c r="AE45" s="25">
        <f aca="true" t="shared" si="17" ref="AE45:AE72">IF(ISERROR(ROUND(AB45/AD45*100,1)),"－",ROUND(AB45/AD45*100,1))</f>
        <v>103.8</v>
      </c>
      <c r="AF45" s="62"/>
    </row>
    <row r="46" spans="1:32" ht="33" customHeight="1">
      <c r="A46" s="1" t="s">
        <v>40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1" t="s">
        <v>40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65"/>
      <c r="V46" s="65"/>
      <c r="W46" s="1" t="s">
        <v>40</v>
      </c>
      <c r="X46" s="7">
        <f t="shared" si="15"/>
        <v>0</v>
      </c>
      <c r="Y46" s="25" t="str">
        <f t="shared" si="13"/>
        <v>－</v>
      </c>
      <c r="Z46" s="7">
        <v>0</v>
      </c>
      <c r="AA46" s="25" t="str">
        <f t="shared" si="14"/>
        <v>－</v>
      </c>
      <c r="AB46" s="7">
        <v>0</v>
      </c>
      <c r="AC46" s="25" t="str">
        <f t="shared" si="16"/>
        <v>－</v>
      </c>
      <c r="AD46" s="7">
        <v>0</v>
      </c>
      <c r="AE46" s="25" t="str">
        <f t="shared" si="17"/>
        <v>－</v>
      </c>
      <c r="AF46" s="62"/>
    </row>
    <row r="47" spans="1:32" ht="33" customHeight="1">
      <c r="A47" s="1" t="s">
        <v>76</v>
      </c>
      <c r="B47" s="7">
        <v>0</v>
      </c>
      <c r="C47" s="7">
        <v>228</v>
      </c>
      <c r="D47" s="7">
        <v>56</v>
      </c>
      <c r="E47" s="7">
        <v>0</v>
      </c>
      <c r="F47" s="7">
        <v>0</v>
      </c>
      <c r="G47" s="7">
        <v>17</v>
      </c>
      <c r="H47" s="7">
        <v>0</v>
      </c>
      <c r="I47" s="7">
        <v>0</v>
      </c>
      <c r="J47" s="7">
        <v>0</v>
      </c>
      <c r="K47" s="7">
        <v>0</v>
      </c>
      <c r="L47" s="1" t="s">
        <v>76</v>
      </c>
      <c r="M47" s="7">
        <v>0</v>
      </c>
      <c r="N47" s="7">
        <v>0</v>
      </c>
      <c r="O47" s="7">
        <v>11</v>
      </c>
      <c r="P47" s="7">
        <v>0</v>
      </c>
      <c r="Q47" s="7">
        <v>0</v>
      </c>
      <c r="R47" s="7">
        <v>0</v>
      </c>
      <c r="S47" s="7">
        <v>0</v>
      </c>
      <c r="T47" s="7">
        <v>729</v>
      </c>
      <c r="U47" s="65"/>
      <c r="V47" s="65"/>
      <c r="W47" s="1" t="s">
        <v>76</v>
      </c>
      <c r="X47" s="7">
        <f t="shared" si="15"/>
        <v>668</v>
      </c>
      <c r="Y47" s="25">
        <f t="shared" si="13"/>
        <v>90.3</v>
      </c>
      <c r="Z47" s="7">
        <v>0</v>
      </c>
      <c r="AA47" s="25">
        <f t="shared" si="14"/>
        <v>0</v>
      </c>
      <c r="AB47" s="7">
        <v>668</v>
      </c>
      <c r="AC47" s="25">
        <f t="shared" si="16"/>
        <v>90.3</v>
      </c>
      <c r="AD47" s="7">
        <v>699</v>
      </c>
      <c r="AE47" s="25">
        <f t="shared" si="17"/>
        <v>95.6</v>
      </c>
      <c r="AF47" s="62"/>
    </row>
    <row r="48" spans="1:32" ht="33" customHeight="1">
      <c r="A48" s="1" t="s">
        <v>77</v>
      </c>
      <c r="B48" s="7">
        <v>317</v>
      </c>
      <c r="C48" s="7">
        <v>6192</v>
      </c>
      <c r="D48" s="7">
        <v>441</v>
      </c>
      <c r="E48" s="7">
        <v>400</v>
      </c>
      <c r="F48" s="7">
        <v>128</v>
      </c>
      <c r="G48" s="7">
        <v>3815</v>
      </c>
      <c r="H48" s="7">
        <v>3666</v>
      </c>
      <c r="I48" s="7">
        <v>0</v>
      </c>
      <c r="J48" s="7">
        <v>3666</v>
      </c>
      <c r="K48" s="7">
        <v>0</v>
      </c>
      <c r="L48" s="1" t="s">
        <v>77</v>
      </c>
      <c r="M48" s="7">
        <v>0</v>
      </c>
      <c r="N48" s="7">
        <v>34</v>
      </c>
      <c r="O48" s="7">
        <v>0</v>
      </c>
      <c r="P48" s="7">
        <v>0</v>
      </c>
      <c r="Q48" s="7">
        <v>3449</v>
      </c>
      <c r="R48" s="7">
        <v>0</v>
      </c>
      <c r="S48" s="7">
        <v>0</v>
      </c>
      <c r="T48" s="7">
        <v>29095</v>
      </c>
      <c r="U48" s="65"/>
      <c r="V48" s="65"/>
      <c r="W48" s="1" t="s">
        <v>77</v>
      </c>
      <c r="X48" s="7">
        <f t="shared" si="15"/>
        <v>28912</v>
      </c>
      <c r="Y48" s="25">
        <f t="shared" si="13"/>
        <v>88.7</v>
      </c>
      <c r="Z48" s="7">
        <v>3483</v>
      </c>
      <c r="AA48" s="25">
        <f t="shared" si="14"/>
        <v>10.7</v>
      </c>
      <c r="AB48" s="7">
        <v>25429</v>
      </c>
      <c r="AC48" s="25">
        <f t="shared" si="16"/>
        <v>78</v>
      </c>
      <c r="AD48" s="7">
        <v>26394</v>
      </c>
      <c r="AE48" s="25">
        <f t="shared" si="17"/>
        <v>96.3</v>
      </c>
      <c r="AF48" s="62"/>
    </row>
    <row r="49" spans="1:32" ht="33" customHeight="1">
      <c r="A49" s="2" t="s">
        <v>41</v>
      </c>
      <c r="B49" s="6">
        <v>118</v>
      </c>
      <c r="C49" s="6">
        <v>152432</v>
      </c>
      <c r="D49" s="6">
        <v>2372</v>
      </c>
      <c r="E49" s="6">
        <v>128254</v>
      </c>
      <c r="F49" s="6">
        <v>0</v>
      </c>
      <c r="G49" s="6">
        <v>4792</v>
      </c>
      <c r="H49" s="6">
        <v>905593</v>
      </c>
      <c r="I49" s="6">
        <v>688855</v>
      </c>
      <c r="J49" s="6">
        <v>216738</v>
      </c>
      <c r="K49" s="6">
        <v>0</v>
      </c>
      <c r="L49" s="2" t="s">
        <v>41</v>
      </c>
      <c r="M49" s="6">
        <v>139732</v>
      </c>
      <c r="N49" s="6">
        <v>28581</v>
      </c>
      <c r="O49" s="6">
        <v>94935</v>
      </c>
      <c r="P49" s="6">
        <v>29702</v>
      </c>
      <c r="Q49" s="6">
        <v>2677</v>
      </c>
      <c r="R49" s="6">
        <v>85588</v>
      </c>
      <c r="S49" s="6">
        <v>453000</v>
      </c>
      <c r="T49" s="6">
        <v>904111</v>
      </c>
      <c r="U49" s="65"/>
      <c r="V49" s="65"/>
      <c r="W49" s="5" t="s">
        <v>41</v>
      </c>
      <c r="X49" s="6">
        <f t="shared" si="15"/>
        <v>1168903</v>
      </c>
      <c r="Y49" s="24">
        <f t="shared" si="13"/>
        <v>56.2</v>
      </c>
      <c r="Z49" s="6">
        <v>264792</v>
      </c>
      <c r="AA49" s="24">
        <f t="shared" si="14"/>
        <v>12.7</v>
      </c>
      <c r="AB49" s="6">
        <v>904111</v>
      </c>
      <c r="AC49" s="24">
        <f t="shared" si="16"/>
        <v>43.5</v>
      </c>
      <c r="AD49" s="6">
        <v>904996</v>
      </c>
      <c r="AE49" s="24">
        <f t="shared" si="17"/>
        <v>99.9</v>
      </c>
      <c r="AF49" s="62"/>
    </row>
    <row r="50" spans="1:32" ht="33" customHeight="1">
      <c r="A50" s="1" t="s">
        <v>42</v>
      </c>
      <c r="B50" s="7">
        <v>1582</v>
      </c>
      <c r="C50" s="7">
        <v>84611</v>
      </c>
      <c r="D50" s="7">
        <v>5157</v>
      </c>
      <c r="E50" s="7">
        <v>56240</v>
      </c>
      <c r="F50" s="7">
        <v>0</v>
      </c>
      <c r="G50" s="7">
        <v>11663</v>
      </c>
      <c r="H50" s="7">
        <v>2478</v>
      </c>
      <c r="I50" s="7">
        <v>0</v>
      </c>
      <c r="J50" s="7">
        <v>2478</v>
      </c>
      <c r="K50" s="7">
        <v>0</v>
      </c>
      <c r="L50" s="1" t="s">
        <v>42</v>
      </c>
      <c r="M50" s="7">
        <v>100763</v>
      </c>
      <c r="N50" s="7">
        <v>0</v>
      </c>
      <c r="O50" s="7">
        <v>0</v>
      </c>
      <c r="P50" s="7">
        <v>0</v>
      </c>
      <c r="Q50" s="7">
        <v>44444</v>
      </c>
      <c r="R50" s="7">
        <v>0</v>
      </c>
      <c r="S50" s="7">
        <v>0</v>
      </c>
      <c r="T50" s="7">
        <v>691035</v>
      </c>
      <c r="U50" s="65"/>
      <c r="V50" s="65"/>
      <c r="W50" s="1" t="s">
        <v>42</v>
      </c>
      <c r="X50" s="7">
        <f t="shared" si="15"/>
        <v>833764</v>
      </c>
      <c r="Y50" s="25">
        <f t="shared" si="13"/>
        <v>99.7</v>
      </c>
      <c r="Z50" s="7">
        <v>145207</v>
      </c>
      <c r="AA50" s="25">
        <f t="shared" si="14"/>
        <v>17.4</v>
      </c>
      <c r="AB50" s="7">
        <v>688557</v>
      </c>
      <c r="AC50" s="25">
        <f t="shared" si="16"/>
        <v>82.30000000000001</v>
      </c>
      <c r="AD50" s="7">
        <v>674315</v>
      </c>
      <c r="AE50" s="25">
        <f t="shared" si="17"/>
        <v>102.1</v>
      </c>
      <c r="AF50" s="62"/>
    </row>
    <row r="51" spans="1:32" ht="33" customHeight="1">
      <c r="A51" s="1" t="s">
        <v>43</v>
      </c>
      <c r="B51" s="7">
        <v>51</v>
      </c>
      <c r="C51" s="7">
        <v>143275</v>
      </c>
      <c r="D51" s="7">
        <v>5735</v>
      </c>
      <c r="E51" s="7">
        <v>176360</v>
      </c>
      <c r="F51" s="7">
        <v>0</v>
      </c>
      <c r="G51" s="7">
        <v>3316</v>
      </c>
      <c r="H51" s="7">
        <v>1554</v>
      </c>
      <c r="I51" s="7">
        <v>0</v>
      </c>
      <c r="J51" s="7">
        <v>1554</v>
      </c>
      <c r="K51" s="7">
        <v>0</v>
      </c>
      <c r="L51" s="1" t="s">
        <v>43</v>
      </c>
      <c r="M51" s="7">
        <v>43768</v>
      </c>
      <c r="N51" s="7">
        <v>92</v>
      </c>
      <c r="O51" s="7">
        <v>287</v>
      </c>
      <c r="P51" s="7">
        <v>0</v>
      </c>
      <c r="Q51" s="7">
        <v>5009</v>
      </c>
      <c r="R51" s="7">
        <v>0</v>
      </c>
      <c r="S51" s="7">
        <v>0</v>
      </c>
      <c r="T51" s="7">
        <v>622073</v>
      </c>
      <c r="U51" s="65"/>
      <c r="V51" s="65"/>
      <c r="W51" s="1" t="s">
        <v>43</v>
      </c>
      <c r="X51" s="7">
        <f t="shared" si="15"/>
        <v>655592</v>
      </c>
      <c r="Y51" s="25">
        <f t="shared" si="13"/>
        <v>97.7</v>
      </c>
      <c r="Z51" s="7">
        <v>48869</v>
      </c>
      <c r="AA51" s="25">
        <f t="shared" si="14"/>
        <v>7.3</v>
      </c>
      <c r="AB51" s="7">
        <v>606723</v>
      </c>
      <c r="AC51" s="25">
        <f t="shared" si="16"/>
        <v>90.4</v>
      </c>
      <c r="AD51" s="7">
        <v>637917</v>
      </c>
      <c r="AE51" s="25">
        <f t="shared" si="17"/>
        <v>95.1</v>
      </c>
      <c r="AF51" s="62"/>
    </row>
    <row r="52" spans="1:32" ht="33" customHeight="1">
      <c r="A52" s="1" t="s">
        <v>64</v>
      </c>
      <c r="B52" s="7">
        <v>0</v>
      </c>
      <c r="C52" s="7">
        <v>0</v>
      </c>
      <c r="D52" s="7">
        <v>1365</v>
      </c>
      <c r="E52" s="7">
        <v>0</v>
      </c>
      <c r="F52" s="7">
        <v>0</v>
      </c>
      <c r="G52" s="7">
        <v>313</v>
      </c>
      <c r="H52" s="7">
        <v>0</v>
      </c>
      <c r="I52" s="7">
        <v>0</v>
      </c>
      <c r="J52" s="7">
        <v>0</v>
      </c>
      <c r="K52" s="7">
        <v>0</v>
      </c>
      <c r="L52" s="1" t="s">
        <v>64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19739</v>
      </c>
      <c r="U52" s="65"/>
      <c r="V52" s="65"/>
      <c r="W52" s="1" t="s">
        <v>64</v>
      </c>
      <c r="X52" s="7">
        <f t="shared" si="15"/>
        <v>14377</v>
      </c>
      <c r="Y52" s="25">
        <f t="shared" si="13"/>
        <v>72.8</v>
      </c>
      <c r="Z52" s="7">
        <v>0</v>
      </c>
      <c r="AA52" s="25">
        <f t="shared" si="14"/>
        <v>0</v>
      </c>
      <c r="AB52" s="7">
        <v>14377</v>
      </c>
      <c r="AC52" s="25">
        <f t="shared" si="16"/>
        <v>72.8</v>
      </c>
      <c r="AD52" s="7">
        <v>18085</v>
      </c>
      <c r="AE52" s="25">
        <f t="shared" si="17"/>
        <v>79.5</v>
      </c>
      <c r="AF52" s="62"/>
    </row>
    <row r="53" spans="1:32" ht="33" customHeight="1">
      <c r="A53" s="3" t="s">
        <v>44</v>
      </c>
      <c r="B53" s="8">
        <v>88</v>
      </c>
      <c r="C53" s="8">
        <v>495038</v>
      </c>
      <c r="D53" s="8">
        <v>7439</v>
      </c>
      <c r="E53" s="8">
        <v>153685</v>
      </c>
      <c r="F53" s="8">
        <v>0</v>
      </c>
      <c r="G53" s="8">
        <v>3971</v>
      </c>
      <c r="H53" s="8">
        <v>1738</v>
      </c>
      <c r="I53" s="8">
        <v>0</v>
      </c>
      <c r="J53" s="8">
        <v>1738</v>
      </c>
      <c r="K53" s="8">
        <v>0</v>
      </c>
      <c r="L53" s="3" t="s">
        <v>44</v>
      </c>
      <c r="M53" s="8">
        <v>261687</v>
      </c>
      <c r="N53" s="8">
        <v>0</v>
      </c>
      <c r="O53" s="8">
        <v>0</v>
      </c>
      <c r="P53" s="8">
        <v>0</v>
      </c>
      <c r="Q53" s="8">
        <v>51593</v>
      </c>
      <c r="R53" s="8">
        <v>0</v>
      </c>
      <c r="S53" s="8">
        <v>0</v>
      </c>
      <c r="T53" s="8">
        <v>1878506</v>
      </c>
      <c r="U53" s="65"/>
      <c r="V53" s="65"/>
      <c r="W53" s="3" t="s">
        <v>44</v>
      </c>
      <c r="X53" s="8">
        <f t="shared" si="15"/>
        <v>2189968</v>
      </c>
      <c r="Y53" s="26">
        <f t="shared" si="13"/>
        <v>99.9</v>
      </c>
      <c r="Z53" s="8">
        <v>313280</v>
      </c>
      <c r="AA53" s="26">
        <f t="shared" si="14"/>
        <v>14.3</v>
      </c>
      <c r="AB53" s="8">
        <v>1876688</v>
      </c>
      <c r="AC53" s="26">
        <f t="shared" si="16"/>
        <v>85.60000000000001</v>
      </c>
      <c r="AD53" s="8">
        <v>1841457</v>
      </c>
      <c r="AE53" s="26">
        <f t="shared" si="17"/>
        <v>101.9</v>
      </c>
      <c r="AF53" s="62"/>
    </row>
    <row r="54" spans="1:32" ht="33" customHeight="1">
      <c r="A54" s="4" t="s">
        <v>45</v>
      </c>
      <c r="B54" s="7">
        <v>0</v>
      </c>
      <c r="C54" s="7">
        <v>176445</v>
      </c>
      <c r="D54" s="7">
        <v>11935</v>
      </c>
      <c r="E54" s="7">
        <v>67096</v>
      </c>
      <c r="F54" s="7">
        <v>0</v>
      </c>
      <c r="G54" s="7">
        <v>5684</v>
      </c>
      <c r="H54" s="7">
        <v>0</v>
      </c>
      <c r="I54" s="7">
        <v>0</v>
      </c>
      <c r="J54" s="7">
        <v>0</v>
      </c>
      <c r="K54" s="7">
        <v>0</v>
      </c>
      <c r="L54" s="4" t="s">
        <v>45</v>
      </c>
      <c r="M54" s="7">
        <v>99672</v>
      </c>
      <c r="N54" s="7">
        <v>211</v>
      </c>
      <c r="O54" s="7">
        <v>5</v>
      </c>
      <c r="P54" s="7">
        <v>0</v>
      </c>
      <c r="Q54" s="7">
        <v>9588</v>
      </c>
      <c r="R54" s="7">
        <v>0</v>
      </c>
      <c r="S54" s="7">
        <v>0</v>
      </c>
      <c r="T54" s="7">
        <v>594144</v>
      </c>
      <c r="U54" s="65"/>
      <c r="V54" s="65"/>
      <c r="W54" s="1" t="s">
        <v>45</v>
      </c>
      <c r="X54" s="7">
        <f t="shared" si="15"/>
        <v>703615</v>
      </c>
      <c r="Y54" s="25">
        <f t="shared" si="13"/>
        <v>100</v>
      </c>
      <c r="Z54" s="7">
        <v>109471</v>
      </c>
      <c r="AA54" s="25">
        <f t="shared" si="14"/>
        <v>15.6</v>
      </c>
      <c r="AB54" s="7">
        <v>594144</v>
      </c>
      <c r="AC54" s="25">
        <f t="shared" si="16"/>
        <v>84.4</v>
      </c>
      <c r="AD54" s="7">
        <v>584061</v>
      </c>
      <c r="AE54" s="25">
        <f t="shared" si="17"/>
        <v>101.7</v>
      </c>
      <c r="AF54" s="62"/>
    </row>
    <row r="55" spans="1:32" ht="33" customHeight="1">
      <c r="A55" s="1" t="s">
        <v>46</v>
      </c>
      <c r="B55" s="7">
        <v>149</v>
      </c>
      <c r="C55" s="7">
        <v>262964</v>
      </c>
      <c r="D55" s="7">
        <v>8916</v>
      </c>
      <c r="E55" s="7">
        <v>25837</v>
      </c>
      <c r="F55" s="7">
        <v>0</v>
      </c>
      <c r="G55" s="7">
        <v>2619</v>
      </c>
      <c r="H55" s="7">
        <v>299438</v>
      </c>
      <c r="I55" s="7">
        <v>0</v>
      </c>
      <c r="J55" s="7">
        <v>299438</v>
      </c>
      <c r="K55" s="7">
        <v>0</v>
      </c>
      <c r="L55" s="1" t="s">
        <v>46</v>
      </c>
      <c r="M55" s="7">
        <v>107493</v>
      </c>
      <c r="N55" s="7">
        <v>0</v>
      </c>
      <c r="O55" s="7">
        <v>0</v>
      </c>
      <c r="P55" s="7">
        <v>0</v>
      </c>
      <c r="Q55" s="7">
        <v>12035</v>
      </c>
      <c r="R55" s="7">
        <v>2570</v>
      </c>
      <c r="S55" s="7">
        <v>203700</v>
      </c>
      <c r="T55" s="7">
        <v>1163892</v>
      </c>
      <c r="U55" s="65"/>
      <c r="V55" s="65"/>
      <c r="W55" s="10" t="s">
        <v>46</v>
      </c>
      <c r="X55" s="7">
        <f t="shared" si="15"/>
        <v>1186497</v>
      </c>
      <c r="Y55" s="25">
        <f t="shared" si="13"/>
        <v>79.6</v>
      </c>
      <c r="Z55" s="7">
        <v>119528</v>
      </c>
      <c r="AA55" s="25">
        <f t="shared" si="14"/>
        <v>8</v>
      </c>
      <c r="AB55" s="7">
        <v>1066969</v>
      </c>
      <c r="AC55" s="25">
        <f t="shared" si="16"/>
        <v>71.6</v>
      </c>
      <c r="AD55" s="7">
        <v>1187557</v>
      </c>
      <c r="AE55" s="25">
        <f t="shared" si="17"/>
        <v>89.8</v>
      </c>
      <c r="AF55" s="62"/>
    </row>
    <row r="56" spans="1:32" ht="33" customHeight="1">
      <c r="A56" s="1" t="s">
        <v>65</v>
      </c>
      <c r="B56" s="7">
        <v>1768</v>
      </c>
      <c r="C56" s="7">
        <v>459647</v>
      </c>
      <c r="D56" s="7">
        <v>16475</v>
      </c>
      <c r="E56" s="7">
        <v>135263</v>
      </c>
      <c r="F56" s="7">
        <v>0</v>
      </c>
      <c r="G56" s="7">
        <v>6183</v>
      </c>
      <c r="H56" s="7">
        <v>11697</v>
      </c>
      <c r="I56" s="7">
        <v>0</v>
      </c>
      <c r="J56" s="7">
        <v>11697</v>
      </c>
      <c r="K56" s="7">
        <v>0</v>
      </c>
      <c r="L56" s="1" t="s">
        <v>65</v>
      </c>
      <c r="M56" s="7">
        <v>431264</v>
      </c>
      <c r="N56" s="7">
        <v>36529</v>
      </c>
      <c r="O56" s="7">
        <v>427</v>
      </c>
      <c r="P56" s="7">
        <v>0</v>
      </c>
      <c r="Q56" s="7">
        <v>13370</v>
      </c>
      <c r="R56" s="7">
        <v>172</v>
      </c>
      <c r="S56" s="7">
        <v>0</v>
      </c>
      <c r="T56" s="7">
        <v>1131108</v>
      </c>
      <c r="U56" s="65"/>
      <c r="V56" s="65"/>
      <c r="W56" s="1" t="s">
        <v>65</v>
      </c>
      <c r="X56" s="7">
        <f t="shared" si="15"/>
        <v>1550675</v>
      </c>
      <c r="Y56" s="25">
        <f t="shared" si="13"/>
        <v>96.1</v>
      </c>
      <c r="Z56" s="7">
        <v>431264</v>
      </c>
      <c r="AA56" s="25">
        <f t="shared" si="14"/>
        <v>26.7</v>
      </c>
      <c r="AB56" s="7">
        <v>1119411</v>
      </c>
      <c r="AC56" s="25">
        <f t="shared" si="16"/>
        <v>69.39999999999999</v>
      </c>
      <c r="AD56" s="7">
        <v>1001910</v>
      </c>
      <c r="AE56" s="25">
        <f t="shared" si="17"/>
        <v>111.7</v>
      </c>
      <c r="AF56" s="62"/>
    </row>
    <row r="57" spans="1:32" ht="33" customHeight="1">
      <c r="A57" s="1" t="s">
        <v>47</v>
      </c>
      <c r="B57" s="7">
        <v>1347</v>
      </c>
      <c r="C57" s="7">
        <v>67010</v>
      </c>
      <c r="D57" s="7">
        <v>756</v>
      </c>
      <c r="E57" s="7">
        <v>97417</v>
      </c>
      <c r="F57" s="7">
        <v>0</v>
      </c>
      <c r="G57" s="7">
        <v>1448</v>
      </c>
      <c r="H57" s="7">
        <v>0</v>
      </c>
      <c r="I57" s="7">
        <v>0</v>
      </c>
      <c r="J57" s="7">
        <v>0</v>
      </c>
      <c r="K57" s="7">
        <v>0</v>
      </c>
      <c r="L57" s="1" t="s">
        <v>47</v>
      </c>
      <c r="M57" s="7">
        <v>35550</v>
      </c>
      <c r="N57" s="7">
        <v>0</v>
      </c>
      <c r="O57" s="7">
        <v>0</v>
      </c>
      <c r="P57" s="7">
        <v>0</v>
      </c>
      <c r="Q57" s="7">
        <v>327</v>
      </c>
      <c r="R57" s="7">
        <v>0</v>
      </c>
      <c r="S57" s="7">
        <v>0</v>
      </c>
      <c r="T57" s="7">
        <v>583117</v>
      </c>
      <c r="U57" s="65"/>
      <c r="V57" s="65"/>
      <c r="W57" s="1" t="s">
        <v>47</v>
      </c>
      <c r="X57" s="7">
        <f t="shared" si="15"/>
        <v>618994</v>
      </c>
      <c r="Y57" s="25">
        <f t="shared" si="13"/>
        <v>100</v>
      </c>
      <c r="Z57" s="7">
        <v>35877</v>
      </c>
      <c r="AA57" s="25">
        <f t="shared" si="14"/>
        <v>5.8</v>
      </c>
      <c r="AB57" s="7">
        <v>583117</v>
      </c>
      <c r="AC57" s="25">
        <f t="shared" si="16"/>
        <v>94.2</v>
      </c>
      <c r="AD57" s="7">
        <v>557989</v>
      </c>
      <c r="AE57" s="25">
        <f t="shared" si="17"/>
        <v>104.5</v>
      </c>
      <c r="AF57" s="62"/>
    </row>
    <row r="58" spans="1:32" ht="33" customHeight="1">
      <c r="A58" s="3" t="s">
        <v>66</v>
      </c>
      <c r="B58" s="7">
        <v>3696</v>
      </c>
      <c r="C58" s="7">
        <v>58449</v>
      </c>
      <c r="D58" s="7">
        <v>19920</v>
      </c>
      <c r="E58" s="7">
        <v>0</v>
      </c>
      <c r="F58" s="7">
        <v>0</v>
      </c>
      <c r="G58" s="7">
        <v>37194</v>
      </c>
      <c r="H58" s="7">
        <v>32711</v>
      </c>
      <c r="I58" s="7">
        <v>0</v>
      </c>
      <c r="J58" s="7">
        <v>32711</v>
      </c>
      <c r="K58" s="7">
        <v>0</v>
      </c>
      <c r="L58" s="3" t="s">
        <v>66</v>
      </c>
      <c r="M58" s="7">
        <v>3259</v>
      </c>
      <c r="N58" s="7">
        <v>62</v>
      </c>
      <c r="O58" s="7">
        <v>198</v>
      </c>
      <c r="P58" s="7">
        <v>0</v>
      </c>
      <c r="Q58" s="7">
        <v>33313</v>
      </c>
      <c r="R58" s="7">
        <v>0</v>
      </c>
      <c r="S58" s="7">
        <v>15800</v>
      </c>
      <c r="T58" s="7">
        <v>2126359</v>
      </c>
      <c r="U58" s="65"/>
      <c r="V58" s="65"/>
      <c r="W58" s="1" t="s">
        <v>66</v>
      </c>
      <c r="X58" s="7">
        <f t="shared" si="15"/>
        <v>2136361</v>
      </c>
      <c r="Y58" s="25">
        <f t="shared" si="13"/>
        <v>98</v>
      </c>
      <c r="Z58" s="7">
        <v>30261</v>
      </c>
      <c r="AA58" s="25">
        <f t="shared" si="14"/>
        <v>1.4</v>
      </c>
      <c r="AB58" s="7">
        <v>2106100</v>
      </c>
      <c r="AC58" s="25">
        <f t="shared" si="16"/>
        <v>96.6</v>
      </c>
      <c r="AD58" s="7">
        <v>2120504</v>
      </c>
      <c r="AE58" s="25">
        <f t="shared" si="17"/>
        <v>99.3</v>
      </c>
      <c r="AF58" s="62"/>
    </row>
    <row r="59" spans="1:32" ht="33" customHeight="1">
      <c r="A59" s="5" t="s">
        <v>48</v>
      </c>
      <c r="B59" s="6">
        <v>2764</v>
      </c>
      <c r="C59" s="6">
        <v>121238</v>
      </c>
      <c r="D59" s="6">
        <v>29026</v>
      </c>
      <c r="E59" s="6">
        <v>0</v>
      </c>
      <c r="F59" s="6">
        <v>0</v>
      </c>
      <c r="G59" s="6">
        <v>41442</v>
      </c>
      <c r="H59" s="6">
        <v>328929</v>
      </c>
      <c r="I59" s="6">
        <v>27384</v>
      </c>
      <c r="J59" s="6">
        <v>301545</v>
      </c>
      <c r="K59" s="6">
        <v>0</v>
      </c>
      <c r="L59" s="5" t="s">
        <v>48</v>
      </c>
      <c r="M59" s="6">
        <v>67157</v>
      </c>
      <c r="N59" s="6">
        <v>2018</v>
      </c>
      <c r="O59" s="6">
        <v>17106</v>
      </c>
      <c r="P59" s="6">
        <v>65902</v>
      </c>
      <c r="Q59" s="6">
        <v>9748</v>
      </c>
      <c r="R59" s="6">
        <v>0</v>
      </c>
      <c r="S59" s="6">
        <v>204100</v>
      </c>
      <c r="T59" s="6">
        <v>2015267</v>
      </c>
      <c r="U59" s="65"/>
      <c r="V59" s="65"/>
      <c r="W59" s="5" t="s">
        <v>48</v>
      </c>
      <c r="X59" s="6">
        <f t="shared" si="15"/>
        <v>2050910</v>
      </c>
      <c r="Y59" s="24">
        <f t="shared" si="13"/>
        <v>85.7</v>
      </c>
      <c r="Z59" s="6">
        <v>90091</v>
      </c>
      <c r="AA59" s="24">
        <f t="shared" si="14"/>
        <v>3.8</v>
      </c>
      <c r="AB59" s="6">
        <v>1960819</v>
      </c>
      <c r="AC59" s="24">
        <f t="shared" si="16"/>
        <v>81.9</v>
      </c>
      <c r="AD59" s="6">
        <v>1999880</v>
      </c>
      <c r="AE59" s="24">
        <f t="shared" si="17"/>
        <v>98</v>
      </c>
      <c r="AF59" s="62"/>
    </row>
    <row r="60" spans="1:32" ht="33" customHeight="1">
      <c r="A60" s="1" t="s">
        <v>49</v>
      </c>
      <c r="B60" s="7">
        <v>6966</v>
      </c>
      <c r="C60" s="7">
        <v>11306</v>
      </c>
      <c r="D60" s="7">
        <v>5135</v>
      </c>
      <c r="E60" s="7">
        <v>11678</v>
      </c>
      <c r="F60" s="7">
        <v>0</v>
      </c>
      <c r="G60" s="7">
        <v>7829</v>
      </c>
      <c r="H60" s="7">
        <v>29216</v>
      </c>
      <c r="I60" s="7">
        <v>0</v>
      </c>
      <c r="J60" s="7">
        <v>29216</v>
      </c>
      <c r="K60" s="7">
        <v>0</v>
      </c>
      <c r="L60" s="1" t="s">
        <v>49</v>
      </c>
      <c r="M60" s="7">
        <v>601</v>
      </c>
      <c r="N60" s="7">
        <v>0</v>
      </c>
      <c r="O60" s="7">
        <v>83</v>
      </c>
      <c r="P60" s="7">
        <v>1700</v>
      </c>
      <c r="Q60" s="7">
        <v>7814</v>
      </c>
      <c r="R60" s="7">
        <v>0</v>
      </c>
      <c r="S60" s="7">
        <v>0</v>
      </c>
      <c r="T60" s="7">
        <v>1493744</v>
      </c>
      <c r="U60" s="65"/>
      <c r="V60" s="65"/>
      <c r="W60" s="1" t="s">
        <v>49</v>
      </c>
      <c r="X60" s="7">
        <f t="shared" si="15"/>
        <v>1455313</v>
      </c>
      <c r="Y60" s="25">
        <f t="shared" si="13"/>
        <v>96.8</v>
      </c>
      <c r="Z60" s="7">
        <v>8115</v>
      </c>
      <c r="AA60" s="25">
        <f t="shared" si="14"/>
        <v>0.5</v>
      </c>
      <c r="AB60" s="7">
        <v>1447198</v>
      </c>
      <c r="AC60" s="25">
        <f t="shared" si="16"/>
        <v>96.3</v>
      </c>
      <c r="AD60" s="7">
        <v>1463651</v>
      </c>
      <c r="AE60" s="25">
        <f t="shared" si="17"/>
        <v>98.9</v>
      </c>
      <c r="AF60" s="62"/>
    </row>
    <row r="61" spans="1:32" ht="33" customHeight="1">
      <c r="A61" s="1" t="s">
        <v>50</v>
      </c>
      <c r="B61" s="7">
        <v>5575</v>
      </c>
      <c r="C61" s="7">
        <v>19304</v>
      </c>
      <c r="D61" s="7">
        <v>14898</v>
      </c>
      <c r="E61" s="7">
        <v>1706</v>
      </c>
      <c r="F61" s="7">
        <v>0</v>
      </c>
      <c r="G61" s="7">
        <v>51829</v>
      </c>
      <c r="H61" s="7">
        <v>51796</v>
      </c>
      <c r="I61" s="7">
        <v>34545</v>
      </c>
      <c r="J61" s="7">
        <v>17251</v>
      </c>
      <c r="K61" s="7">
        <v>0</v>
      </c>
      <c r="L61" s="1" t="s">
        <v>50</v>
      </c>
      <c r="M61" s="7">
        <v>40322</v>
      </c>
      <c r="N61" s="7">
        <v>53</v>
      </c>
      <c r="O61" s="7">
        <v>0</v>
      </c>
      <c r="P61" s="7">
        <v>0</v>
      </c>
      <c r="Q61" s="7">
        <v>5305</v>
      </c>
      <c r="R61" s="7">
        <v>0</v>
      </c>
      <c r="S61" s="7">
        <v>20600</v>
      </c>
      <c r="T61" s="7">
        <v>1605426</v>
      </c>
      <c r="U61" s="65"/>
      <c r="V61" s="65"/>
      <c r="W61" s="1" t="s">
        <v>50</v>
      </c>
      <c r="X61" s="7">
        <f t="shared" si="15"/>
        <v>1633583</v>
      </c>
      <c r="Y61" s="25">
        <f t="shared" si="13"/>
        <v>96.7</v>
      </c>
      <c r="Z61" s="7">
        <v>49492</v>
      </c>
      <c r="AA61" s="25">
        <f t="shared" si="14"/>
        <v>2.9</v>
      </c>
      <c r="AB61" s="7">
        <v>1584091</v>
      </c>
      <c r="AC61" s="25">
        <f t="shared" si="16"/>
        <v>93.8</v>
      </c>
      <c r="AD61" s="7">
        <v>1603284</v>
      </c>
      <c r="AE61" s="25">
        <f t="shared" si="17"/>
        <v>98.8</v>
      </c>
      <c r="AF61" s="62"/>
    </row>
    <row r="62" spans="1:32" ht="33" customHeight="1">
      <c r="A62" s="1" t="s">
        <v>51</v>
      </c>
      <c r="B62" s="7">
        <v>5904</v>
      </c>
      <c r="C62" s="7">
        <v>462327</v>
      </c>
      <c r="D62" s="7">
        <v>27978</v>
      </c>
      <c r="E62" s="7">
        <v>258067</v>
      </c>
      <c r="F62" s="7">
        <v>0</v>
      </c>
      <c r="G62" s="7">
        <v>73395</v>
      </c>
      <c r="H62" s="7">
        <v>472736</v>
      </c>
      <c r="I62" s="7">
        <v>63071</v>
      </c>
      <c r="J62" s="7">
        <v>409665</v>
      </c>
      <c r="K62" s="7">
        <v>0</v>
      </c>
      <c r="L62" s="1" t="s">
        <v>51</v>
      </c>
      <c r="M62" s="7">
        <v>104639</v>
      </c>
      <c r="N62" s="7">
        <v>0</v>
      </c>
      <c r="O62" s="7">
        <v>38185</v>
      </c>
      <c r="P62" s="7">
        <v>348650</v>
      </c>
      <c r="Q62" s="7">
        <v>45286</v>
      </c>
      <c r="R62" s="7">
        <v>0</v>
      </c>
      <c r="S62" s="7">
        <v>53300</v>
      </c>
      <c r="T62" s="7">
        <v>3152279</v>
      </c>
      <c r="U62" s="65"/>
      <c r="V62" s="65"/>
      <c r="W62" s="1" t="s">
        <v>51</v>
      </c>
      <c r="X62" s="7">
        <f t="shared" si="15"/>
        <v>3278987</v>
      </c>
      <c r="Y62" s="25">
        <f t="shared" si="13"/>
        <v>87.1</v>
      </c>
      <c r="Z62" s="7">
        <v>188099</v>
      </c>
      <c r="AA62" s="25">
        <f t="shared" si="14"/>
        <v>5</v>
      </c>
      <c r="AB62" s="7">
        <v>3090888</v>
      </c>
      <c r="AC62" s="25">
        <f t="shared" si="16"/>
        <v>82.1</v>
      </c>
      <c r="AD62" s="7">
        <v>3209414</v>
      </c>
      <c r="AE62" s="25">
        <f t="shared" si="17"/>
        <v>96.3</v>
      </c>
      <c r="AF62" s="62"/>
    </row>
    <row r="63" spans="1:32" ht="33" customHeight="1">
      <c r="A63" s="3" t="s">
        <v>67</v>
      </c>
      <c r="B63" s="8">
        <v>15674</v>
      </c>
      <c r="C63" s="8">
        <v>110805</v>
      </c>
      <c r="D63" s="8">
        <v>33063</v>
      </c>
      <c r="E63" s="8">
        <v>189499</v>
      </c>
      <c r="F63" s="8">
        <v>0</v>
      </c>
      <c r="G63" s="8">
        <v>29520</v>
      </c>
      <c r="H63" s="8">
        <v>155389</v>
      </c>
      <c r="I63" s="8">
        <v>88620</v>
      </c>
      <c r="J63" s="8">
        <v>66769</v>
      </c>
      <c r="K63" s="8">
        <v>0</v>
      </c>
      <c r="L63" s="3" t="s">
        <v>67</v>
      </c>
      <c r="M63" s="8">
        <v>247141</v>
      </c>
      <c r="N63" s="8">
        <v>1635</v>
      </c>
      <c r="O63" s="8">
        <v>1880</v>
      </c>
      <c r="P63" s="8">
        <v>0</v>
      </c>
      <c r="Q63" s="8">
        <v>49074</v>
      </c>
      <c r="R63" s="8">
        <v>0</v>
      </c>
      <c r="S63" s="8">
        <v>50600</v>
      </c>
      <c r="T63" s="8">
        <v>4165141</v>
      </c>
      <c r="U63" s="65"/>
      <c r="V63" s="65"/>
      <c r="W63" s="3" t="s">
        <v>67</v>
      </c>
      <c r="X63" s="8">
        <f t="shared" si="15"/>
        <v>4382867</v>
      </c>
      <c r="Y63" s="26">
        <f t="shared" si="13"/>
        <v>96.5</v>
      </c>
      <c r="Z63" s="8">
        <v>297947</v>
      </c>
      <c r="AA63" s="26">
        <f t="shared" si="14"/>
        <v>6.6</v>
      </c>
      <c r="AB63" s="8">
        <v>4084920</v>
      </c>
      <c r="AC63" s="26">
        <f t="shared" si="16"/>
        <v>89.9</v>
      </c>
      <c r="AD63" s="8">
        <v>4130964</v>
      </c>
      <c r="AE63" s="26">
        <f t="shared" si="17"/>
        <v>98.9</v>
      </c>
      <c r="AF63" s="62"/>
    </row>
    <row r="64" spans="1:32" ht="33" customHeight="1">
      <c r="A64" s="5" t="s">
        <v>52</v>
      </c>
      <c r="B64" s="7">
        <v>3513</v>
      </c>
      <c r="C64" s="7">
        <v>232680</v>
      </c>
      <c r="D64" s="7">
        <v>20981</v>
      </c>
      <c r="E64" s="7">
        <v>19032</v>
      </c>
      <c r="F64" s="7">
        <v>0</v>
      </c>
      <c r="G64" s="7">
        <v>80688</v>
      </c>
      <c r="H64" s="7">
        <v>444760</v>
      </c>
      <c r="I64" s="7">
        <v>50775</v>
      </c>
      <c r="J64" s="7">
        <v>393985</v>
      </c>
      <c r="K64" s="7">
        <v>0</v>
      </c>
      <c r="L64" s="5" t="s">
        <v>52</v>
      </c>
      <c r="M64" s="7">
        <v>227350</v>
      </c>
      <c r="N64" s="7">
        <v>0</v>
      </c>
      <c r="O64" s="7">
        <v>151</v>
      </c>
      <c r="P64" s="7">
        <v>0</v>
      </c>
      <c r="Q64" s="7">
        <v>20399</v>
      </c>
      <c r="R64" s="7">
        <v>0</v>
      </c>
      <c r="S64" s="7">
        <v>50800</v>
      </c>
      <c r="T64" s="7">
        <v>2599381</v>
      </c>
      <c r="U64" s="65"/>
      <c r="V64" s="65"/>
      <c r="W64" s="1" t="s">
        <v>52</v>
      </c>
      <c r="X64" s="7">
        <f t="shared" si="15"/>
        <v>2467459</v>
      </c>
      <c r="Y64" s="25">
        <f t="shared" si="13"/>
        <v>84.7</v>
      </c>
      <c r="Z64" s="7">
        <v>247749</v>
      </c>
      <c r="AA64" s="25">
        <f t="shared" si="14"/>
        <v>8.5</v>
      </c>
      <c r="AB64" s="7">
        <v>2219710</v>
      </c>
      <c r="AC64" s="25">
        <f t="shared" si="16"/>
        <v>76.2</v>
      </c>
      <c r="AD64" s="7">
        <v>2356859</v>
      </c>
      <c r="AE64" s="25">
        <f t="shared" si="17"/>
        <v>94.2</v>
      </c>
      <c r="AF64" s="62"/>
    </row>
    <row r="65" spans="1:32" ht="33" customHeight="1">
      <c r="A65" s="1" t="s">
        <v>53</v>
      </c>
      <c r="B65" s="7">
        <v>0</v>
      </c>
      <c r="C65" s="7">
        <v>3066</v>
      </c>
      <c r="D65" s="7">
        <v>810</v>
      </c>
      <c r="E65" s="7">
        <v>0</v>
      </c>
      <c r="F65" s="7">
        <v>0</v>
      </c>
      <c r="G65" s="7">
        <v>33123</v>
      </c>
      <c r="H65" s="7">
        <v>0</v>
      </c>
      <c r="I65" s="7">
        <v>0</v>
      </c>
      <c r="J65" s="7">
        <v>0</v>
      </c>
      <c r="K65" s="7">
        <v>0</v>
      </c>
      <c r="L65" s="1" t="s">
        <v>53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39535</v>
      </c>
      <c r="U65" s="65"/>
      <c r="V65" s="65"/>
      <c r="W65" s="1" t="s">
        <v>53</v>
      </c>
      <c r="X65" s="7">
        <f t="shared" si="15"/>
        <v>39535</v>
      </c>
      <c r="Y65" s="25">
        <f t="shared" si="13"/>
        <v>100</v>
      </c>
      <c r="Z65" s="7">
        <v>0</v>
      </c>
      <c r="AA65" s="25">
        <f t="shared" si="14"/>
        <v>0</v>
      </c>
      <c r="AB65" s="7">
        <v>39535</v>
      </c>
      <c r="AC65" s="25">
        <f t="shared" si="16"/>
        <v>100</v>
      </c>
      <c r="AD65" s="7">
        <v>37002</v>
      </c>
      <c r="AE65" s="25">
        <f t="shared" si="17"/>
        <v>106.8</v>
      </c>
      <c r="AF65" s="62"/>
    </row>
    <row r="66" spans="1:32" ht="33" customHeight="1">
      <c r="A66" s="1" t="s">
        <v>54</v>
      </c>
      <c r="B66" s="7">
        <v>10033</v>
      </c>
      <c r="C66" s="7">
        <v>18019</v>
      </c>
      <c r="D66" s="7">
        <v>26637</v>
      </c>
      <c r="E66" s="7">
        <v>2674</v>
      </c>
      <c r="F66" s="7">
        <v>0</v>
      </c>
      <c r="G66" s="7">
        <v>8501</v>
      </c>
      <c r="H66" s="7">
        <v>64926</v>
      </c>
      <c r="I66" s="7">
        <v>0</v>
      </c>
      <c r="J66" s="7">
        <v>64926</v>
      </c>
      <c r="K66" s="7">
        <v>0</v>
      </c>
      <c r="L66" s="1" t="s">
        <v>54</v>
      </c>
      <c r="M66" s="7">
        <v>2746</v>
      </c>
      <c r="N66" s="7">
        <v>16223</v>
      </c>
      <c r="O66" s="7">
        <v>655</v>
      </c>
      <c r="P66" s="7">
        <v>0</v>
      </c>
      <c r="Q66" s="7">
        <v>4796</v>
      </c>
      <c r="R66" s="7">
        <v>0</v>
      </c>
      <c r="S66" s="7">
        <v>29800</v>
      </c>
      <c r="T66" s="7">
        <v>1813997</v>
      </c>
      <c r="U66" s="65"/>
      <c r="V66" s="65"/>
      <c r="W66" s="1" t="s">
        <v>54</v>
      </c>
      <c r="X66" s="7">
        <f t="shared" si="15"/>
        <v>1798300</v>
      </c>
      <c r="Y66" s="25">
        <f t="shared" si="13"/>
        <v>96.3</v>
      </c>
      <c r="Z66" s="7">
        <v>18969</v>
      </c>
      <c r="AA66" s="25">
        <f t="shared" si="14"/>
        <v>1</v>
      </c>
      <c r="AB66" s="7">
        <v>1779331</v>
      </c>
      <c r="AC66" s="25">
        <f t="shared" si="16"/>
        <v>95.3</v>
      </c>
      <c r="AD66" s="7">
        <v>1810288</v>
      </c>
      <c r="AE66" s="25">
        <f t="shared" si="17"/>
        <v>98.3</v>
      </c>
      <c r="AF66" s="62"/>
    </row>
    <row r="67" spans="1:32" ht="33" customHeight="1">
      <c r="A67" s="1" t="s">
        <v>55</v>
      </c>
      <c r="B67" s="7">
        <v>3534</v>
      </c>
      <c r="C67" s="7">
        <v>55329</v>
      </c>
      <c r="D67" s="7">
        <v>28558</v>
      </c>
      <c r="E67" s="7">
        <v>12634</v>
      </c>
      <c r="F67" s="7">
        <v>0</v>
      </c>
      <c r="G67" s="7">
        <v>60154</v>
      </c>
      <c r="H67" s="7">
        <v>18218</v>
      </c>
      <c r="I67" s="7">
        <v>0</v>
      </c>
      <c r="J67" s="7">
        <v>18218</v>
      </c>
      <c r="K67" s="7">
        <v>0</v>
      </c>
      <c r="L67" s="1" t="s">
        <v>55</v>
      </c>
      <c r="M67" s="7">
        <v>7679</v>
      </c>
      <c r="N67" s="7">
        <v>146078</v>
      </c>
      <c r="O67" s="7">
        <v>2619</v>
      </c>
      <c r="P67" s="7">
        <v>217270</v>
      </c>
      <c r="Q67" s="7">
        <v>26311</v>
      </c>
      <c r="R67" s="7">
        <v>0</v>
      </c>
      <c r="S67" s="7">
        <v>15000</v>
      </c>
      <c r="T67" s="7">
        <v>3843871</v>
      </c>
      <c r="U67" s="65"/>
      <c r="V67" s="65"/>
      <c r="W67" s="1" t="s">
        <v>55</v>
      </c>
      <c r="X67" s="7">
        <f t="shared" si="15"/>
        <v>3931967</v>
      </c>
      <c r="Y67" s="25">
        <f t="shared" si="13"/>
        <v>92.3</v>
      </c>
      <c r="Z67" s="7">
        <v>347986</v>
      </c>
      <c r="AA67" s="25">
        <f t="shared" si="14"/>
        <v>8.2</v>
      </c>
      <c r="AB67" s="7">
        <v>3583981</v>
      </c>
      <c r="AC67" s="25">
        <f t="shared" si="16"/>
        <v>84.1</v>
      </c>
      <c r="AD67" s="7">
        <v>3792128</v>
      </c>
      <c r="AE67" s="25">
        <f t="shared" si="17"/>
        <v>94.5</v>
      </c>
      <c r="AF67" s="62"/>
    </row>
    <row r="68" spans="1:32" ht="33" customHeight="1">
      <c r="A68" s="3" t="s">
        <v>56</v>
      </c>
      <c r="B68" s="7">
        <v>2259</v>
      </c>
      <c r="C68" s="7">
        <v>10555</v>
      </c>
      <c r="D68" s="7">
        <v>5240</v>
      </c>
      <c r="E68" s="7">
        <v>1412</v>
      </c>
      <c r="F68" s="7">
        <v>0</v>
      </c>
      <c r="G68" s="7">
        <v>12555</v>
      </c>
      <c r="H68" s="7">
        <v>7503</v>
      </c>
      <c r="I68" s="7">
        <v>0</v>
      </c>
      <c r="J68" s="7">
        <v>7503</v>
      </c>
      <c r="K68" s="7">
        <v>0</v>
      </c>
      <c r="L68" s="3" t="s">
        <v>56</v>
      </c>
      <c r="M68" s="7">
        <v>14736</v>
      </c>
      <c r="N68" s="7">
        <v>167</v>
      </c>
      <c r="O68" s="7">
        <v>8027</v>
      </c>
      <c r="P68" s="7">
        <v>0</v>
      </c>
      <c r="Q68" s="7">
        <v>14143</v>
      </c>
      <c r="R68" s="7">
        <v>0</v>
      </c>
      <c r="S68" s="7">
        <v>0</v>
      </c>
      <c r="T68" s="7">
        <v>888441</v>
      </c>
      <c r="U68" s="65"/>
      <c r="V68" s="65"/>
      <c r="W68" s="1" t="s">
        <v>56</v>
      </c>
      <c r="X68" s="7">
        <f t="shared" si="15"/>
        <v>911664</v>
      </c>
      <c r="Y68" s="25">
        <f t="shared" si="13"/>
        <v>97.9</v>
      </c>
      <c r="Z68" s="7">
        <v>34596</v>
      </c>
      <c r="AA68" s="25">
        <f t="shared" si="14"/>
        <v>3.7</v>
      </c>
      <c r="AB68" s="7">
        <v>877068</v>
      </c>
      <c r="AC68" s="25">
        <f t="shared" si="16"/>
        <v>94.2</v>
      </c>
      <c r="AD68" s="7">
        <v>874678</v>
      </c>
      <c r="AE68" s="25">
        <f t="shared" si="17"/>
        <v>100.3</v>
      </c>
      <c r="AF68" s="62"/>
    </row>
    <row r="69" spans="1:32" ht="33" customHeight="1">
      <c r="A69" s="1" t="s">
        <v>57</v>
      </c>
      <c r="B69" s="6">
        <v>75</v>
      </c>
      <c r="C69" s="6">
        <v>43588</v>
      </c>
      <c r="D69" s="6">
        <v>2515</v>
      </c>
      <c r="E69" s="6">
        <v>86693</v>
      </c>
      <c r="F69" s="6">
        <v>0</v>
      </c>
      <c r="G69" s="6">
        <v>4633</v>
      </c>
      <c r="H69" s="6">
        <v>2835</v>
      </c>
      <c r="I69" s="6">
        <v>0</v>
      </c>
      <c r="J69" s="6">
        <v>2835</v>
      </c>
      <c r="K69" s="6">
        <v>0</v>
      </c>
      <c r="L69" s="1" t="s">
        <v>57</v>
      </c>
      <c r="M69" s="6">
        <v>77633</v>
      </c>
      <c r="N69" s="6">
        <v>167</v>
      </c>
      <c r="O69" s="6">
        <v>1304</v>
      </c>
      <c r="P69" s="6">
        <v>0</v>
      </c>
      <c r="Q69" s="6">
        <v>103</v>
      </c>
      <c r="R69" s="6">
        <v>0</v>
      </c>
      <c r="S69" s="6">
        <v>0</v>
      </c>
      <c r="T69" s="6">
        <v>451373</v>
      </c>
      <c r="U69" s="65"/>
      <c r="V69" s="65"/>
      <c r="W69" s="5" t="s">
        <v>57</v>
      </c>
      <c r="X69" s="6">
        <f t="shared" si="15"/>
        <v>516441</v>
      </c>
      <c r="Y69" s="24">
        <f t="shared" si="13"/>
        <v>97.3</v>
      </c>
      <c r="Z69" s="6">
        <v>77903</v>
      </c>
      <c r="AA69" s="24">
        <f t="shared" si="14"/>
        <v>14.7</v>
      </c>
      <c r="AB69" s="6">
        <v>438538</v>
      </c>
      <c r="AC69" s="24">
        <f t="shared" si="16"/>
        <v>82.6</v>
      </c>
      <c r="AD69" s="6">
        <v>458809</v>
      </c>
      <c r="AE69" s="24">
        <f t="shared" si="17"/>
        <v>95.6</v>
      </c>
      <c r="AF69" s="62"/>
    </row>
    <row r="70" spans="1:32" ht="33" customHeight="1">
      <c r="A70" s="1" t="s">
        <v>58</v>
      </c>
      <c r="B70" s="7">
        <v>2030</v>
      </c>
      <c r="C70" s="7">
        <v>16932</v>
      </c>
      <c r="D70" s="7">
        <v>10546</v>
      </c>
      <c r="E70" s="7">
        <v>18120</v>
      </c>
      <c r="F70" s="7">
        <v>16811</v>
      </c>
      <c r="G70" s="7">
        <v>22988</v>
      </c>
      <c r="H70" s="7">
        <v>0</v>
      </c>
      <c r="I70" s="7">
        <v>0</v>
      </c>
      <c r="J70" s="7">
        <v>0</v>
      </c>
      <c r="K70" s="7">
        <v>0</v>
      </c>
      <c r="L70" s="1" t="s">
        <v>58</v>
      </c>
      <c r="M70" s="7">
        <v>0</v>
      </c>
      <c r="N70" s="7">
        <v>284166</v>
      </c>
      <c r="O70" s="7">
        <v>11883</v>
      </c>
      <c r="P70" s="7">
        <v>3900</v>
      </c>
      <c r="Q70" s="7">
        <v>154887</v>
      </c>
      <c r="R70" s="7">
        <v>0</v>
      </c>
      <c r="S70" s="7">
        <v>0</v>
      </c>
      <c r="T70" s="7">
        <v>196274</v>
      </c>
      <c r="U70" s="65"/>
      <c r="V70" s="65"/>
      <c r="W70" s="1" t="s">
        <v>58</v>
      </c>
      <c r="X70" s="7">
        <f t="shared" si="15"/>
        <v>584348</v>
      </c>
      <c r="Y70" s="25">
        <f t="shared" si="13"/>
        <v>89.7</v>
      </c>
      <c r="Z70" s="7">
        <v>438798</v>
      </c>
      <c r="AA70" s="25">
        <f t="shared" si="14"/>
        <v>67.4</v>
      </c>
      <c r="AB70" s="7">
        <v>145550</v>
      </c>
      <c r="AC70" s="25">
        <f t="shared" si="16"/>
        <v>22.299999999999997</v>
      </c>
      <c r="AD70" s="7">
        <v>168918</v>
      </c>
      <c r="AE70" s="25">
        <f t="shared" si="17"/>
        <v>86.2</v>
      </c>
      <c r="AF70" s="62"/>
    </row>
    <row r="71" spans="1:32" ht="33" customHeight="1" thickBot="1">
      <c r="A71" s="1" t="s">
        <v>78</v>
      </c>
      <c r="B71" s="7">
        <v>17</v>
      </c>
      <c r="C71" s="7">
        <v>340131</v>
      </c>
      <c r="D71" s="7">
        <v>8376</v>
      </c>
      <c r="E71" s="7">
        <v>0</v>
      </c>
      <c r="F71" s="7">
        <v>0</v>
      </c>
      <c r="G71" s="7">
        <v>144428</v>
      </c>
      <c r="H71" s="7">
        <v>0</v>
      </c>
      <c r="I71" s="7">
        <v>0</v>
      </c>
      <c r="J71" s="7">
        <v>0</v>
      </c>
      <c r="K71" s="7">
        <v>0</v>
      </c>
      <c r="L71" s="1" t="s">
        <v>78</v>
      </c>
      <c r="M71" s="7">
        <v>0</v>
      </c>
      <c r="N71" s="7">
        <v>0</v>
      </c>
      <c r="O71" s="7">
        <v>559</v>
      </c>
      <c r="P71" s="7">
        <v>0</v>
      </c>
      <c r="Q71" s="7">
        <v>9</v>
      </c>
      <c r="R71" s="7">
        <v>0</v>
      </c>
      <c r="S71" s="7">
        <v>0</v>
      </c>
      <c r="T71" s="7">
        <v>493889</v>
      </c>
      <c r="U71" s="65"/>
      <c r="V71" s="65"/>
      <c r="W71" s="1" t="s">
        <v>78</v>
      </c>
      <c r="X71" s="7">
        <f t="shared" si="15"/>
        <v>330292</v>
      </c>
      <c r="Y71" s="25">
        <f t="shared" si="13"/>
        <v>22.900000000000006</v>
      </c>
      <c r="Z71" s="7">
        <v>568</v>
      </c>
      <c r="AA71" s="25">
        <f t="shared" si="14"/>
        <v>0</v>
      </c>
      <c r="AB71" s="7">
        <v>329724</v>
      </c>
      <c r="AC71" s="25">
        <f t="shared" si="16"/>
        <v>22.900000000000006</v>
      </c>
      <c r="AD71" s="7">
        <v>471542</v>
      </c>
      <c r="AE71" s="25">
        <f t="shared" si="17"/>
        <v>69.9</v>
      </c>
      <c r="AF71" s="62"/>
    </row>
    <row r="72" spans="1:32" ht="33" customHeight="1" thickTop="1">
      <c r="A72" s="59" t="s">
        <v>59</v>
      </c>
      <c r="B72" s="15">
        <f aca="true" t="shared" si="18" ref="B72:K72">SUM(B44:B71)</f>
        <v>70208</v>
      </c>
      <c r="C72" s="15">
        <f t="shared" si="18"/>
        <v>3405817</v>
      </c>
      <c r="D72" s="15">
        <f t="shared" si="18"/>
        <v>295240</v>
      </c>
      <c r="E72" s="15">
        <f t="shared" si="18"/>
        <v>1449606</v>
      </c>
      <c r="F72" s="15">
        <f t="shared" si="18"/>
        <v>16939</v>
      </c>
      <c r="G72" s="15">
        <f t="shared" si="18"/>
        <v>1120531</v>
      </c>
      <c r="H72" s="15">
        <f t="shared" si="18"/>
        <v>2835183</v>
      </c>
      <c r="I72" s="15">
        <f t="shared" si="18"/>
        <v>953250</v>
      </c>
      <c r="J72" s="15">
        <f t="shared" si="18"/>
        <v>1881933</v>
      </c>
      <c r="K72" s="15">
        <f t="shared" si="18"/>
        <v>0</v>
      </c>
      <c r="L72" s="59" t="s">
        <v>59</v>
      </c>
      <c r="M72" s="15">
        <f aca="true" t="shared" si="19" ref="M72:T72">SUM(M44:M71)</f>
        <v>2013636</v>
      </c>
      <c r="N72" s="15">
        <f t="shared" si="19"/>
        <v>528849</v>
      </c>
      <c r="O72" s="15">
        <f t="shared" si="19"/>
        <v>312663</v>
      </c>
      <c r="P72" s="15">
        <f t="shared" si="19"/>
        <v>2589398</v>
      </c>
      <c r="Q72" s="15">
        <f t="shared" si="19"/>
        <v>972081</v>
      </c>
      <c r="R72" s="15">
        <f t="shared" si="19"/>
        <v>88330</v>
      </c>
      <c r="S72" s="15">
        <f t="shared" si="19"/>
        <v>1096700</v>
      </c>
      <c r="T72" s="15">
        <f t="shared" si="19"/>
        <v>43342492</v>
      </c>
      <c r="U72" s="11"/>
      <c r="V72" s="11"/>
      <c r="W72" s="59" t="s">
        <v>59</v>
      </c>
      <c r="X72" s="15">
        <f>SUM(X44:X71)</f>
        <v>45747431</v>
      </c>
      <c r="Y72" s="27">
        <f t="shared" si="13"/>
        <v>87.4</v>
      </c>
      <c r="Z72" s="15">
        <f>SUM(Z44:Z71)</f>
        <v>3773971</v>
      </c>
      <c r="AA72" s="27">
        <f t="shared" si="14"/>
        <v>7.2</v>
      </c>
      <c r="AB72" s="15">
        <f>SUM(AB44:AB71)</f>
        <v>41973460</v>
      </c>
      <c r="AC72" s="27">
        <f t="shared" si="16"/>
        <v>80.2</v>
      </c>
      <c r="AD72" s="15">
        <f>SUM(AD44:AD71)</f>
        <v>41867376</v>
      </c>
      <c r="AE72" s="27">
        <f t="shared" si="17"/>
        <v>100.3</v>
      </c>
      <c r="AF72" s="62"/>
    </row>
    <row r="73" spans="1:32" ht="24">
      <c r="A73" s="66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66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66"/>
      <c r="X73" s="18"/>
      <c r="Y73" s="18"/>
      <c r="Z73" s="18"/>
      <c r="AA73" s="18"/>
      <c r="AB73" s="18"/>
      <c r="AC73" s="18"/>
      <c r="AD73" s="18"/>
      <c r="AE73" s="18"/>
      <c r="AF73" s="18"/>
    </row>
    <row r="74" spans="1:32" ht="24">
      <c r="A74" s="66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66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66"/>
      <c r="X74" s="18"/>
      <c r="Y74" s="18"/>
      <c r="Z74" s="18"/>
      <c r="AA74" s="18"/>
      <c r="AB74" s="18"/>
      <c r="AC74" s="18"/>
      <c r="AD74" s="18"/>
      <c r="AE74" s="18"/>
      <c r="AF74" s="18"/>
    </row>
    <row r="75" spans="1:32" ht="24">
      <c r="A75" s="66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66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66"/>
      <c r="X75" s="18"/>
      <c r="Y75" s="18"/>
      <c r="Z75" s="18"/>
      <c r="AA75" s="18"/>
      <c r="AB75" s="18"/>
      <c r="AC75" s="18"/>
      <c r="AD75" s="18"/>
      <c r="AE75" s="18"/>
      <c r="AF75" s="18"/>
    </row>
    <row r="76" spans="1:32" ht="24">
      <c r="A76" s="66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66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66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ht="24">
      <c r="A77" s="66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66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66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ht="24">
      <c r="A78" s="66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66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66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ht="24">
      <c r="A79" s="66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66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66"/>
      <c r="X79" s="18"/>
      <c r="Y79" s="18"/>
      <c r="Z79" s="18"/>
      <c r="AA79" s="18"/>
      <c r="AB79" s="18"/>
      <c r="AC79" s="18"/>
      <c r="AD79" s="18"/>
      <c r="AE79" s="18"/>
      <c r="AF79" s="18"/>
    </row>
    <row r="80" spans="1:32" ht="24">
      <c r="A80" s="66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66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66"/>
      <c r="X80" s="18"/>
      <c r="Y80" s="18"/>
      <c r="Z80" s="18"/>
      <c r="AA80" s="18"/>
      <c r="AB80" s="18"/>
      <c r="AC80" s="18"/>
      <c r="AD80" s="18"/>
      <c r="AE80" s="18"/>
      <c r="AF80" s="18"/>
    </row>
    <row r="81" spans="1:32" ht="24">
      <c r="A81" s="66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66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66"/>
      <c r="X81" s="18"/>
      <c r="Y81" s="18"/>
      <c r="Z81" s="18"/>
      <c r="AA81" s="18"/>
      <c r="AB81" s="18"/>
      <c r="AC81" s="18"/>
      <c r="AD81" s="18"/>
      <c r="AE81" s="18"/>
      <c r="AF81" s="18"/>
    </row>
    <row r="82" spans="1:32" ht="24">
      <c r="A82" s="66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66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66"/>
      <c r="X82" s="18"/>
      <c r="Y82" s="18"/>
      <c r="Z82" s="18"/>
      <c r="AA82" s="18"/>
      <c r="AB82" s="18"/>
      <c r="AC82" s="18"/>
      <c r="AD82" s="18"/>
      <c r="AE82" s="18"/>
      <c r="AF82" s="18"/>
    </row>
    <row r="83" spans="1:32" ht="24">
      <c r="A83" s="66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66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66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2" ht="24">
      <c r="A84" s="66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66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66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2" ht="24">
      <c r="A85" s="66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66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66"/>
      <c r="X85" s="18"/>
      <c r="Y85" s="18"/>
      <c r="Z85" s="18"/>
      <c r="AA85" s="18"/>
      <c r="AB85" s="18"/>
      <c r="AC85" s="18"/>
      <c r="AD85" s="18"/>
      <c r="AE85" s="18"/>
      <c r="AF85" s="18"/>
    </row>
    <row r="86" spans="1:32" ht="24">
      <c r="A86" s="66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66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66"/>
      <c r="X86" s="18"/>
      <c r="Y86" s="18"/>
      <c r="Z86" s="18"/>
      <c r="AA86" s="18"/>
      <c r="AB86" s="18"/>
      <c r="AC86" s="18"/>
      <c r="AD86" s="18"/>
      <c r="AE86" s="18"/>
      <c r="AF86" s="18"/>
    </row>
    <row r="87" spans="1:32" ht="24">
      <c r="A87" s="67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67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67"/>
      <c r="X87" s="18"/>
      <c r="Y87" s="18"/>
      <c r="Z87" s="18"/>
      <c r="AA87" s="18"/>
      <c r="AB87" s="18"/>
      <c r="AC87" s="18"/>
      <c r="AD87" s="18"/>
      <c r="AE87" s="18"/>
      <c r="AF87" s="18"/>
    </row>
    <row r="88" spans="1:32" ht="24">
      <c r="A88" s="67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67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67"/>
      <c r="X88" s="18"/>
      <c r="Y88" s="18"/>
      <c r="Z88" s="18"/>
      <c r="AA88" s="18"/>
      <c r="AB88" s="18"/>
      <c r="AC88" s="18"/>
      <c r="AD88" s="18"/>
      <c r="AE88" s="18"/>
      <c r="AF88" s="18"/>
    </row>
  </sheetData>
  <mergeCells count="8">
    <mergeCell ref="B5:B6"/>
    <mergeCell ref="D5:D6"/>
    <mergeCell ref="H40:I40"/>
    <mergeCell ref="M4:N4"/>
    <mergeCell ref="U4:V4"/>
    <mergeCell ref="M41:M42"/>
    <mergeCell ref="N41:N42"/>
    <mergeCell ref="AD40:AD42"/>
  </mergeCells>
  <printOptions/>
  <pageMargins left="0.7874015748031497" right="0.7874015748031497" top="0.5905511811023623" bottom="0.5118110236220472" header="0.5118110236220472" footer="0.3937007874015748"/>
  <pageSetup firstPageNumber="244" useFirstPageNumber="1" fitToHeight="5" horizontalDpi="600" verticalDpi="600" orientation="portrait" paperSize="9" scale="33" r:id="rId1"/>
  <headerFooter alignWithMargins="0">
    <oddFooter>&amp;C&amp;32&amp;P</oddFooter>
  </headerFooter>
  <colBreaks count="2" manualBreakCount="2">
    <brk id="11" max="75" man="1"/>
    <brk id="2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2009-03-10T02:29:54Z</cp:lastPrinted>
  <dcterms:created xsi:type="dcterms:W3CDTF">2003-01-16T01:45:30Z</dcterms:created>
  <dcterms:modified xsi:type="dcterms:W3CDTF">2009-04-30T23:58:02Z</dcterms:modified>
  <cp:category/>
  <cp:version/>
  <cp:contentType/>
  <cp:contentStatus/>
</cp:coreProperties>
</file>