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hcentersv\共有\06建設部\8上下水道課\2水道管理係\経営比較分析表\令和03年度\"/>
    </mc:Choice>
  </mc:AlternateContent>
  <xr:revisionPtr revIDLastSave="0" documentId="13_ncr:1_{51895023-DF96-4854-8A14-83D269053BB3}" xr6:coauthVersionLast="47" xr6:coauthVersionMax="47" xr10:uidLastSave="{00000000-0000-0000-0000-000000000000}"/>
  <workbookProtection workbookAlgorithmName="SHA-512" workbookHashValue="WDO5QMyaZoAhrOM4ZDa43lCv9hlWvBeqmBZGCIsShUs2BXAVe3wF1qvJNX1/9CjqZkzgIj0IrwxcKEgC2gMvfw==" workbookSaltValue="UiLMf8YxC+bxuvu1oXoc+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L8" i="4"/>
  <c r="AD8" i="4"/>
  <c r="I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<sst xmlns="http://schemas.openxmlformats.org/spreadsheetml/2006/main" count="228" uniqueCount="113">
  <si>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</si>
  <si>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</si>
  <si>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</si>
  <si>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</si>
  <si>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</si>
  <si>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</si>
  <si>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</si>
  <si>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</si>
  <si>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</si>
  <si>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</si>
  <si>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</si>
  <si>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</si>
  <si>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</si>
  <si>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</si>
  <si>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</si>
  <si>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</si>
  <si>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</si>
  <si>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</si>
  <si>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</si>
  <si>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</si>
  <si>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</si>
  <si>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</si>
  <si>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</si>
  <si>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</si>
  <si>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</si>
  <si>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</si>
  <si>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</si>
  <si>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</si>
  <si>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</si>
  <si>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</si>
  <si>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</si>
  <si>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</si>
  <si>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</si>
  <si>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</si>
  <si>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</si>
  <si>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</si>
  <si>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</si>
  <si>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</si>
  <si>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</si>
  <si>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</si>
  <si>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</si>
  <si>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</si>
  <si>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</si>
  <si>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</si>
  <si>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</si>
  <si>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</si>
  <si>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</si>
  <si>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</si>
  <si>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</si>
  <si>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</si>
  <si>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</si>
  <si>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</si>
  <si>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</si>
  <si>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</si>
  <si>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</si>
  <si>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</si>
  <si>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</si>
  <si>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</si>
  <si>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</si>
  <si>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</si>
  <si>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</si>
  <si>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</si>
  <si>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</si>
  <si>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</si>
  <si>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</si>
  <si>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</si>
  <si>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</si>
  <si>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</si>
  <si>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</si>
  <si>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</si>
  <si>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</si>
  <si>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</si>
  <si>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</si>
  <si>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</si>
  <si>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</si>
  <si>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</si>
  <si>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</si>
  <si>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</si>
  <si>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</si>
  <si>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</si>
  <si>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</si>
  <si>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</si>
  <si>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</si>
  <si>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</si>
  <si>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</si>
  <si>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</si>
  <si>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</si>
  <si>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</si>
  <si>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</si>
  <si>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</si>
  <si>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</si>
  <si>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</si>
  <si>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</si>
  <si>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</si>
  <si>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</si>
  <si>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</si>
  <si>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</si>
  <si>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</si>
  <si>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</si>
  <si>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</si>
  <si>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</si>
  <si>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</si>
  <si>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</si>
  <si>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</si>
  <si>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</si>
  <si>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</si>
  <si>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</si>
  <si>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</si>
  <si>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</si>
  <si>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</si>
  <si>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昭和４年に供用を開始してから、９０年以上経過し、その当時整備し老朽化した施設が稼動している状況にあります。また、昭和３０年代の急激な高度経済成長に対応するため、早期の水道施設整備が求められたことから、大規模に整備した施設自体も整備後５０年以上を経過しており、水道施設全体の老朽化が進んでおります。
　このように大量更新の時期を迎える施設の改修費用は膨大であることから、限られた財源の中で長寿命化を図りながら、効率的に更新事業を進める必要があります。
　このような状況を鑑み、アセットマネジメント手法を導入し、中長期的な視点に立った財政計画のもと、将来にわたって健全な経営の維持と事業運営に努めてまいります。</t>
    <phoneticPr fontId="4"/>
  </si>
  <si>
    <t>　これまで拡張を行ってきた水道も、少子高齢化による人口減少や節水志向などにより水需要が減少傾向にあり、それに伴い給水収益についても減少することが予想されます。
　さらに、水道施設の老朽化が進行し、計画的な更新が必要となってきておりますが、財源確保が困難となってくることが予想されることから、将来を見通したビジョンや財政計画の定期的なフォローアップ及び適正な水道料金の設定が重要となってきます。
　今後も、事務事業の改善や更なる経費の節減に努め、健全な経営を図りながら独立採算を確保し、本市の水道事業の基本理念である「安全でおいしい水を将来にわたり安定的に供給できる水道づくり」に努めてまいります。</t>
    <phoneticPr fontId="4"/>
  </si>
  <si>
    <t>　経常収支比率については、料金収入及び基準内一般会計繰入金等の収益で維持管理費及び支払利息等の費用を賄っており、当該値は100％を超え黒字経営であることから健全経営を保っております。
　しかし、長期的には水需要の減少に伴う給水収益の減少や老朽施設の修繕及び更新に要する費用などの増加が見込まれることから、今後より一層の経営効率化を進め、収益性の確保に努める必要があります。
　累積欠損金比率については、純損失（赤字）がないことから当該値は0％であり、健全経営を保っております。
　流動比率については、当該値は100％を上回っていることから、短期的な債務に対する支払い能力を有し、十分な流動資産が確保されており、短期的な債務に対する支払能力を有しております。
　企業債残高対給水収益比率については、類似団体と比較し高い水準にありますが、現在まで高利率の既往債の繰上償還制度を活用するなど、その健全化にも努めてまいりましたが、今後も、新規借入の抑制を図りながら、更に経営の健全性・効率性が図られるよう取り組む必要があります。</t>
    <rPh sb="259" eb="261">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</si>
</sst>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0" applyFont="1" applyBorder="1" applyAlignment="1" applyProtection="1">
      <alignment vertical="top" wrapText="1"/>
      <protection locked="0"/>
    </xf>
    <xf numFmtId="0" fontId="5" fillId="0" borderId="0" xfId="0" applyFont="1" applyAlignment="1" applyProtection="1">
      <alignment vertical="top" wrapText="1"/>
      <protection locked="0"/>
    </xf>
    <xf numFmtId="0" fontId="5" fillId="0" borderId="10" xfId="0" applyFont="1" applyBorder="1" applyAlignment="1" applyProtection="1">
      <alignment vertical="top" wrapText="1"/>
      <protection locked="0"/>
    </xf>
    <xf numFmtId="0" fontId="5" fillId="0" borderId="9" xfId="0" applyFont="1" applyBorder="1" applyAlignment="1" applyProtection="1">
      <alignment horizontal="justify" vertical="top" wrapText="1"/>
      <protection locked="0"/>
    </xf>
    <xf numFmtId="0" fontId="5" fillId="0" borderId="0" xfId="0" applyFont="1" applyAlignment="1" applyProtection="1">
      <alignment horizontal="justify" vertical="top" wrapText="1"/>
      <protection locked="0"/>
    </xf>
    <xf numFmtId="0" fontId="5" fillId="0" borderId="10" xfId="0" applyFont="1" applyBorder="1" applyAlignment="1" applyProtection="1">
      <alignment horizontal="justify" vertical="top" wrapText="1"/>
      <protection locked="0"/>
    </xf>
    <xf numFmtId="0" fontId="5" fillId="0" borderId="11"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12" xfId="0" applyFont="1" applyBorder="1" applyAlignment="1" applyProtection="1">
      <alignment horizontal="justify"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0.84</c:v>
                </c:pt>
                <c:pt idx="1">
                  <c:v>0.42</c:v>
                </c:pt>
                <c:pt idx="2">
                  <c:v>0.33</c:v>
                </c:pt>
                <c:pt idx="3">
                  <c:v>0.41</c:v>
                </c:pt>
                <c:pt idx="4">
                  <c:v>0.16</c:v>
                </c:pt>
              </c:numCache>
            </c:numRef>
          </c:val>
          <c:extLst>
            <c:ext xmlns:c16="http://schemas.microsoft.com/office/drawing/2014/chart" uri="{C3380CC4-5D6E-409C-BE32-E72D297353CC}">
              <c16:uniqueId val="{00000000-326A-44D3-BB33-AB999023272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326A-44D3-BB33-AB999023272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84.87</c:v>
                </c:pt>
                <c:pt idx="1">
                  <c:v>85.99</c:v>
                </c:pt>
                <c:pt idx="2">
                  <c:v>84.29</c:v>
                </c:pt>
                <c:pt idx="3">
                  <c:v>73.28</c:v>
                </c:pt>
                <c:pt idx="4">
                  <c:v>76.61</c:v>
                </c:pt>
              </c:numCache>
            </c:numRef>
          </c:val>
          <c:extLst>
            <c:ext xmlns:c16="http://schemas.microsoft.com/office/drawing/2014/chart" uri="{C3380CC4-5D6E-409C-BE32-E72D297353CC}">
              <c16:uniqueId val="{00000000-B841-4E03-B74D-61B33DED2AE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B841-4E03-B74D-61B33DED2AE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83.35</c:v>
                </c:pt>
                <c:pt idx="1">
                  <c:v>83.74</c:v>
                </c:pt>
                <c:pt idx="2">
                  <c:v>83.72</c:v>
                </c:pt>
                <c:pt idx="3">
                  <c:v>79.88</c:v>
                </c:pt>
                <c:pt idx="4">
                  <c:v>76.27</c:v>
                </c:pt>
              </c:numCache>
            </c:numRef>
          </c:val>
          <c:extLst>
            <c:ext xmlns:c16="http://schemas.microsoft.com/office/drawing/2014/chart" uri="{C3380CC4-5D6E-409C-BE32-E72D297353CC}">
              <c16:uniqueId val="{00000000-D1AD-418D-AC23-14B903F60A2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D1AD-418D-AC23-14B903F60A2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118.42</c:v>
                </c:pt>
                <c:pt idx="1">
                  <c:v>118.15</c:v>
                </c:pt>
                <c:pt idx="2">
                  <c:v>123.79</c:v>
                </c:pt>
                <c:pt idx="3">
                  <c:v>115.2</c:v>
                </c:pt>
                <c:pt idx="4">
                  <c:v>115.13</c:v>
                </c:pt>
              </c:numCache>
            </c:numRef>
          </c:val>
          <c:extLst>
            <c:ext xmlns:c16="http://schemas.microsoft.com/office/drawing/2014/chart" uri="{C3380CC4-5D6E-409C-BE32-E72D297353CC}">
              <c16:uniqueId val="{00000000-9F08-482E-8028-287FF38A9BD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9F08-482E-8028-287FF38A9BD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39.590000000000003</c:v>
                </c:pt>
                <c:pt idx="1">
                  <c:v>40.700000000000003</c:v>
                </c:pt>
                <c:pt idx="2">
                  <c:v>42.54</c:v>
                </c:pt>
                <c:pt idx="3">
                  <c:v>34.369999999999997</c:v>
                </c:pt>
                <c:pt idx="4">
                  <c:v>36.64</c:v>
                </c:pt>
              </c:numCache>
            </c:numRef>
          </c:val>
          <c:extLst>
            <c:ext xmlns:c16="http://schemas.microsoft.com/office/drawing/2014/chart" uri="{C3380CC4-5D6E-409C-BE32-E72D297353CC}">
              <c16:uniqueId val="{00000000-3CD1-454D-816D-1337985A1A5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3CD1-454D-816D-1337985A1A5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10.58</c:v>
                </c:pt>
                <c:pt idx="1">
                  <c:v>11.94</c:v>
                </c:pt>
                <c:pt idx="2">
                  <c:v>12.22</c:v>
                </c:pt>
                <c:pt idx="3">
                  <c:v>10.33</c:v>
                </c:pt>
                <c:pt idx="4">
                  <c:v>11.11</c:v>
                </c:pt>
              </c:numCache>
            </c:numRef>
          </c:val>
          <c:extLst>
            <c:ext xmlns:c16="http://schemas.microsoft.com/office/drawing/2014/chart" uri="{C3380CC4-5D6E-409C-BE32-E72D297353CC}">
              <c16:uniqueId val="{00000000-8AC9-4809-8DED-192BA8D7F66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8AC9-4809-8DED-192BA8D7F66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4C-4249-A28B-6E26A881AC5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4E4C-4249-A28B-6E26A881AC5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537.08000000000004</c:v>
                </c:pt>
                <c:pt idx="1">
                  <c:v>567.29</c:v>
                </c:pt>
                <c:pt idx="2">
                  <c:v>655.28</c:v>
                </c:pt>
                <c:pt idx="3">
                  <c:v>447.19</c:v>
                </c:pt>
                <c:pt idx="4">
                  <c:v>441.34</c:v>
                </c:pt>
              </c:numCache>
            </c:numRef>
          </c:val>
          <c:extLst>
            <c:ext xmlns:c16="http://schemas.microsoft.com/office/drawing/2014/chart" uri="{C3380CC4-5D6E-409C-BE32-E72D297353CC}">
              <c16:uniqueId val="{00000000-2617-4B10-A25E-BD3181C245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2617-4B10-A25E-BD3181C245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719.5</c:v>
                </c:pt>
                <c:pt idx="1">
                  <c:v>695.29</c:v>
                </c:pt>
                <c:pt idx="2">
                  <c:v>687.88</c:v>
                </c:pt>
                <c:pt idx="3">
                  <c:v>808.5</c:v>
                </c:pt>
                <c:pt idx="4">
                  <c:v>768.54</c:v>
                </c:pt>
              </c:numCache>
            </c:numRef>
          </c:val>
          <c:extLst>
            <c:ext xmlns:c16="http://schemas.microsoft.com/office/drawing/2014/chart" uri="{C3380CC4-5D6E-409C-BE32-E72D297353CC}">
              <c16:uniqueId val="{00000000-1465-4BFE-8307-7EFC2DFC9A7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1465-4BFE-8307-7EFC2DFC9A7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104.65</c:v>
                </c:pt>
                <c:pt idx="1">
                  <c:v>112.19</c:v>
                </c:pt>
                <c:pt idx="2">
                  <c:v>117.92</c:v>
                </c:pt>
                <c:pt idx="3">
                  <c:v>92.48</c:v>
                </c:pt>
                <c:pt idx="4">
                  <c:v>96.34</c:v>
                </c:pt>
              </c:numCache>
            </c:numRef>
          </c:val>
          <c:extLst>
            <c:ext xmlns:c16="http://schemas.microsoft.com/office/drawing/2014/chart" uri="{C3380CC4-5D6E-409C-BE32-E72D297353CC}">
              <c16:uniqueId val="{00000000-216D-4E9F-87E0-0A32B44FCB6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216D-4E9F-87E0-0A32B44FCB6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195.14</c:v>
                </c:pt>
                <c:pt idx="1">
                  <c:v>182.73</c:v>
                </c:pt>
                <c:pt idx="2">
                  <c:v>173.93</c:v>
                </c:pt>
                <c:pt idx="3">
                  <c:v>222.38</c:v>
                </c:pt>
                <c:pt idx="4">
                  <c:v>214.06</c:v>
                </c:pt>
              </c:numCache>
            </c:numRef>
          </c:val>
          <c:extLst>
            <c:ext xmlns:c16="http://schemas.microsoft.com/office/drawing/2014/chart" uri="{C3380CC4-5D6E-409C-BE32-E72D297353CC}">
              <c16:uniqueId val="{00000000-F825-44F3-A5C7-A10531D4384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F825-44F3-A5C7-A10531D4384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M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二本松市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7"/>
      <c r="D7" s="57"/>
      <c r="E7" s="57"/>
      <c r="F7" s="57"/>
      <c r="G7" s="57"/>
      <c r="H7" s="57"/>
      <c r="I7" s="56" t="s">
        <v>2</v>
      </c>
      <c r="J7" s="57"/>
      <c r="K7" s="57"/>
      <c r="L7" s="57"/>
      <c r="M7" s="57"/>
      <c r="N7" s="57"/>
      <c r="O7" s="58"/>
      <c r="P7" s="59" t="s">
        <v>3</v>
      </c>
      <c r="Q7" s="59"/>
      <c r="R7" s="59"/>
      <c r="S7" s="59"/>
      <c r="T7" s="59"/>
      <c r="U7" s="59"/>
      <c r="V7" s="59"/>
      <c r="W7" s="59" t="s">
        <v>4</v>
      </c>
      <c r="X7" s="59"/>
      <c r="Y7" s="59"/>
      <c r="Z7" s="59"/>
      <c r="AA7" s="59"/>
      <c r="AB7" s="59"/>
      <c r="AC7" s="59"/>
      <c r="AD7" s="59" t="s">
        <v>5</v>
      </c>
      <c r="AE7" s="59"/>
      <c r="AF7" s="59"/>
      <c r="AG7" s="59"/>
      <c r="AH7" s="59"/>
      <c r="AI7" s="59"/>
      <c r="AJ7" s="59"/>
      <c r="AK7" s="2"/>
      <c r="AL7" s="59" t="s">
        <v>6</v>
      </c>
      <c r="AM7" s="59"/>
      <c r="AN7" s="59"/>
      <c r="AO7" s="59"/>
      <c r="AP7" s="59"/>
      <c r="AQ7" s="59"/>
      <c r="AR7" s="59"/>
      <c r="AS7" s="59"/>
      <c r="AT7" s="56" t="s">
        <v>7</v>
      </c>
      <c r="AU7" s="57"/>
      <c r="AV7" s="57"/>
      <c r="AW7" s="57"/>
      <c r="AX7" s="57"/>
      <c r="AY7" s="57"/>
      <c r="AZ7" s="57"/>
      <c r="BA7" s="57"/>
      <c r="BB7" s="59" t="s">
        <v>8</v>
      </c>
      <c r="BC7" s="59"/>
      <c r="BD7" s="59"/>
      <c r="BE7" s="59"/>
      <c r="BF7" s="59"/>
      <c r="BG7" s="59"/>
      <c r="BH7" s="59"/>
      <c r="BI7" s="59"/>
      <c r="BJ7" s="3"/>
      <c r="BK7" s="3"/>
      <c r="BL7" s="64" t="s">
        <v>9</v>
      </c>
      <c r="BM7" s="65"/>
      <c r="BN7" s="65"/>
      <c r="BO7" s="65"/>
      <c r="BP7" s="65"/>
      <c r="BQ7" s="65"/>
      <c r="BR7" s="65"/>
      <c r="BS7" s="65"/>
      <c r="BT7" s="65"/>
      <c r="BU7" s="65"/>
      <c r="BV7" s="65"/>
      <c r="BW7" s="65"/>
      <c r="BX7" s="65"/>
      <c r="BY7" s="66"/>
    </row>
    <row r="8" spans="1:78" ht="18.75" customHeight="1" x14ac:dyDescent="0.15">
      <c r="A8" s="2"/>
      <c r="B8" s="67" t="str">
        <f>データ!$I$6</f>
        <v>法適用</v>
      </c>
      <c r="C8" s="68"/>
      <c r="D8" s="68"/>
      <c r="E8" s="68"/>
      <c r="F8" s="68"/>
      <c r="G8" s="68"/>
      <c r="H8" s="68"/>
      <c r="I8" s="67" t="str">
        <f>データ!$J$6</f>
        <v>水道事業</v>
      </c>
      <c r="J8" s="68"/>
      <c r="K8" s="68"/>
      <c r="L8" s="68"/>
      <c r="M8" s="68"/>
      <c r="N8" s="68"/>
      <c r="O8" s="69"/>
      <c r="P8" s="70" t="str">
        <f>データ!$K$6</f>
        <v>末端給水事業</v>
      </c>
      <c r="Q8" s="70"/>
      <c r="R8" s="70"/>
      <c r="S8" s="70"/>
      <c r="T8" s="70"/>
      <c r="U8" s="70"/>
      <c r="V8" s="70"/>
      <c r="W8" s="70" t="str">
        <f>データ!$L$6</f>
        <v>A5</v>
      </c>
      <c r="X8" s="70"/>
      <c r="Y8" s="70"/>
      <c r="Z8" s="70"/>
      <c r="AA8" s="70"/>
      <c r="AB8" s="70"/>
      <c r="AC8" s="70"/>
      <c r="AD8" s="70" t="str">
        <f>データ!$M$6</f>
        <v>非設置</v>
      </c>
      <c r="AE8" s="70"/>
      <c r="AF8" s="70"/>
      <c r="AG8" s="70"/>
      <c r="AH8" s="70"/>
      <c r="AI8" s="70"/>
      <c r="AJ8" s="70"/>
      <c r="AK8" s="2"/>
      <c r="AL8" s="53">
        <f>データ!$R$6</f>
        <v>52892</v>
      </c>
      <c r="AM8" s="53"/>
      <c r="AN8" s="53"/>
      <c r="AO8" s="53"/>
      <c r="AP8" s="53"/>
      <c r="AQ8" s="53"/>
      <c r="AR8" s="53"/>
      <c r="AS8" s="53"/>
      <c r="AT8" s="50">
        <f>データ!$S$6</f>
        <v>344.42</v>
      </c>
      <c r="AU8" s="51"/>
      <c r="AV8" s="51"/>
      <c r="AW8" s="51"/>
      <c r="AX8" s="51"/>
      <c r="AY8" s="51"/>
      <c r="AZ8" s="51"/>
      <c r="BA8" s="51"/>
      <c r="BB8" s="40">
        <f>データ!$T$6</f>
        <v>153.57</v>
      </c>
      <c r="BC8" s="40"/>
      <c r="BD8" s="40"/>
      <c r="BE8" s="40"/>
      <c r="BF8" s="40"/>
      <c r="BG8" s="40"/>
      <c r="BH8" s="40"/>
      <c r="BI8" s="40"/>
      <c r="BJ8" s="3"/>
      <c r="BK8" s="3"/>
      <c r="BL8" s="71" t="s">
        <v>10</v>
      </c>
      <c r="BM8" s="72"/>
      <c r="BN8" s="54" t="s">
        <v>11</v>
      </c>
      <c r="BO8" s="54"/>
      <c r="BP8" s="54"/>
      <c r="BQ8" s="54"/>
      <c r="BR8" s="54"/>
      <c r="BS8" s="54"/>
      <c r="BT8" s="54"/>
      <c r="BU8" s="54"/>
      <c r="BV8" s="54"/>
      <c r="BW8" s="54"/>
      <c r="BX8" s="54"/>
      <c r="BY8" s="55"/>
    </row>
    <row r="9" spans="1:78" ht="18.75" customHeight="1" x14ac:dyDescent="0.15">
      <c r="A9" s="2"/>
      <c r="B9" s="56" t="s">
        <v>12</v>
      </c>
      <c r="C9" s="57"/>
      <c r="D9" s="57"/>
      <c r="E9" s="57"/>
      <c r="F9" s="57"/>
      <c r="G9" s="57"/>
      <c r="H9" s="57"/>
      <c r="I9" s="56" t="s">
        <v>13</v>
      </c>
      <c r="J9" s="57"/>
      <c r="K9" s="57"/>
      <c r="L9" s="57"/>
      <c r="M9" s="57"/>
      <c r="N9" s="57"/>
      <c r="O9" s="58"/>
      <c r="P9" s="59" t="s">
        <v>14</v>
      </c>
      <c r="Q9" s="59"/>
      <c r="R9" s="59"/>
      <c r="S9" s="59"/>
      <c r="T9" s="59"/>
      <c r="U9" s="59"/>
      <c r="V9" s="59"/>
      <c r="W9" s="59" t="s">
        <v>15</v>
      </c>
      <c r="X9" s="59"/>
      <c r="Y9" s="59"/>
      <c r="Z9" s="59"/>
      <c r="AA9" s="59"/>
      <c r="AB9" s="59"/>
      <c r="AC9" s="59"/>
      <c r="AD9" s="2"/>
      <c r="AE9" s="2"/>
      <c r="AF9" s="2"/>
      <c r="AG9" s="2"/>
      <c r="AH9" s="2"/>
      <c r="AI9" s="2"/>
      <c r="AJ9" s="2"/>
      <c r="AK9" s="2"/>
      <c r="AL9" s="59" t="s">
        <v>16</v>
      </c>
      <c r="AM9" s="59"/>
      <c r="AN9" s="59"/>
      <c r="AO9" s="59"/>
      <c r="AP9" s="59"/>
      <c r="AQ9" s="59"/>
      <c r="AR9" s="59"/>
      <c r="AS9" s="59"/>
      <c r="AT9" s="56" t="s">
        <v>17</v>
      </c>
      <c r="AU9" s="57"/>
      <c r="AV9" s="57"/>
      <c r="AW9" s="57"/>
      <c r="AX9" s="57"/>
      <c r="AY9" s="57"/>
      <c r="AZ9" s="57"/>
      <c r="BA9" s="57"/>
      <c r="BB9" s="59" t="s">
        <v>18</v>
      </c>
      <c r="BC9" s="59"/>
      <c r="BD9" s="59"/>
      <c r="BE9" s="59"/>
      <c r="BF9" s="59"/>
      <c r="BG9" s="59"/>
      <c r="BH9" s="59"/>
      <c r="BI9" s="59"/>
      <c r="BJ9" s="3"/>
      <c r="BK9" s="3"/>
      <c r="BL9" s="60" t="s">
        <v>19</v>
      </c>
      <c r="BM9" s="61"/>
      <c r="BN9" s="62" t="s">
        <v>20</v>
      </c>
      <c r="BO9" s="62"/>
      <c r="BP9" s="62"/>
      <c r="BQ9" s="62"/>
      <c r="BR9" s="62"/>
      <c r="BS9" s="62"/>
      <c r="BT9" s="62"/>
      <c r="BU9" s="62"/>
      <c r="BV9" s="62"/>
      <c r="BW9" s="62"/>
      <c r="BX9" s="62"/>
      <c r="BY9" s="63"/>
    </row>
    <row r="10" spans="1:78" ht="18.75" customHeight="1" x14ac:dyDescent="0.15">
      <c r="A10" s="2"/>
      <c r="B10" s="50" t="str">
        <f>データ!$N$6</f>
        <v>-</v>
      </c>
      <c r="C10" s="51"/>
      <c r="D10" s="51"/>
      <c r="E10" s="51"/>
      <c r="F10" s="51"/>
      <c r="G10" s="51"/>
      <c r="H10" s="51"/>
      <c r="I10" s="50">
        <f>データ!$O$6</f>
        <v>60.35</v>
      </c>
      <c r="J10" s="51"/>
      <c r="K10" s="51"/>
      <c r="L10" s="51"/>
      <c r="M10" s="51"/>
      <c r="N10" s="51"/>
      <c r="O10" s="52"/>
      <c r="P10" s="40">
        <f>データ!$P$6</f>
        <v>88.26</v>
      </c>
      <c r="Q10" s="40"/>
      <c r="R10" s="40"/>
      <c r="S10" s="40"/>
      <c r="T10" s="40"/>
      <c r="U10" s="40"/>
      <c r="V10" s="40"/>
      <c r="W10" s="53">
        <f>データ!$Q$6</f>
        <v>2530</v>
      </c>
      <c r="X10" s="53"/>
      <c r="Y10" s="53"/>
      <c r="Z10" s="53"/>
      <c r="AA10" s="53"/>
      <c r="AB10" s="53"/>
      <c r="AC10" s="53"/>
      <c r="AD10" s="2"/>
      <c r="AE10" s="2"/>
      <c r="AF10" s="2"/>
      <c r="AG10" s="2"/>
      <c r="AH10" s="2"/>
      <c r="AI10" s="2"/>
      <c r="AJ10" s="2"/>
      <c r="AK10" s="2"/>
      <c r="AL10" s="53">
        <f>データ!$U$6</f>
        <v>46377</v>
      </c>
      <c r="AM10" s="53"/>
      <c r="AN10" s="53"/>
      <c r="AO10" s="53"/>
      <c r="AP10" s="53"/>
      <c r="AQ10" s="53"/>
      <c r="AR10" s="53"/>
      <c r="AS10" s="53"/>
      <c r="AT10" s="50">
        <f>データ!$V$6</f>
        <v>161.16</v>
      </c>
      <c r="AU10" s="51"/>
      <c r="AV10" s="51"/>
      <c r="AW10" s="51"/>
      <c r="AX10" s="51"/>
      <c r="AY10" s="51"/>
      <c r="AZ10" s="51"/>
      <c r="BA10" s="51"/>
      <c r="BB10" s="40">
        <f>データ!$W$6</f>
        <v>287.77</v>
      </c>
      <c r="BC10" s="40"/>
      <c r="BD10" s="40"/>
      <c r="BE10" s="40"/>
      <c r="BF10" s="40"/>
      <c r="BG10" s="40"/>
      <c r="BH10" s="40"/>
      <c r="BI10" s="40"/>
      <c r="BJ10" s="2"/>
      <c r="BK10" s="2"/>
      <c r="BL10" s="41" t="s">
        <v>21</v>
      </c>
      <c r="BM10" s="42"/>
      <c r="BN10" s="43" t="s">
        <v>22</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5" t="s">
        <v>23</v>
      </c>
      <c r="BM11" s="45"/>
      <c r="BN11" s="45"/>
      <c r="BO11" s="45"/>
      <c r="BP11" s="45"/>
      <c r="BQ11" s="45"/>
      <c r="BR11" s="45"/>
      <c r="BS11" s="45"/>
      <c r="BT11" s="45"/>
      <c r="BU11" s="45"/>
      <c r="BV11" s="45"/>
      <c r="BW11" s="45"/>
      <c r="BX11" s="45"/>
      <c r="BY11" s="45"/>
      <c r="BZ11" s="4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5"/>
      <c r="BM12" s="45"/>
      <c r="BN12" s="45"/>
      <c r="BO12" s="45"/>
      <c r="BP12" s="45"/>
      <c r="BQ12" s="45"/>
      <c r="BR12" s="45"/>
      <c r="BS12" s="45"/>
      <c r="BT12" s="45"/>
      <c r="BU12" s="45"/>
      <c r="BV12" s="45"/>
      <c r="BW12" s="45"/>
      <c r="BX12" s="45"/>
      <c r="BY12" s="45"/>
      <c r="BZ12" s="4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6"/>
      <c r="BM13" s="46"/>
      <c r="BN13" s="46"/>
      <c r="BO13" s="46"/>
      <c r="BP13" s="46"/>
      <c r="BQ13" s="46"/>
      <c r="BR13" s="46"/>
      <c r="BS13" s="46"/>
      <c r="BT13" s="46"/>
      <c r="BU13" s="46"/>
      <c r="BV13" s="46"/>
      <c r="BW13" s="46"/>
      <c r="BX13" s="46"/>
      <c r="BY13" s="46"/>
      <c r="BZ13" s="46"/>
    </row>
    <row r="14" spans="1:78" ht="13.5" customHeight="1" x14ac:dyDescent="0.15">
      <c r="A14" s="2"/>
      <c r="B14" s="47" t="s">
        <v>24</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9"/>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9"/>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112</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7" t="s">
        <v>110</v>
      </c>
      <c r="BM47" s="88"/>
      <c r="BN47" s="88"/>
      <c r="BO47" s="88"/>
      <c r="BP47" s="88"/>
      <c r="BQ47" s="88"/>
      <c r="BR47" s="88"/>
      <c r="BS47" s="88"/>
      <c r="BT47" s="88"/>
      <c r="BU47" s="88"/>
      <c r="BV47" s="88"/>
      <c r="BW47" s="88"/>
      <c r="BX47" s="88"/>
      <c r="BY47" s="88"/>
      <c r="BZ47" s="8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7"/>
      <c r="BM48" s="88"/>
      <c r="BN48" s="88"/>
      <c r="BO48" s="88"/>
      <c r="BP48" s="88"/>
      <c r="BQ48" s="88"/>
      <c r="BR48" s="88"/>
      <c r="BS48" s="88"/>
      <c r="BT48" s="88"/>
      <c r="BU48" s="88"/>
      <c r="BV48" s="88"/>
      <c r="BW48" s="88"/>
      <c r="BX48" s="88"/>
      <c r="BY48" s="88"/>
      <c r="BZ48" s="8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7"/>
      <c r="BM49" s="88"/>
      <c r="BN49" s="88"/>
      <c r="BO49" s="88"/>
      <c r="BP49" s="88"/>
      <c r="BQ49" s="88"/>
      <c r="BR49" s="88"/>
      <c r="BS49" s="88"/>
      <c r="BT49" s="88"/>
      <c r="BU49" s="88"/>
      <c r="BV49" s="88"/>
      <c r="BW49" s="88"/>
      <c r="BX49" s="88"/>
      <c r="BY49" s="88"/>
      <c r="BZ49" s="8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7"/>
      <c r="BM50" s="88"/>
      <c r="BN50" s="88"/>
      <c r="BO50" s="88"/>
      <c r="BP50" s="88"/>
      <c r="BQ50" s="88"/>
      <c r="BR50" s="88"/>
      <c r="BS50" s="88"/>
      <c r="BT50" s="88"/>
      <c r="BU50" s="88"/>
      <c r="BV50" s="88"/>
      <c r="BW50" s="88"/>
      <c r="BX50" s="88"/>
      <c r="BY50" s="88"/>
      <c r="BZ50" s="8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7"/>
      <c r="BM51" s="88"/>
      <c r="BN51" s="88"/>
      <c r="BO51" s="88"/>
      <c r="BP51" s="88"/>
      <c r="BQ51" s="88"/>
      <c r="BR51" s="88"/>
      <c r="BS51" s="88"/>
      <c r="BT51" s="88"/>
      <c r="BU51" s="88"/>
      <c r="BV51" s="88"/>
      <c r="BW51" s="88"/>
      <c r="BX51" s="88"/>
      <c r="BY51" s="88"/>
      <c r="BZ51" s="8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7"/>
      <c r="BM52" s="88"/>
      <c r="BN52" s="88"/>
      <c r="BO52" s="88"/>
      <c r="BP52" s="88"/>
      <c r="BQ52" s="88"/>
      <c r="BR52" s="88"/>
      <c r="BS52" s="88"/>
      <c r="BT52" s="88"/>
      <c r="BU52" s="88"/>
      <c r="BV52" s="88"/>
      <c r="BW52" s="88"/>
      <c r="BX52" s="88"/>
      <c r="BY52" s="88"/>
      <c r="BZ52" s="8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7"/>
      <c r="BM53" s="88"/>
      <c r="BN53" s="88"/>
      <c r="BO53" s="88"/>
      <c r="BP53" s="88"/>
      <c r="BQ53" s="88"/>
      <c r="BR53" s="88"/>
      <c r="BS53" s="88"/>
      <c r="BT53" s="88"/>
      <c r="BU53" s="88"/>
      <c r="BV53" s="88"/>
      <c r="BW53" s="88"/>
      <c r="BX53" s="88"/>
      <c r="BY53" s="88"/>
      <c r="BZ53" s="8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7"/>
      <c r="BM54" s="88"/>
      <c r="BN54" s="88"/>
      <c r="BO54" s="88"/>
      <c r="BP54" s="88"/>
      <c r="BQ54" s="88"/>
      <c r="BR54" s="88"/>
      <c r="BS54" s="88"/>
      <c r="BT54" s="88"/>
      <c r="BU54" s="88"/>
      <c r="BV54" s="88"/>
      <c r="BW54" s="88"/>
      <c r="BX54" s="88"/>
      <c r="BY54" s="88"/>
      <c r="BZ54" s="8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7"/>
      <c r="BM55" s="88"/>
      <c r="BN55" s="88"/>
      <c r="BO55" s="88"/>
      <c r="BP55" s="88"/>
      <c r="BQ55" s="88"/>
      <c r="BR55" s="88"/>
      <c r="BS55" s="88"/>
      <c r="BT55" s="88"/>
      <c r="BU55" s="88"/>
      <c r="BV55" s="88"/>
      <c r="BW55" s="88"/>
      <c r="BX55" s="88"/>
      <c r="BY55" s="88"/>
      <c r="BZ55" s="8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7"/>
      <c r="BM56" s="88"/>
      <c r="BN56" s="88"/>
      <c r="BO56" s="88"/>
      <c r="BP56" s="88"/>
      <c r="BQ56" s="88"/>
      <c r="BR56" s="88"/>
      <c r="BS56" s="88"/>
      <c r="BT56" s="88"/>
      <c r="BU56" s="88"/>
      <c r="BV56" s="88"/>
      <c r="BW56" s="88"/>
      <c r="BX56" s="88"/>
      <c r="BY56" s="88"/>
      <c r="BZ56" s="8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7"/>
      <c r="BM57" s="88"/>
      <c r="BN57" s="88"/>
      <c r="BO57" s="88"/>
      <c r="BP57" s="88"/>
      <c r="BQ57" s="88"/>
      <c r="BR57" s="88"/>
      <c r="BS57" s="88"/>
      <c r="BT57" s="88"/>
      <c r="BU57" s="88"/>
      <c r="BV57" s="88"/>
      <c r="BW57" s="88"/>
      <c r="BX57" s="88"/>
      <c r="BY57" s="88"/>
      <c r="BZ57" s="8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7"/>
      <c r="BM58" s="88"/>
      <c r="BN58" s="88"/>
      <c r="BO58" s="88"/>
      <c r="BP58" s="88"/>
      <c r="BQ58" s="88"/>
      <c r="BR58" s="88"/>
      <c r="BS58" s="88"/>
      <c r="BT58" s="88"/>
      <c r="BU58" s="88"/>
      <c r="BV58" s="88"/>
      <c r="BW58" s="88"/>
      <c r="BX58" s="88"/>
      <c r="BY58" s="88"/>
      <c r="BZ58" s="8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7"/>
      <c r="BM59" s="88"/>
      <c r="BN59" s="88"/>
      <c r="BO59" s="88"/>
      <c r="BP59" s="88"/>
      <c r="BQ59" s="88"/>
      <c r="BR59" s="88"/>
      <c r="BS59" s="88"/>
      <c r="BT59" s="88"/>
      <c r="BU59" s="88"/>
      <c r="BV59" s="88"/>
      <c r="BW59" s="88"/>
      <c r="BX59" s="88"/>
      <c r="BY59" s="88"/>
      <c r="BZ59" s="89"/>
    </row>
    <row r="60" spans="1:78" ht="13.5" customHeight="1" x14ac:dyDescent="0.15">
      <c r="A60" s="2"/>
      <c r="B60" s="37" t="s">
        <v>27</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9"/>
      <c r="BK60" s="2"/>
      <c r="BL60" s="87"/>
      <c r="BM60" s="88"/>
      <c r="BN60" s="88"/>
      <c r="BO60" s="88"/>
      <c r="BP60" s="88"/>
      <c r="BQ60" s="88"/>
      <c r="BR60" s="88"/>
      <c r="BS60" s="88"/>
      <c r="BT60" s="88"/>
      <c r="BU60" s="88"/>
      <c r="BV60" s="88"/>
      <c r="BW60" s="88"/>
      <c r="BX60" s="88"/>
      <c r="BY60" s="88"/>
      <c r="BZ60" s="89"/>
    </row>
    <row r="61" spans="1:78" ht="13.5" customHeight="1" x14ac:dyDescent="0.15">
      <c r="A61" s="2"/>
      <c r="B61" s="37"/>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9"/>
      <c r="BK61" s="2"/>
      <c r="BL61" s="87"/>
      <c r="BM61" s="88"/>
      <c r="BN61" s="88"/>
      <c r="BO61" s="88"/>
      <c r="BP61" s="88"/>
      <c r="BQ61" s="88"/>
      <c r="BR61" s="88"/>
      <c r="BS61" s="88"/>
      <c r="BT61" s="88"/>
      <c r="BU61" s="88"/>
      <c r="BV61" s="88"/>
      <c r="BW61" s="88"/>
      <c r="BX61" s="88"/>
      <c r="BY61" s="88"/>
      <c r="BZ61" s="8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7"/>
      <c r="BM62" s="88"/>
      <c r="BN62" s="88"/>
      <c r="BO62" s="88"/>
      <c r="BP62" s="88"/>
      <c r="BQ62" s="88"/>
      <c r="BR62" s="88"/>
      <c r="BS62" s="88"/>
      <c r="BT62" s="88"/>
      <c r="BU62" s="88"/>
      <c r="BV62" s="88"/>
      <c r="BW62" s="88"/>
      <c r="BX62" s="88"/>
      <c r="BY62" s="88"/>
      <c r="BZ62" s="8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7"/>
      <c r="BM63" s="88"/>
      <c r="BN63" s="88"/>
      <c r="BO63" s="88"/>
      <c r="BP63" s="88"/>
      <c r="BQ63" s="88"/>
      <c r="BR63" s="88"/>
      <c r="BS63" s="88"/>
      <c r="BT63" s="88"/>
      <c r="BU63" s="88"/>
      <c r="BV63" s="88"/>
      <c r="BW63" s="88"/>
      <c r="BX63" s="88"/>
      <c r="BY63" s="88"/>
      <c r="BZ63" s="8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7" t="s">
        <v>111</v>
      </c>
      <c r="BM66" s="88"/>
      <c r="BN66" s="88"/>
      <c r="BO66" s="88"/>
      <c r="BP66" s="88"/>
      <c r="BQ66" s="88"/>
      <c r="BR66" s="88"/>
      <c r="BS66" s="88"/>
      <c r="BT66" s="88"/>
      <c r="BU66" s="88"/>
      <c r="BV66" s="88"/>
      <c r="BW66" s="88"/>
      <c r="BX66" s="88"/>
      <c r="BY66" s="88"/>
      <c r="BZ66" s="8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7"/>
      <c r="BM67" s="88"/>
      <c r="BN67" s="88"/>
      <c r="BO67" s="88"/>
      <c r="BP67" s="88"/>
      <c r="BQ67" s="88"/>
      <c r="BR67" s="88"/>
      <c r="BS67" s="88"/>
      <c r="BT67" s="88"/>
      <c r="BU67" s="88"/>
      <c r="BV67" s="88"/>
      <c r="BW67" s="88"/>
      <c r="BX67" s="88"/>
      <c r="BY67" s="88"/>
      <c r="BZ67" s="8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7"/>
      <c r="BM68" s="88"/>
      <c r="BN68" s="88"/>
      <c r="BO68" s="88"/>
      <c r="BP68" s="88"/>
      <c r="BQ68" s="88"/>
      <c r="BR68" s="88"/>
      <c r="BS68" s="88"/>
      <c r="BT68" s="88"/>
      <c r="BU68" s="88"/>
      <c r="BV68" s="88"/>
      <c r="BW68" s="88"/>
      <c r="BX68" s="88"/>
      <c r="BY68" s="88"/>
      <c r="BZ68" s="8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7"/>
      <c r="BM69" s="88"/>
      <c r="BN69" s="88"/>
      <c r="BO69" s="88"/>
      <c r="BP69" s="88"/>
      <c r="BQ69" s="88"/>
      <c r="BR69" s="88"/>
      <c r="BS69" s="88"/>
      <c r="BT69" s="88"/>
      <c r="BU69" s="88"/>
      <c r="BV69" s="88"/>
      <c r="BW69" s="88"/>
      <c r="BX69" s="88"/>
      <c r="BY69" s="88"/>
      <c r="BZ69" s="8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7"/>
      <c r="BM70" s="88"/>
      <c r="BN70" s="88"/>
      <c r="BO70" s="88"/>
      <c r="BP70" s="88"/>
      <c r="BQ70" s="88"/>
      <c r="BR70" s="88"/>
      <c r="BS70" s="88"/>
      <c r="BT70" s="88"/>
      <c r="BU70" s="88"/>
      <c r="BV70" s="88"/>
      <c r="BW70" s="88"/>
      <c r="BX70" s="88"/>
      <c r="BY70" s="88"/>
      <c r="BZ70" s="8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7"/>
      <c r="BM71" s="88"/>
      <c r="BN71" s="88"/>
      <c r="BO71" s="88"/>
      <c r="BP71" s="88"/>
      <c r="BQ71" s="88"/>
      <c r="BR71" s="88"/>
      <c r="BS71" s="88"/>
      <c r="BT71" s="88"/>
      <c r="BU71" s="88"/>
      <c r="BV71" s="88"/>
      <c r="BW71" s="88"/>
      <c r="BX71" s="88"/>
      <c r="BY71" s="88"/>
      <c r="BZ71" s="8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7"/>
      <c r="BM72" s="88"/>
      <c r="BN72" s="88"/>
      <c r="BO72" s="88"/>
      <c r="BP72" s="88"/>
      <c r="BQ72" s="88"/>
      <c r="BR72" s="88"/>
      <c r="BS72" s="88"/>
      <c r="BT72" s="88"/>
      <c r="BU72" s="88"/>
      <c r="BV72" s="88"/>
      <c r="BW72" s="88"/>
      <c r="BX72" s="88"/>
      <c r="BY72" s="88"/>
      <c r="BZ72" s="8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7"/>
      <c r="BM73" s="88"/>
      <c r="BN73" s="88"/>
      <c r="BO73" s="88"/>
      <c r="BP73" s="88"/>
      <c r="BQ73" s="88"/>
      <c r="BR73" s="88"/>
      <c r="BS73" s="88"/>
      <c r="BT73" s="88"/>
      <c r="BU73" s="88"/>
      <c r="BV73" s="88"/>
      <c r="BW73" s="88"/>
      <c r="BX73" s="88"/>
      <c r="BY73" s="88"/>
      <c r="BZ73" s="8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7"/>
      <c r="BM74" s="88"/>
      <c r="BN74" s="88"/>
      <c r="BO74" s="88"/>
      <c r="BP74" s="88"/>
      <c r="BQ74" s="88"/>
      <c r="BR74" s="88"/>
      <c r="BS74" s="88"/>
      <c r="BT74" s="88"/>
      <c r="BU74" s="88"/>
      <c r="BV74" s="88"/>
      <c r="BW74" s="88"/>
      <c r="BX74" s="88"/>
      <c r="BY74" s="88"/>
      <c r="BZ74" s="8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7"/>
      <c r="BM75" s="88"/>
      <c r="BN75" s="88"/>
      <c r="BO75" s="88"/>
      <c r="BP75" s="88"/>
      <c r="BQ75" s="88"/>
      <c r="BR75" s="88"/>
      <c r="BS75" s="88"/>
      <c r="BT75" s="88"/>
      <c r="BU75" s="88"/>
      <c r="BV75" s="88"/>
      <c r="BW75" s="88"/>
      <c r="BX75" s="88"/>
      <c r="BY75" s="88"/>
      <c r="BZ75" s="8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7"/>
      <c r="BM76" s="88"/>
      <c r="BN76" s="88"/>
      <c r="BO76" s="88"/>
      <c r="BP76" s="88"/>
      <c r="BQ76" s="88"/>
      <c r="BR76" s="88"/>
      <c r="BS76" s="88"/>
      <c r="BT76" s="88"/>
      <c r="BU76" s="88"/>
      <c r="BV76" s="88"/>
      <c r="BW76" s="88"/>
      <c r="BX76" s="88"/>
      <c r="BY76" s="88"/>
      <c r="BZ76" s="8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7"/>
      <c r="BM77" s="88"/>
      <c r="BN77" s="88"/>
      <c r="BO77" s="88"/>
      <c r="BP77" s="88"/>
      <c r="BQ77" s="88"/>
      <c r="BR77" s="88"/>
      <c r="BS77" s="88"/>
      <c r="BT77" s="88"/>
      <c r="BU77" s="88"/>
      <c r="BV77" s="88"/>
      <c r="BW77" s="88"/>
      <c r="BX77" s="88"/>
      <c r="BY77" s="88"/>
      <c r="BZ77" s="8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7"/>
      <c r="BM78" s="88"/>
      <c r="BN78" s="88"/>
      <c r="BO78" s="88"/>
      <c r="BP78" s="88"/>
      <c r="BQ78" s="88"/>
      <c r="BR78" s="88"/>
      <c r="BS78" s="88"/>
      <c r="BT78" s="88"/>
      <c r="BU78" s="88"/>
      <c r="BV78" s="88"/>
      <c r="BW78" s="88"/>
      <c r="BX78" s="88"/>
      <c r="BY78" s="88"/>
      <c r="BZ78" s="8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7"/>
      <c r="BM79" s="88"/>
      <c r="BN79" s="88"/>
      <c r="BO79" s="88"/>
      <c r="BP79" s="88"/>
      <c r="BQ79" s="88"/>
      <c r="BR79" s="88"/>
      <c r="BS79" s="88"/>
      <c r="BT79" s="88"/>
      <c r="BU79" s="88"/>
      <c r="BV79" s="88"/>
      <c r="BW79" s="88"/>
      <c r="BX79" s="88"/>
      <c r="BY79" s="88"/>
      <c r="BZ79" s="8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7"/>
      <c r="BM80" s="88"/>
      <c r="BN80" s="88"/>
      <c r="BO80" s="88"/>
      <c r="BP80" s="88"/>
      <c r="BQ80" s="88"/>
      <c r="BR80" s="88"/>
      <c r="BS80" s="88"/>
      <c r="BT80" s="88"/>
      <c r="BU80" s="88"/>
      <c r="BV80" s="88"/>
      <c r="BW80" s="88"/>
      <c r="BX80" s="88"/>
      <c r="BY80" s="88"/>
      <c r="BZ80" s="8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7"/>
      <c r="BM81" s="88"/>
      <c r="BN81" s="88"/>
      <c r="BO81" s="88"/>
      <c r="BP81" s="88"/>
      <c r="BQ81" s="88"/>
      <c r="BR81" s="88"/>
      <c r="BS81" s="88"/>
      <c r="BT81" s="88"/>
      <c r="BU81" s="88"/>
      <c r="BV81" s="88"/>
      <c r="BW81" s="88"/>
      <c r="BX81" s="88"/>
      <c r="BY81" s="88"/>
      <c r="BZ81" s="8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L8zZi8tNoYuJ6rpN2seW5buJDxdtcmkIwNoYKXmewxFzt2y+x9cQXQe8cDKYUt3I9Huw0SiXhNt4pQvLL9wE6g==" saltValue="x4J+dUy8qUrtkYQC0M/Ib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72109</v>
      </c>
      <c r="D6" s="20">
        <f t="shared" si="3"/>
        <v>46</v>
      </c>
      <c r="E6" s="20">
        <f t="shared" si="3"/>
        <v>1</v>
      </c>
      <c r="F6" s="20">
        <f t="shared" si="3"/>
        <v>0</v>
      </c>
      <c r="G6" s="20">
        <f t="shared" si="3"/>
        <v>1</v>
      </c>
      <c r="H6" s="20" t="str">
        <f t="shared" si="3"/>
        <v>福島県　二本松市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60.35</v>
      </c>
      <c r="P6" s="21">
        <f t="shared" si="3"/>
        <v>88.26</v>
      </c>
      <c r="Q6" s="21">
        <f t="shared" si="3"/>
        <v>2530</v>
      </c>
      <c r="R6" s="21">
        <f t="shared" si="3"/>
        <v>52892</v>
      </c>
      <c r="S6" s="21">
        <f t="shared" si="3"/>
        <v>344.42</v>
      </c>
      <c r="T6" s="21">
        <f t="shared" si="3"/>
        <v>153.57</v>
      </c>
      <c r="U6" s="21">
        <f t="shared" si="3"/>
        <v>46377</v>
      </c>
      <c r="V6" s="21">
        <f t="shared" si="3"/>
        <v>161.16</v>
      </c>
      <c r="W6" s="21">
        <f t="shared" si="3"/>
        <v>287.77</v>
      </c>
      <c r="X6" s="22">
        <f>IF(X7="",NA(),X7)</f>
        <v>118.42</v>
      </c>
      <c r="Y6" s="22">
        <f t="shared" ref="Y6:AG6" si="4">IF(Y7="",NA(),Y7)</f>
        <v>118.15</v>
      </c>
      <c r="Z6" s="22">
        <f t="shared" si="4"/>
        <v>123.79</v>
      </c>
      <c r="AA6" s="22">
        <f t="shared" si="4"/>
        <v>115.2</v>
      </c>
      <c r="AB6" s="22">
        <f t="shared" si="4"/>
        <v>115.13</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537.08000000000004</v>
      </c>
      <c r="AU6" s="22">
        <f t="shared" ref="AU6:BC6" si="6">IF(AU7="",NA(),AU7)</f>
        <v>567.29</v>
      </c>
      <c r="AV6" s="22">
        <f t="shared" si="6"/>
        <v>655.28</v>
      </c>
      <c r="AW6" s="22">
        <f t="shared" si="6"/>
        <v>447.19</v>
      </c>
      <c r="AX6" s="22">
        <f t="shared" si="6"/>
        <v>441.34</v>
      </c>
      <c r="AY6" s="22">
        <f t="shared" si="6"/>
        <v>357.34</v>
      </c>
      <c r="AZ6" s="22">
        <f t="shared" si="6"/>
        <v>366.03</v>
      </c>
      <c r="BA6" s="22">
        <f t="shared" si="6"/>
        <v>365.18</v>
      </c>
      <c r="BB6" s="22">
        <f t="shared" si="6"/>
        <v>327.77</v>
      </c>
      <c r="BC6" s="22">
        <f t="shared" si="6"/>
        <v>338.02</v>
      </c>
      <c r="BD6" s="21" t="str">
        <f>IF(BD7="","",IF(BD7="-","【-】","【"&amp;SUBSTITUTE(TEXT(BD7,"#,##0.00"),"-","△")&amp;"】"))</f>
        <v>【261.51】</v>
      </c>
      <c r="BE6" s="22">
        <f>IF(BE7="",NA(),BE7)</f>
        <v>719.5</v>
      </c>
      <c r="BF6" s="22">
        <f t="shared" ref="BF6:BN6" si="7">IF(BF7="",NA(),BF7)</f>
        <v>695.29</v>
      </c>
      <c r="BG6" s="22">
        <f t="shared" si="7"/>
        <v>687.88</v>
      </c>
      <c r="BH6" s="22">
        <f t="shared" si="7"/>
        <v>808.5</v>
      </c>
      <c r="BI6" s="22">
        <f t="shared" si="7"/>
        <v>768.54</v>
      </c>
      <c r="BJ6" s="22">
        <f t="shared" si="7"/>
        <v>373.69</v>
      </c>
      <c r="BK6" s="22">
        <f t="shared" si="7"/>
        <v>370.12</v>
      </c>
      <c r="BL6" s="22">
        <f t="shared" si="7"/>
        <v>371.65</v>
      </c>
      <c r="BM6" s="22">
        <f t="shared" si="7"/>
        <v>397.1</v>
      </c>
      <c r="BN6" s="22">
        <f t="shared" si="7"/>
        <v>379.91</v>
      </c>
      <c r="BO6" s="21" t="str">
        <f>IF(BO7="","",IF(BO7="-","【-】","【"&amp;SUBSTITUTE(TEXT(BO7,"#,##0.00"),"-","△")&amp;"】"))</f>
        <v>【265.16】</v>
      </c>
      <c r="BP6" s="22">
        <f>IF(BP7="",NA(),BP7)</f>
        <v>104.65</v>
      </c>
      <c r="BQ6" s="22">
        <f t="shared" ref="BQ6:BY6" si="8">IF(BQ7="",NA(),BQ7)</f>
        <v>112.19</v>
      </c>
      <c r="BR6" s="22">
        <f t="shared" si="8"/>
        <v>117.92</v>
      </c>
      <c r="BS6" s="22">
        <f t="shared" si="8"/>
        <v>92.48</v>
      </c>
      <c r="BT6" s="22">
        <f t="shared" si="8"/>
        <v>96.34</v>
      </c>
      <c r="BU6" s="22">
        <f t="shared" si="8"/>
        <v>99.87</v>
      </c>
      <c r="BV6" s="22">
        <f t="shared" si="8"/>
        <v>100.42</v>
      </c>
      <c r="BW6" s="22">
        <f t="shared" si="8"/>
        <v>98.77</v>
      </c>
      <c r="BX6" s="22">
        <f t="shared" si="8"/>
        <v>95.79</v>
      </c>
      <c r="BY6" s="22">
        <f t="shared" si="8"/>
        <v>98.3</v>
      </c>
      <c r="BZ6" s="21" t="str">
        <f>IF(BZ7="","",IF(BZ7="-","【-】","【"&amp;SUBSTITUTE(TEXT(BZ7,"#,##0.00"),"-","△")&amp;"】"))</f>
        <v>【102.35】</v>
      </c>
      <c r="CA6" s="22">
        <f>IF(CA7="",NA(),CA7)</f>
        <v>195.14</v>
      </c>
      <c r="CB6" s="22">
        <f t="shared" ref="CB6:CJ6" si="9">IF(CB7="",NA(),CB7)</f>
        <v>182.73</v>
      </c>
      <c r="CC6" s="22">
        <f t="shared" si="9"/>
        <v>173.93</v>
      </c>
      <c r="CD6" s="22">
        <f t="shared" si="9"/>
        <v>222.38</v>
      </c>
      <c r="CE6" s="22">
        <f t="shared" si="9"/>
        <v>214.06</v>
      </c>
      <c r="CF6" s="22">
        <f t="shared" si="9"/>
        <v>171.81</v>
      </c>
      <c r="CG6" s="22">
        <f t="shared" si="9"/>
        <v>171.67</v>
      </c>
      <c r="CH6" s="22">
        <f t="shared" si="9"/>
        <v>173.67</v>
      </c>
      <c r="CI6" s="22">
        <f t="shared" si="9"/>
        <v>171.13</v>
      </c>
      <c r="CJ6" s="22">
        <f t="shared" si="9"/>
        <v>173.7</v>
      </c>
      <c r="CK6" s="21" t="str">
        <f>IF(CK7="","",IF(CK7="-","【-】","【"&amp;SUBSTITUTE(TEXT(CK7,"#,##0.00"),"-","△")&amp;"】"))</f>
        <v>【167.74】</v>
      </c>
      <c r="CL6" s="22">
        <f>IF(CL7="",NA(),CL7)</f>
        <v>84.87</v>
      </c>
      <c r="CM6" s="22">
        <f t="shared" ref="CM6:CU6" si="10">IF(CM7="",NA(),CM7)</f>
        <v>85.99</v>
      </c>
      <c r="CN6" s="22">
        <f t="shared" si="10"/>
        <v>84.29</v>
      </c>
      <c r="CO6" s="22">
        <f t="shared" si="10"/>
        <v>73.28</v>
      </c>
      <c r="CP6" s="22">
        <f t="shared" si="10"/>
        <v>76.61</v>
      </c>
      <c r="CQ6" s="22">
        <f t="shared" si="10"/>
        <v>60.03</v>
      </c>
      <c r="CR6" s="22">
        <f t="shared" si="10"/>
        <v>59.74</v>
      </c>
      <c r="CS6" s="22">
        <f t="shared" si="10"/>
        <v>59.67</v>
      </c>
      <c r="CT6" s="22">
        <f t="shared" si="10"/>
        <v>60.12</v>
      </c>
      <c r="CU6" s="22">
        <f t="shared" si="10"/>
        <v>60.34</v>
      </c>
      <c r="CV6" s="21" t="str">
        <f>IF(CV7="","",IF(CV7="-","【-】","【"&amp;SUBSTITUTE(TEXT(CV7,"#,##0.00"),"-","△")&amp;"】"))</f>
        <v>【60.29】</v>
      </c>
      <c r="CW6" s="22">
        <f>IF(CW7="",NA(),CW7)</f>
        <v>83.35</v>
      </c>
      <c r="CX6" s="22">
        <f t="shared" ref="CX6:DF6" si="11">IF(CX7="",NA(),CX7)</f>
        <v>83.74</v>
      </c>
      <c r="CY6" s="22">
        <f t="shared" si="11"/>
        <v>83.72</v>
      </c>
      <c r="CZ6" s="22">
        <f t="shared" si="11"/>
        <v>79.88</v>
      </c>
      <c r="DA6" s="22">
        <f t="shared" si="11"/>
        <v>76.27</v>
      </c>
      <c r="DB6" s="22">
        <f t="shared" si="11"/>
        <v>84.81</v>
      </c>
      <c r="DC6" s="22">
        <f t="shared" si="11"/>
        <v>84.8</v>
      </c>
      <c r="DD6" s="22">
        <f t="shared" si="11"/>
        <v>84.6</v>
      </c>
      <c r="DE6" s="22">
        <f t="shared" si="11"/>
        <v>84.24</v>
      </c>
      <c r="DF6" s="22">
        <f t="shared" si="11"/>
        <v>84.19</v>
      </c>
      <c r="DG6" s="21" t="str">
        <f>IF(DG7="","",IF(DG7="-","【-】","【"&amp;SUBSTITUTE(TEXT(DG7,"#,##0.00"),"-","△")&amp;"】"))</f>
        <v>【90.12】</v>
      </c>
      <c r="DH6" s="22">
        <f>IF(DH7="",NA(),DH7)</f>
        <v>39.590000000000003</v>
      </c>
      <c r="DI6" s="22">
        <f t="shared" ref="DI6:DQ6" si="12">IF(DI7="",NA(),DI7)</f>
        <v>40.700000000000003</v>
      </c>
      <c r="DJ6" s="22">
        <f t="shared" si="12"/>
        <v>42.54</v>
      </c>
      <c r="DK6" s="22">
        <f t="shared" si="12"/>
        <v>34.369999999999997</v>
      </c>
      <c r="DL6" s="22">
        <f t="shared" si="12"/>
        <v>36.64</v>
      </c>
      <c r="DM6" s="22">
        <f t="shared" si="12"/>
        <v>47.28</v>
      </c>
      <c r="DN6" s="22">
        <f t="shared" si="12"/>
        <v>47.66</v>
      </c>
      <c r="DO6" s="22">
        <f t="shared" si="12"/>
        <v>48.17</v>
      </c>
      <c r="DP6" s="22">
        <f t="shared" si="12"/>
        <v>48.83</v>
      </c>
      <c r="DQ6" s="22">
        <f t="shared" si="12"/>
        <v>49.96</v>
      </c>
      <c r="DR6" s="21" t="str">
        <f>IF(DR7="","",IF(DR7="-","【-】","【"&amp;SUBSTITUTE(TEXT(DR7,"#,##0.00"),"-","△")&amp;"】"))</f>
        <v>【50.88】</v>
      </c>
      <c r="DS6" s="22">
        <f>IF(DS7="",NA(),DS7)</f>
        <v>10.58</v>
      </c>
      <c r="DT6" s="22">
        <f t="shared" ref="DT6:EB6" si="13">IF(DT7="",NA(),DT7)</f>
        <v>11.94</v>
      </c>
      <c r="DU6" s="22">
        <f t="shared" si="13"/>
        <v>12.22</v>
      </c>
      <c r="DV6" s="22">
        <f t="shared" si="13"/>
        <v>10.33</v>
      </c>
      <c r="DW6" s="22">
        <f t="shared" si="13"/>
        <v>11.11</v>
      </c>
      <c r="DX6" s="22">
        <f t="shared" si="13"/>
        <v>12.19</v>
      </c>
      <c r="DY6" s="22">
        <f t="shared" si="13"/>
        <v>15.1</v>
      </c>
      <c r="DZ6" s="22">
        <f t="shared" si="13"/>
        <v>17.12</v>
      </c>
      <c r="EA6" s="22">
        <f t="shared" si="13"/>
        <v>18.18</v>
      </c>
      <c r="EB6" s="22">
        <f t="shared" si="13"/>
        <v>19.32</v>
      </c>
      <c r="EC6" s="21" t="str">
        <f>IF(EC7="","",IF(EC7="-","【-】","【"&amp;SUBSTITUTE(TEXT(EC7,"#,##0.00"),"-","△")&amp;"】"))</f>
        <v>【22.30】</v>
      </c>
      <c r="ED6" s="22">
        <f>IF(ED7="",NA(),ED7)</f>
        <v>0.84</v>
      </c>
      <c r="EE6" s="22">
        <f t="shared" ref="EE6:EM6" si="14">IF(EE7="",NA(),EE7)</f>
        <v>0.42</v>
      </c>
      <c r="EF6" s="22">
        <f t="shared" si="14"/>
        <v>0.33</v>
      </c>
      <c r="EG6" s="22">
        <f t="shared" si="14"/>
        <v>0.41</v>
      </c>
      <c r="EH6" s="22">
        <f t="shared" si="14"/>
        <v>0.16</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72109</v>
      </c>
      <c r="D7" s="24">
        <v>46</v>
      </c>
      <c r="E7" s="24">
        <v>1</v>
      </c>
      <c r="F7" s="24">
        <v>0</v>
      </c>
      <c r="G7" s="24">
        <v>1</v>
      </c>
      <c r="H7" s="24" t="s">
        <v>93</v>
      </c>
      <c r="I7" s="24" t="s">
        <v>94</v>
      </c>
      <c r="J7" s="24" t="s">
        <v>95</v>
      </c>
      <c r="K7" s="24" t="s">
        <v>96</v>
      </c>
      <c r="L7" s="24" t="s">
        <v>97</v>
      </c>
      <c r="M7" s="24" t="s">
        <v>98</v>
      </c>
      <c r="N7" s="25" t="s">
        <v>99</v>
      </c>
      <c r="O7" s="25">
        <v>60.35</v>
      </c>
      <c r="P7" s="25">
        <v>88.26</v>
      </c>
      <c r="Q7" s="25">
        <v>2530</v>
      </c>
      <c r="R7" s="25">
        <v>52892</v>
      </c>
      <c r="S7" s="25">
        <v>344.42</v>
      </c>
      <c r="T7" s="25">
        <v>153.57</v>
      </c>
      <c r="U7" s="25">
        <v>46377</v>
      </c>
      <c r="V7" s="25">
        <v>161.16</v>
      </c>
      <c r="W7" s="25">
        <v>287.77</v>
      </c>
      <c r="X7" s="25">
        <v>118.42</v>
      </c>
      <c r="Y7" s="25">
        <v>118.15</v>
      </c>
      <c r="Z7" s="25">
        <v>123.79</v>
      </c>
      <c r="AA7" s="25">
        <v>115.2</v>
      </c>
      <c r="AB7" s="25">
        <v>115.13</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537.08000000000004</v>
      </c>
      <c r="AU7" s="25">
        <v>567.29</v>
      </c>
      <c r="AV7" s="25">
        <v>655.28</v>
      </c>
      <c r="AW7" s="25">
        <v>447.19</v>
      </c>
      <c r="AX7" s="25">
        <v>441.34</v>
      </c>
      <c r="AY7" s="25">
        <v>357.34</v>
      </c>
      <c r="AZ7" s="25">
        <v>366.03</v>
      </c>
      <c r="BA7" s="25">
        <v>365.18</v>
      </c>
      <c r="BB7" s="25">
        <v>327.77</v>
      </c>
      <c r="BC7" s="25">
        <v>338.02</v>
      </c>
      <c r="BD7" s="25">
        <v>261.51</v>
      </c>
      <c r="BE7" s="25">
        <v>719.5</v>
      </c>
      <c r="BF7" s="25">
        <v>695.29</v>
      </c>
      <c r="BG7" s="25">
        <v>687.88</v>
      </c>
      <c r="BH7" s="25">
        <v>808.5</v>
      </c>
      <c r="BI7" s="25">
        <v>768.54</v>
      </c>
      <c r="BJ7" s="25">
        <v>373.69</v>
      </c>
      <c r="BK7" s="25">
        <v>370.12</v>
      </c>
      <c r="BL7" s="25">
        <v>371.65</v>
      </c>
      <c r="BM7" s="25">
        <v>397.1</v>
      </c>
      <c r="BN7" s="25">
        <v>379.91</v>
      </c>
      <c r="BO7" s="25">
        <v>265.16000000000003</v>
      </c>
      <c r="BP7" s="25">
        <v>104.65</v>
      </c>
      <c r="BQ7" s="25">
        <v>112.19</v>
      </c>
      <c r="BR7" s="25">
        <v>117.92</v>
      </c>
      <c r="BS7" s="25">
        <v>92.48</v>
      </c>
      <c r="BT7" s="25">
        <v>96.34</v>
      </c>
      <c r="BU7" s="25">
        <v>99.87</v>
      </c>
      <c r="BV7" s="25">
        <v>100.42</v>
      </c>
      <c r="BW7" s="25">
        <v>98.77</v>
      </c>
      <c r="BX7" s="25">
        <v>95.79</v>
      </c>
      <c r="BY7" s="25">
        <v>98.3</v>
      </c>
      <c r="BZ7" s="25">
        <v>102.35</v>
      </c>
      <c r="CA7" s="25">
        <v>195.14</v>
      </c>
      <c r="CB7" s="25">
        <v>182.73</v>
      </c>
      <c r="CC7" s="25">
        <v>173.93</v>
      </c>
      <c r="CD7" s="25">
        <v>222.38</v>
      </c>
      <c r="CE7" s="25">
        <v>214.06</v>
      </c>
      <c r="CF7" s="25">
        <v>171.81</v>
      </c>
      <c r="CG7" s="25">
        <v>171.67</v>
      </c>
      <c r="CH7" s="25">
        <v>173.67</v>
      </c>
      <c r="CI7" s="25">
        <v>171.13</v>
      </c>
      <c r="CJ7" s="25">
        <v>173.7</v>
      </c>
      <c r="CK7" s="25">
        <v>167.74</v>
      </c>
      <c r="CL7" s="25">
        <v>84.87</v>
      </c>
      <c r="CM7" s="25">
        <v>85.99</v>
      </c>
      <c r="CN7" s="25">
        <v>84.29</v>
      </c>
      <c r="CO7" s="25">
        <v>73.28</v>
      </c>
      <c r="CP7" s="25">
        <v>76.61</v>
      </c>
      <c r="CQ7" s="25">
        <v>60.03</v>
      </c>
      <c r="CR7" s="25">
        <v>59.74</v>
      </c>
      <c r="CS7" s="25">
        <v>59.67</v>
      </c>
      <c r="CT7" s="25">
        <v>60.12</v>
      </c>
      <c r="CU7" s="25">
        <v>60.34</v>
      </c>
      <c r="CV7" s="25">
        <v>60.29</v>
      </c>
      <c r="CW7" s="25">
        <v>83.35</v>
      </c>
      <c r="CX7" s="25">
        <v>83.74</v>
      </c>
      <c r="CY7" s="25">
        <v>83.72</v>
      </c>
      <c r="CZ7" s="25">
        <v>79.88</v>
      </c>
      <c r="DA7" s="25">
        <v>76.27</v>
      </c>
      <c r="DB7" s="25">
        <v>84.81</v>
      </c>
      <c r="DC7" s="25">
        <v>84.8</v>
      </c>
      <c r="DD7" s="25">
        <v>84.6</v>
      </c>
      <c r="DE7" s="25">
        <v>84.24</v>
      </c>
      <c r="DF7" s="25">
        <v>84.19</v>
      </c>
      <c r="DG7" s="25">
        <v>90.12</v>
      </c>
      <c r="DH7" s="25">
        <v>39.590000000000003</v>
      </c>
      <c r="DI7" s="25">
        <v>40.700000000000003</v>
      </c>
      <c r="DJ7" s="25">
        <v>42.54</v>
      </c>
      <c r="DK7" s="25">
        <v>34.369999999999997</v>
      </c>
      <c r="DL7" s="25">
        <v>36.64</v>
      </c>
      <c r="DM7" s="25">
        <v>47.28</v>
      </c>
      <c r="DN7" s="25">
        <v>47.66</v>
      </c>
      <c r="DO7" s="25">
        <v>48.17</v>
      </c>
      <c r="DP7" s="25">
        <v>48.83</v>
      </c>
      <c r="DQ7" s="25">
        <v>49.96</v>
      </c>
      <c r="DR7" s="25">
        <v>50.88</v>
      </c>
      <c r="DS7" s="25">
        <v>10.58</v>
      </c>
      <c r="DT7" s="25">
        <v>11.94</v>
      </c>
      <c r="DU7" s="25">
        <v>12.22</v>
      </c>
      <c r="DV7" s="25">
        <v>10.33</v>
      </c>
      <c r="DW7" s="25">
        <v>11.11</v>
      </c>
      <c r="DX7" s="25">
        <v>12.19</v>
      </c>
      <c r="DY7" s="25">
        <v>15.1</v>
      </c>
      <c r="DZ7" s="25">
        <v>17.12</v>
      </c>
      <c r="EA7" s="25">
        <v>18.18</v>
      </c>
      <c r="EB7" s="25">
        <v>19.32</v>
      </c>
      <c r="EC7" s="25">
        <v>22.3</v>
      </c>
      <c r="ED7" s="25">
        <v>0.84</v>
      </c>
      <c r="EE7" s="25">
        <v>0.42</v>
      </c>
      <c r="EF7" s="25">
        <v>0.33</v>
      </c>
      <c r="EG7" s="25">
        <v>0.41</v>
      </c>
      <c r="EH7" s="25">
        <v>0.16</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2023-01-13T05:49:03Z</cp:lastPrinted>
  <dcterms:created xsi:type="dcterms:W3CDTF">2022-12-01T00:54:01Z</dcterms:created>
  <dcterms:modified xsi:type="dcterms:W3CDTF">2023-01-13T05:55:21Z</dcterms:modified>
  <cp:category/>
</cp:coreProperties>
</file>