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ttflsv\ファイルサーバー\13_建設係\999上下水道共通フォルダ\業務全般\14.公営企業決算統計\○経営比較分析表\Ｒ4経営分析表\"/>
    </mc:Choice>
  </mc:AlternateContent>
  <xr:revisionPtr revIDLastSave="0" documentId="13_ncr:1_{E2BE11C6-7174-4FAF-8A0D-AE73DA5064CD}" xr6:coauthVersionLast="36" xr6:coauthVersionMax="36" xr10:uidLastSave="{00000000-0000-0000-0000-000000000000}"/>
  <workbookProtection workbookAlgorithmName="SHA-512" workbookHashValue="N3JtYDaTg8b+sUxVkXkmPKZSStXn1AUeDNg7gilJksuPmRTHxgDEy1gQznamNVbZAQSuTlNNpZNcBpMKVWi/Hg==" workbookSaltValue="Hv1u0ItTbkw5ni7Ju5JslA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Q6" i="5"/>
  <c r="P6" i="5"/>
  <c r="O6" i="5"/>
  <c r="I10" i="4" s="1"/>
  <c r="N6" i="5"/>
  <c r="M6" i="5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BB10" i="4"/>
  <c r="AT10" i="4"/>
  <c r="AL10" i="4"/>
  <c r="W10" i="4"/>
  <c r="P10" i="4"/>
  <c r="B10" i="4"/>
  <c r="AL8" i="4"/>
  <c r="AD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<sst xmlns="http://schemas.openxmlformats.org/spreadsheetml/2006/main" count="233" uniqueCount="119">
  <si>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</si>
  <si>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</si>
  <si>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</si>
  <si>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</si>
  <si>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</si>
  <si>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</si>
  <si>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</si>
  <si>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</si>
  <si>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</si>
  <si>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</si>
  <si>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</si>
  <si>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</si>
  <si>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</si>
  <si>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</si>
  <si>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</si>
  <si>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</si>
  <si>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</si>
  <si>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</si>
  <si>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</si>
  <si>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</si>
  <si>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</si>
  <si>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</si>
  <si>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</si>
  <si>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</si>
  <si>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</si>
  <si>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</si>
  <si>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</si>
  <si>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</si>
  <si>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</si>
  <si>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</si>
  <si>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</si>
  <si>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</si>
  <si>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</si>
  <si>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</si>
  <si>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</si>
  <si>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</si>
  <si>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</si>
  <si>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</si>
  <si>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</si>
  <si>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</si>
  <si>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</si>
  <si>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</si>
  <si>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</si>
  <si>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</si>
  <si>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</si>
  <si>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</si>
  <si>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</si>
  <si>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</si>
  <si>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</si>
  <si>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</si>
  <si>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</si>
  <si>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</si>
  <si>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</si>
  <si>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</si>
  <si>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</si>
  <si>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</si>
  <si>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</si>
  <si>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</si>
  <si>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</si>
  <si>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</si>
  <si>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</si>
  <si>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</si>
  <si>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</si>
  <si>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</si>
  <si>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</si>
  <si>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</si>
  <si>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</si>
  <si>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</si>
  <si>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</si>
  <si>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</si>
  <si>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</si>
  <si>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</si>
  <si>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</si>
  <si>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</si>
  <si>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</si>
  <si>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</si>
  <si>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</si>
  <si>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</si>
  <si>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</si>
  <si>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</si>
  <si>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</si>
  <si>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</si>
  <si>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</si>
  <si>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</si>
  <si>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</si>
  <si>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</si>
  <si>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</si>
  <si>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</si>
  <si>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</si>
  <si>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</si>
  <si>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</si>
  <si>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</si>
  <si>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</si>
  <si>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</si>
  <si>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</si>
  <si>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</si>
  <si>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飯舘村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</si>
  <si>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</si>
  <si>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</si>
  <si>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</si>
  <si>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</si>
  <si>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</si>
  <si>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</si>
  <si>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</si>
  <si>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</si>
  <si>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</si>
  <si>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</si>
  <si>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</si>
  <si>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</si>
  <si>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</si>
  <si>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</si>
  <si>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</si>
  <si>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</si>
  <si>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</si>
  <si>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</si>
  <si>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</si>
  <si>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令和元年度から水道使用料の徴収を再開したが、給水人口は未だ東日本大震災前に及ばないため、水道水安全性のＰＲを続け、帰還住民や移住者の水道加入促進に努める。
　料金については、事業の健全な運営のためには必要不可欠であるが、給水人口が少ない段階で料金を改定することは、使用者一人あたりの負担が大きいため、慎重に検討する必要がある。</t>
    <rPh sb="133" eb="136">
      <t>シヨウシャ</t>
    </rPh>
    <phoneticPr fontId="4"/>
  </si>
  <si>
    <t>➂管路更新率　
令和３年度に完了した管路更新はないため、管路更新率は０となる。
　浄水施設について部分的に劣化が見られてきたため、年度により大規模な修繕に偏りが生じないように平準化し、施設の延命化を図っていく必要がある。</t>
    <rPh sb="1" eb="3">
      <t>カンロ</t>
    </rPh>
    <rPh sb="3" eb="6">
      <t>コウシンリツ</t>
    </rPh>
    <rPh sb="8" eb="10">
      <t>レイワ</t>
    </rPh>
    <rPh sb="11" eb="13">
      <t>ネンド</t>
    </rPh>
    <rPh sb="14" eb="16">
      <t>カンリョウ</t>
    </rPh>
    <rPh sb="18" eb="20">
      <t>カンロ</t>
    </rPh>
    <rPh sb="20" eb="22">
      <t>コウシン</t>
    </rPh>
    <rPh sb="28" eb="33">
      <t>カンロコウシンリツ</t>
    </rPh>
    <phoneticPr fontId="4"/>
  </si>
  <si>
    <t>⑤料金回収率料
　類似団体平均値の約半分となっており、回収率を上げるには水道使用料金を値上げする必要があるが、給水人口が少ない状態での値上げは、使用者一人あたりの負担が大きくなるため、慎重に検討する必要がある。
⑧有収率
　有収率は平均値より低いが、これは排泥作業及び凍結による漏水等が原因である。</t>
    <rPh sb="9" eb="13">
      <t>ルイジダンタイ</t>
    </rPh>
    <rPh sb="15" eb="16">
      <t>アタイ</t>
    </rPh>
    <rPh sb="27" eb="30">
      <t>カイシュウリツ</t>
    </rPh>
    <rPh sb="31" eb="32">
      <t>ア</t>
    </rPh>
    <rPh sb="43" eb="45">
      <t>ネア</t>
    </rPh>
    <rPh sb="67" eb="69">
      <t>ネア</t>
    </rPh>
    <rPh sb="72" eb="75">
      <t>シヨウシャ</t>
    </rPh>
    <rPh sb="75" eb="77">
      <t>ヒトリ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</si>
</sst>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1.66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F-4FEE-B155-CA210793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F-4FEE-B155-CA210793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31.36</c:v>
                </c:pt>
                <c:pt idx="1">
                  <c:v>42.7</c:v>
                </c:pt>
                <c:pt idx="2">
                  <c:v>30.31</c:v>
                </c:pt>
                <c:pt idx="3">
                  <c:v>30.74</c:v>
                </c:pt>
                <c:pt idx="4">
                  <c:v>34.53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7-4A82-AA16-15D66B03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7-4A82-AA16-15D66B03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1.79</c:v>
                </c:pt>
                <c:pt idx="1">
                  <c:v>0.7</c:v>
                </c:pt>
                <c:pt idx="2">
                  <c:v>62.38</c:v>
                </c:pt>
                <c:pt idx="3">
                  <c:v>61.85</c:v>
                </c:pt>
                <c:pt idx="4">
                  <c:v>58.31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3-4721-BDE2-C4902B0A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3-4721-BDE2-C4902B0A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51.72</c:v>
                </c:pt>
                <c:pt idx="1">
                  <c:v>54.4</c:v>
                </c:pt>
                <c:pt idx="2">
                  <c:v>73.8</c:v>
                </c:pt>
                <c:pt idx="3">
                  <c:v>75.98</c:v>
                </c:pt>
                <c:pt idx="4">
                  <c:v>62.17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F-42CA-847B-D56A97F2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F-42CA-847B-D56A97F2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0-4067-AD17-B4655AD2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0-4067-AD17-B4655AD2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4-4E80-A1A8-FDCF9C14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4-4E80-A1A8-FDCF9C14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2-4122-A92C-7F84B99B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122-A92C-7F84B99B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4-4DD7-B022-064BD4A5A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4-4DD7-B022-064BD4A5A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61807.26</c:v>
                </c:pt>
                <c:pt idx="1">
                  <c:v>102173.77</c:v>
                </c:pt>
                <c:pt idx="2">
                  <c:v>1670.61</c:v>
                </c:pt>
                <c:pt idx="3">
                  <c:v>1570.08</c:v>
                </c:pt>
                <c:pt idx="4">
                  <c:v>1365.51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2-4B4F-A97B-BB06FA17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B4F-A97B-BB06FA17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0.52</c:v>
                </c:pt>
                <c:pt idx="2">
                  <c:v>22.66</c:v>
                </c:pt>
                <c:pt idx="3">
                  <c:v>17.91</c:v>
                </c:pt>
                <c:pt idx="4">
                  <c:v>21.61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B93-A9F3-B1E63818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5-4B93-A9F3-B1E638185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30079.15</c:v>
                </c:pt>
                <c:pt idx="1">
                  <c:v>60874.19</c:v>
                </c:pt>
                <c:pt idx="2">
                  <c:v>1232.57</c:v>
                </c:pt>
                <c:pt idx="3">
                  <c:v>1492.91</c:v>
                </c:pt>
                <c:pt idx="4">
                  <c:v>1211.42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2-4EF9-8B97-C3EB3335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2-4EF9-8B97-C3EB3335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福島県　飯舘村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4996</v>
      </c>
      <c r="AM8" s="37"/>
      <c r="AN8" s="37"/>
      <c r="AO8" s="37"/>
      <c r="AP8" s="37"/>
      <c r="AQ8" s="37"/>
      <c r="AR8" s="37"/>
      <c r="AS8" s="37"/>
      <c r="AT8" s="38">
        <f>データ!$S$6</f>
        <v>230.13</v>
      </c>
      <c r="AU8" s="38"/>
      <c r="AV8" s="38"/>
      <c r="AW8" s="38"/>
      <c r="AX8" s="38"/>
      <c r="AY8" s="38"/>
      <c r="AZ8" s="38"/>
      <c r="BA8" s="38"/>
      <c r="BB8" s="38">
        <f>データ!$T$6</f>
        <v>21.71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33.770000000000003</v>
      </c>
      <c r="Q10" s="38"/>
      <c r="R10" s="38"/>
      <c r="S10" s="38"/>
      <c r="T10" s="38"/>
      <c r="U10" s="38"/>
      <c r="V10" s="38"/>
      <c r="W10" s="37">
        <f>データ!$Q$6</f>
        <v>3430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1669</v>
      </c>
      <c r="AM10" s="37"/>
      <c r="AN10" s="37"/>
      <c r="AO10" s="37"/>
      <c r="AP10" s="37"/>
      <c r="AQ10" s="37"/>
      <c r="AR10" s="37"/>
      <c r="AS10" s="37"/>
      <c r="AT10" s="38">
        <f>データ!$V$6</f>
        <v>45.7</v>
      </c>
      <c r="AU10" s="38"/>
      <c r="AV10" s="38"/>
      <c r="AW10" s="38"/>
      <c r="AX10" s="38"/>
      <c r="AY10" s="38"/>
      <c r="AZ10" s="38"/>
      <c r="BA10" s="38"/>
      <c r="BB10" s="38">
        <f>データ!$W$6</f>
        <v>36.520000000000003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118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117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42</v>
      </c>
      <c r="O85" s="13" t="str">
        <f>データ!EN6</f>
        <v>【0.58】</v>
      </c>
    </row>
  </sheetData>
  <sheetProtection algorithmName="SHA-512" hashValue="lx38Fzt33JmL61jxRmqzRb1hlrm89VAnqeZPoO9R6UgUmhMNxrSF1DP9LzAUbe/Lz90M+kQcFfVGjwIueVqxaQ==" saltValue="ObP8ktEBleTfXjXJUPN1L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2021</v>
      </c>
      <c r="C6" s="20">
        <f t="shared" ref="C6:W6" si="3">C7</f>
        <v>75647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福島県　飯舘村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33.770000000000003</v>
      </c>
      <c r="Q6" s="21">
        <f t="shared" si="3"/>
        <v>3430</v>
      </c>
      <c r="R6" s="21">
        <f t="shared" si="3"/>
        <v>4996</v>
      </c>
      <c r="S6" s="21">
        <f t="shared" si="3"/>
        <v>230.13</v>
      </c>
      <c r="T6" s="21">
        <f t="shared" si="3"/>
        <v>21.71</v>
      </c>
      <c r="U6" s="21">
        <f t="shared" si="3"/>
        <v>1669</v>
      </c>
      <c r="V6" s="21">
        <f t="shared" si="3"/>
        <v>45.7</v>
      </c>
      <c r="W6" s="21">
        <f t="shared" si="3"/>
        <v>36.520000000000003</v>
      </c>
      <c r="X6" s="22">
        <f>IF(X7="",NA(),X7)</f>
        <v>51.72</v>
      </c>
      <c r="Y6" s="22">
        <f t="shared" ref="Y6:AG6" si="4">IF(Y7="",NA(),Y7)</f>
        <v>54.4</v>
      </c>
      <c r="Z6" s="22">
        <f t="shared" si="4"/>
        <v>73.8</v>
      </c>
      <c r="AA6" s="22">
        <f t="shared" si="4"/>
        <v>75.98</v>
      </c>
      <c r="AB6" s="22">
        <f t="shared" si="4"/>
        <v>62.17</v>
      </c>
      <c r="AC6" s="22">
        <f t="shared" si="4"/>
        <v>78.510000000000005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61807.26</v>
      </c>
      <c r="BF6" s="22">
        <f t="shared" ref="BF6:BN6" si="7">IF(BF7="",NA(),BF7)</f>
        <v>102173.77</v>
      </c>
      <c r="BG6" s="22">
        <f t="shared" si="7"/>
        <v>1670.61</v>
      </c>
      <c r="BH6" s="22">
        <f t="shared" si="7"/>
        <v>1570.08</v>
      </c>
      <c r="BI6" s="22">
        <f t="shared" si="7"/>
        <v>1365.51</v>
      </c>
      <c r="BJ6" s="22">
        <f t="shared" si="7"/>
        <v>1061.58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1.01</v>
      </c>
      <c r="BQ6" s="22">
        <f t="shared" ref="BQ6:BY6" si="8">IF(BQ7="",NA(),BQ7)</f>
        <v>0.52</v>
      </c>
      <c r="BR6" s="22">
        <f t="shared" si="8"/>
        <v>22.66</v>
      </c>
      <c r="BS6" s="22">
        <f t="shared" si="8"/>
        <v>17.91</v>
      </c>
      <c r="BT6" s="22">
        <f t="shared" si="8"/>
        <v>21.61</v>
      </c>
      <c r="BU6" s="22">
        <f t="shared" si="8"/>
        <v>58.52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30079.15</v>
      </c>
      <c r="CB6" s="22">
        <f t="shared" ref="CB6:CJ6" si="9">IF(CB7="",NA(),CB7)</f>
        <v>60874.19</v>
      </c>
      <c r="CC6" s="22">
        <f t="shared" si="9"/>
        <v>1232.57</v>
      </c>
      <c r="CD6" s="22">
        <f t="shared" si="9"/>
        <v>1492.91</v>
      </c>
      <c r="CE6" s="22">
        <f t="shared" si="9"/>
        <v>1211.42</v>
      </c>
      <c r="CF6" s="22">
        <f t="shared" si="9"/>
        <v>296.3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31.36</v>
      </c>
      <c r="CM6" s="22">
        <f t="shared" ref="CM6:CU6" si="10">IF(CM7="",NA(),CM7)</f>
        <v>42.7</v>
      </c>
      <c r="CN6" s="22">
        <f t="shared" si="10"/>
        <v>30.31</v>
      </c>
      <c r="CO6" s="22">
        <f t="shared" si="10"/>
        <v>30.74</v>
      </c>
      <c r="CP6" s="22">
        <f t="shared" si="10"/>
        <v>34.53</v>
      </c>
      <c r="CQ6" s="22">
        <f t="shared" si="10"/>
        <v>57.3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1.79</v>
      </c>
      <c r="CX6" s="22">
        <f t="shared" ref="CX6:DF6" si="11">IF(CX7="",NA(),CX7)</f>
        <v>0.7</v>
      </c>
      <c r="CY6" s="22">
        <f t="shared" si="11"/>
        <v>62.38</v>
      </c>
      <c r="CZ6" s="22">
        <f t="shared" si="11"/>
        <v>61.85</v>
      </c>
      <c r="DA6" s="22">
        <f t="shared" si="11"/>
        <v>58.31</v>
      </c>
      <c r="DB6" s="22">
        <f t="shared" si="11"/>
        <v>72.42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1.66</v>
      </c>
      <c r="EE6" s="21">
        <f t="shared" ref="EE6:EM6" si="14">IF(EE7="",NA(),EE7)</f>
        <v>0</v>
      </c>
      <c r="EF6" s="21">
        <f t="shared" si="14"/>
        <v>0</v>
      </c>
      <c r="EG6" s="22">
        <f t="shared" si="14"/>
        <v>0.93</v>
      </c>
      <c r="EH6" s="21">
        <f t="shared" si="14"/>
        <v>0</v>
      </c>
      <c r="EI6" s="22">
        <f t="shared" si="14"/>
        <v>0.72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75647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33.770000000000003</v>
      </c>
      <c r="Q7" s="25">
        <v>3430</v>
      </c>
      <c r="R7" s="25">
        <v>4996</v>
      </c>
      <c r="S7" s="25">
        <v>230.13</v>
      </c>
      <c r="T7" s="25">
        <v>21.71</v>
      </c>
      <c r="U7" s="25">
        <v>1669</v>
      </c>
      <c r="V7" s="25">
        <v>45.7</v>
      </c>
      <c r="W7" s="25">
        <v>36.520000000000003</v>
      </c>
      <c r="X7" s="25">
        <v>51.72</v>
      </c>
      <c r="Y7" s="25">
        <v>54.4</v>
      </c>
      <c r="Z7" s="25">
        <v>73.8</v>
      </c>
      <c r="AA7" s="25">
        <v>75.98</v>
      </c>
      <c r="AB7" s="25">
        <v>62.17</v>
      </c>
      <c r="AC7" s="25">
        <v>78.510000000000005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61807.26</v>
      </c>
      <c r="BF7" s="25">
        <v>102173.77</v>
      </c>
      <c r="BG7" s="25">
        <v>1670.61</v>
      </c>
      <c r="BH7" s="25">
        <v>1570.08</v>
      </c>
      <c r="BI7" s="25">
        <v>1365.51</v>
      </c>
      <c r="BJ7" s="25">
        <v>1061.58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1.01</v>
      </c>
      <c r="BQ7" s="25">
        <v>0.52</v>
      </c>
      <c r="BR7" s="25">
        <v>22.66</v>
      </c>
      <c r="BS7" s="25">
        <v>17.91</v>
      </c>
      <c r="BT7" s="25">
        <v>21.61</v>
      </c>
      <c r="BU7" s="25">
        <v>58.52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30079.15</v>
      </c>
      <c r="CB7" s="25">
        <v>60874.19</v>
      </c>
      <c r="CC7" s="25">
        <v>1232.57</v>
      </c>
      <c r="CD7" s="25">
        <v>1492.91</v>
      </c>
      <c r="CE7" s="25">
        <v>1211.42</v>
      </c>
      <c r="CF7" s="25">
        <v>296.3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31.36</v>
      </c>
      <c r="CM7" s="25">
        <v>42.7</v>
      </c>
      <c r="CN7" s="25">
        <v>30.31</v>
      </c>
      <c r="CO7" s="25">
        <v>30.74</v>
      </c>
      <c r="CP7" s="25">
        <v>34.53</v>
      </c>
      <c r="CQ7" s="25">
        <v>57.3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1.79</v>
      </c>
      <c r="CX7" s="25">
        <v>0.7</v>
      </c>
      <c r="CY7" s="25">
        <v>62.38</v>
      </c>
      <c r="CZ7" s="25">
        <v>61.85</v>
      </c>
      <c r="DA7" s="25">
        <v>58.31</v>
      </c>
      <c r="DB7" s="25">
        <v>72.42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1.66</v>
      </c>
      <c r="EE7" s="25">
        <v>0</v>
      </c>
      <c r="EF7" s="25">
        <v>0</v>
      </c>
      <c r="EG7" s="25">
        <v>0.93</v>
      </c>
      <c r="EH7" s="25">
        <v>0</v>
      </c>
      <c r="EI7" s="25">
        <v>0.72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直也</cp:lastModifiedBy>
  <cp:lastPrinted>2023-01-27T06:31:29Z</cp:lastPrinted>
  <dcterms:created xsi:type="dcterms:W3CDTF">2022-12-01T01:09:25Z</dcterms:created>
  <dcterms:modified xsi:type="dcterms:W3CDTF">2023-01-27T06:31:30Z</dcterms:modified>
  <cp:category/>
</cp:coreProperties>
</file>