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Y:\190_上下水道課\04_上下水道課_総務G\04_照会・調査・報告等\23.01.12 【照会_市町村財政課1月27日（金）期限】公営企業に係る経営比較分析表（令和３年度決算）の分析等について\"/>
    </mc:Choice>
  </mc:AlternateContent>
  <xr:revisionPtr revIDLastSave="0" documentId="13_ncr:1_{48CDB9E5-7BE6-4E49-9CD0-F2028C7889D5}" xr6:coauthVersionLast="47" xr6:coauthVersionMax="47" xr10:uidLastSave="{00000000-0000-0000-0000-000000000000}"/>
  <workbookProtection workbookAlgorithmName="SHA-512" workbookHashValue="oDoYWU4Pe/v1EDv0hs7Jh9tczGeCd9d9Nk86kvUmvS6sAu3O3Ly3/j6WXSd3PuFnKcUwpcaYMLm27FBH4D/iWw==" workbookSaltValue="hNE0me3PwwkA8V64zliLxg==" workbookSpinCount="100000" lockStructure="1"/>
  <bookViews>
    <workbookView xWindow="-120" yWindow="-120" windowWidth="29040" windowHeight="1644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O86"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S6" i="5"/>
  <c r="R6" i="5"/>
  <c r="AD10" i="4" s="1"/>
  <c r="Q6" i="5"/>
  <c r="P6" i="5"/>
  <c r="O6" i="5"/>
  <c r="N6" i="5"/>
  <c r="B10" i="4" s="1"/>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6" i="4"/>
  <c r="J86" i="4"/>
  <c r="H86" i="4"/>
  <c r="E86" i="4"/>
  <c r="AL10" i="4"/>
  <c r="W10" i="4"/>
  <c r="P10" i="4"/>
  <c r="I10" i="4"/>
  <c r="AT8" i="4"/>
  <c r="AL8" i="4"/>
  <c r="P8" i="4"/>
  <c r="I8" i="4"/>
</calcChain>
</file>

<file path=xl/sharedStrings.xml><?xml version="1.0" encoding="utf-8"?>
<sst xmlns="http://schemas.openxmlformats.org/spreadsheetml/2006/main" count="236" uniqueCount="119">
  <si>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</si>
  <si>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</si>
  <si>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</si>
  <si>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</si>
  <si>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</si>
  <si>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</si>
  <si>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</si>
  <si>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</si>
  <si>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</si>
  <si>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</si>
  <si>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</si>
  <si>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</si>
  <si>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</si>
  <si>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</si>
  <si>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</si>
  <si>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</si>
  <si>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</si>
  <si>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</si>
  <si>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</si>
  <si>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</si>
  <si>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</si>
  <si>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</si>
  <si>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</si>
  <si>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</si>
  <si>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</si>
  <si>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</si>
  <si>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</si>
  <si>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</si>
  <si>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</si>
  <si>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</si>
  <si>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</si>
  <si>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</si>
  <si>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</si>
  <si>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</si>
  <si>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</si>
  <si>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</si>
  <si>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</si>
  <si>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</si>
  <si>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</si>
  <si>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</si>
  <si>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</si>
  <si>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</si>
  <si>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</si>
  <si>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</si>
  <si>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</si>
  <si>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</si>
  <si>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</si>
  <si>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</si>
  <si>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</si>
  <si>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</si>
  <si>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</si>
  <si>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</si>
  <si>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</si>
  <si>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</si>
  <si>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</si>
  <si>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</si>
  <si>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</si>
  <si>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</si>
  <si>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</si>
  <si>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</si>
  <si>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</si>
  <si>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</si>
  <si>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</si>
  <si>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</si>
  <si>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</si>
  <si>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</si>
  <si>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</si>
  <si>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</si>
  <si>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</si>
  <si>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</si>
  <si>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</si>
  <si>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</si>
  <si>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</si>
  <si>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</si>
  <si>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</si>
  <si>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</si>
  <si>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</si>
  <si>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</si>
  <si>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</si>
  <si>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</si>
  <si>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</si>
  <si>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</si>
  <si>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</si>
  <si>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</si>
  <si>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</si>
  <si>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</si>
  <si>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</si>
  <si>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</si>
  <si>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</si>
  <si>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</si>
  <si>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</si>
  <si>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</si>
  <si>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</si>
  <si>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</si>
  <si>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</si>
  <si>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</si>
  <si>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</si>
  <si>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</si>
  <si>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鏡石町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</si>
  <si>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</si>
  <si>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</si>
  <si>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</si>
  <si>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</si>
  <si>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</si>
  <si>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</si>
  <si>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</si>
  <si>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</si>
  <si>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</si>
  <si>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</si>
  <si>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</si>
  <si>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</si>
  <si>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</si>
  <si>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</si>
  <si>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</si>
  <si>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</si>
  <si>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</si>
  <si>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xml:space="preserve">
●農業集落排水事業は、平成10年度に完了済。整備当時は、建設に係る経費としての資本的収入は国からの多額の補助金、企業債借入金、さらに一般会計繰入金を財源としていた。整備後の現在では企業債の償還に一般会計繰入金を充てている状況にある。
●水洗化率は、昨年比ほぼ横ばいとなったが、節水タイプの機器普及やそもそもの処理人口減少に伴い有収水量は減少傾向にある。
　農業集落排水事業区域内への新規住宅建築が期待出来ない土地利用規制もある中で、事業収益の９割強を占める成田地区において阿武隈川上流域治水対策プロジェクトが計画されるなど、処理人口・有収水量の減少傾向は今後益々拍車がかかる状況にあることから、事業の維持・経営の健全化に向けた取組が必要である。　　　　　　　　　　　
●経費回収率は基準内繰入金の適正化により改善されたが、類似団体より低いため、健全な経営のために料金改定の検討をすすめる。　　　　　　　　　　　　　　　
●企業債残高対事業規模比率は、基準内繰入金の適正化により類似団体平均より低くなったものの、台風19号災害復旧事業に伴う災害復旧事業債の新規借入により起債残高が増加している中で遊水地整備事業との兼ね合いで更新事業の先送り等で比率が減少している。</t>
    <rPh sb="17" eb="18">
      <t>ド</t>
    </rPh>
    <rPh sb="21" eb="22">
      <t>ズミ</t>
    </rPh>
    <rPh sb="43" eb="45">
      <t>シュウニュウ</t>
    </rPh>
    <rPh sb="50" eb="52">
      <t>タガク</t>
    </rPh>
    <rPh sb="60" eb="62">
      <t>カリイレ</t>
    </rPh>
    <rPh sb="62" eb="63">
      <t>キン</t>
    </rPh>
    <rPh sb="75" eb="77">
      <t>ザイゲン</t>
    </rPh>
    <rPh sb="111" eb="113">
      <t>ジョウキョウ</t>
    </rPh>
    <rPh sb="128" eb="129">
      <t>ヒ</t>
    </rPh>
    <rPh sb="156" eb="158">
      <t>ショリ</t>
    </rPh>
    <rPh sb="158" eb="160">
      <t>ジンコウ</t>
    </rPh>
    <rPh sb="160" eb="162">
      <t>ゲンショウ</t>
    </rPh>
    <rPh sb="163" eb="164">
      <t>トモナ</t>
    </rPh>
    <rPh sb="170" eb="172">
      <t>ゲンショウ</t>
    </rPh>
    <rPh sb="172" eb="174">
      <t>ケイコウ</t>
    </rPh>
    <rPh sb="180" eb="182">
      <t>ノウギョウ</t>
    </rPh>
    <rPh sb="182" eb="184">
      <t>シュウラク</t>
    </rPh>
    <rPh sb="184" eb="186">
      <t>ハイスイ</t>
    </rPh>
    <rPh sb="186" eb="188">
      <t>ジギョウ</t>
    </rPh>
    <rPh sb="188" eb="191">
      <t>クイキナイ</t>
    </rPh>
    <rPh sb="193" eb="195">
      <t>シンキ</t>
    </rPh>
    <rPh sb="195" eb="197">
      <t>ジュウタク</t>
    </rPh>
    <rPh sb="197" eb="199">
      <t>ケンチク</t>
    </rPh>
    <rPh sb="200" eb="202">
      <t>キタイ</t>
    </rPh>
    <rPh sb="202" eb="204">
      <t>デキ</t>
    </rPh>
    <rPh sb="206" eb="210">
      <t>トチリヨウ</t>
    </rPh>
    <rPh sb="210" eb="212">
      <t>キセイ</t>
    </rPh>
    <rPh sb="215" eb="216">
      <t>ナカ</t>
    </rPh>
    <rPh sb="218" eb="220">
      <t>ジギョウ</t>
    </rPh>
    <rPh sb="220" eb="222">
      <t>シュウエキ</t>
    </rPh>
    <rPh sb="224" eb="226">
      <t>ワリキョウ</t>
    </rPh>
    <rPh sb="227" eb="228">
      <t>シ</t>
    </rPh>
    <rPh sb="230" eb="234">
      <t>ナリタチク</t>
    </rPh>
    <rPh sb="238" eb="242">
      <t>アブクマガワ</t>
    </rPh>
    <rPh sb="242" eb="245">
      <t>ジョウリュウイキ</t>
    </rPh>
    <rPh sb="245" eb="247">
      <t>チスイ</t>
    </rPh>
    <rPh sb="247" eb="249">
      <t>タイサク</t>
    </rPh>
    <rPh sb="256" eb="258">
      <t>ケイカク</t>
    </rPh>
    <rPh sb="264" eb="266">
      <t>ショリ</t>
    </rPh>
    <rPh sb="266" eb="268">
      <t>ジンコウ</t>
    </rPh>
    <rPh sb="274" eb="276">
      <t>ゲンショウ</t>
    </rPh>
    <rPh sb="276" eb="278">
      <t>ケイコウ</t>
    </rPh>
    <rPh sb="279" eb="281">
      <t>コンゴ</t>
    </rPh>
    <rPh sb="281" eb="283">
      <t>マスマス</t>
    </rPh>
    <rPh sb="283" eb="285">
      <t>ハクシャ</t>
    </rPh>
    <rPh sb="289" eb="291">
      <t>ジョウキョウ</t>
    </rPh>
    <rPh sb="299" eb="301">
      <t>ジギョウ</t>
    </rPh>
    <rPh sb="302" eb="304">
      <t>イジ</t>
    </rPh>
    <rPh sb="459" eb="461">
      <t>タイフウ</t>
    </rPh>
    <rPh sb="463" eb="464">
      <t>ゴウ</t>
    </rPh>
    <rPh sb="464" eb="466">
      <t>サイガイ</t>
    </rPh>
    <rPh sb="466" eb="468">
      <t>フッキュウ</t>
    </rPh>
    <rPh sb="468" eb="470">
      <t>ジギョウ</t>
    </rPh>
    <rPh sb="471" eb="472">
      <t>トモナ</t>
    </rPh>
    <rPh sb="473" eb="475">
      <t>サイガイ</t>
    </rPh>
    <rPh sb="475" eb="477">
      <t>フッキュウ</t>
    </rPh>
    <rPh sb="477" eb="480">
      <t>ジギョウサイ</t>
    </rPh>
    <rPh sb="481" eb="483">
      <t>シンキ</t>
    </rPh>
    <rPh sb="483" eb="485">
      <t>カリイレ</t>
    </rPh>
    <rPh sb="488" eb="490">
      <t>キサイ</t>
    </rPh>
    <rPh sb="490" eb="492">
      <t>ザンダカ</t>
    </rPh>
    <rPh sb="493" eb="495">
      <t>ゾウカ</t>
    </rPh>
    <rPh sb="499" eb="500">
      <t>ナカ</t>
    </rPh>
    <rPh sb="501" eb="504">
      <t>ユウスイチ</t>
    </rPh>
    <rPh sb="504" eb="506">
      <t>セイビ</t>
    </rPh>
    <rPh sb="506" eb="508">
      <t>ジギョウ</t>
    </rPh>
    <rPh sb="510" eb="511">
      <t>カ</t>
    </rPh>
    <rPh sb="512" eb="513">
      <t>ア</t>
    </rPh>
    <rPh sb="515" eb="517">
      <t>コウシン</t>
    </rPh>
    <rPh sb="517" eb="519">
      <t>ジギョウ</t>
    </rPh>
    <rPh sb="520" eb="522">
      <t>サキオク</t>
    </rPh>
    <rPh sb="523" eb="524">
      <t>トウ</t>
    </rPh>
    <rPh sb="525" eb="527">
      <t>ヒリツ</t>
    </rPh>
    <rPh sb="528" eb="530">
      <t>ゲンショウ</t>
    </rPh>
    <phoneticPr fontId="4"/>
  </si>
  <si>
    <t xml:space="preserve">
●平成８年からの一部供用開始であり、令和元年台風19号により処理場が水没、電気機械設備を交換済みのため設備・管渠等は比較的新しい。
　管渠築造整備は完了済となっていることから、平成29年度より農山漁村地域整備事業交付金を活用し、施設の維持管理費の平準化・コスト削減と施設の延命を図る長寿命化の取り組みに着手中であったところ、令和元年台風19号による災害により阿武隈川上流域治水対策プロジェクトが計画され、成田地区において処理場を含んだ主要部分が影響を受ける見通しとなっており、改築更新事業計画を見直し必要最低限度の機能維持のための補修が必要になっている。</t>
    <rPh sb="11" eb="13">
      <t>キョウヨウ</t>
    </rPh>
    <rPh sb="19" eb="21">
      <t>レイワ</t>
    </rPh>
    <rPh sb="21" eb="23">
      <t>ガンネン</t>
    </rPh>
    <rPh sb="23" eb="25">
      <t>タイフウ</t>
    </rPh>
    <rPh sb="27" eb="28">
      <t>ゴウ</t>
    </rPh>
    <rPh sb="31" eb="34">
      <t>ショリジョウ</t>
    </rPh>
    <rPh sb="35" eb="37">
      <t>スイボツ</t>
    </rPh>
    <rPh sb="38" eb="40">
      <t>デンキ</t>
    </rPh>
    <rPh sb="40" eb="42">
      <t>キカイ</t>
    </rPh>
    <rPh sb="42" eb="44">
      <t>セツビ</t>
    </rPh>
    <rPh sb="45" eb="47">
      <t>コウカン</t>
    </rPh>
    <rPh sb="47" eb="48">
      <t>ズ</t>
    </rPh>
    <rPh sb="52" eb="54">
      <t>セツビ</t>
    </rPh>
    <rPh sb="68" eb="70">
      <t>カンキョ</t>
    </rPh>
    <rPh sb="70" eb="72">
      <t>チクゾウ</t>
    </rPh>
    <rPh sb="72" eb="74">
      <t>セイビ</t>
    </rPh>
    <rPh sb="75" eb="77">
      <t>カンリョウ</t>
    </rPh>
    <rPh sb="77" eb="78">
      <t>ズミ</t>
    </rPh>
    <rPh sb="122" eb="123">
      <t>ヒ</t>
    </rPh>
    <rPh sb="142" eb="146">
      <t>チョウジュミョウカ</t>
    </rPh>
    <rPh sb="147" eb="148">
      <t>ト</t>
    </rPh>
    <rPh sb="149" eb="150">
      <t>ク</t>
    </rPh>
    <rPh sb="152" eb="154">
      <t>チャクシュ</t>
    </rPh>
    <rPh sb="154" eb="155">
      <t>チュウ</t>
    </rPh>
    <rPh sb="163" eb="165">
      <t>レイワ</t>
    </rPh>
    <rPh sb="165" eb="167">
      <t>ガンネン</t>
    </rPh>
    <rPh sb="167" eb="169">
      <t>タイフウ</t>
    </rPh>
    <rPh sb="171" eb="172">
      <t>ゴウ</t>
    </rPh>
    <rPh sb="175" eb="177">
      <t>サイガイ</t>
    </rPh>
    <rPh sb="180" eb="191">
      <t>アブクマガワジョウリュウイキチスイタイサク</t>
    </rPh>
    <rPh sb="198" eb="200">
      <t>ケイカク</t>
    </rPh>
    <rPh sb="203" eb="207">
      <t>ナリタチク</t>
    </rPh>
    <rPh sb="211" eb="214">
      <t>ショリジョウ</t>
    </rPh>
    <rPh sb="215" eb="216">
      <t>フク</t>
    </rPh>
    <rPh sb="218" eb="220">
      <t>シュヨウ</t>
    </rPh>
    <rPh sb="220" eb="222">
      <t>ブブン</t>
    </rPh>
    <rPh sb="223" eb="225">
      <t>エイキョウ</t>
    </rPh>
    <rPh sb="226" eb="227">
      <t>ウ</t>
    </rPh>
    <rPh sb="229" eb="231">
      <t>ミトオ</t>
    </rPh>
    <rPh sb="239" eb="241">
      <t>カイチク</t>
    </rPh>
    <rPh sb="241" eb="243">
      <t>コウシン</t>
    </rPh>
    <rPh sb="243" eb="245">
      <t>ジギョウ</t>
    </rPh>
    <rPh sb="245" eb="247">
      <t>ケイカク</t>
    </rPh>
    <rPh sb="248" eb="250">
      <t>ミナオ</t>
    </rPh>
    <rPh sb="251" eb="253">
      <t>ヒツヨウ</t>
    </rPh>
    <rPh sb="253" eb="255">
      <t>サイテイ</t>
    </rPh>
    <rPh sb="255" eb="257">
      <t>ゲンド</t>
    </rPh>
    <rPh sb="258" eb="260">
      <t>キノウ</t>
    </rPh>
    <rPh sb="260" eb="262">
      <t>イジ</t>
    </rPh>
    <rPh sb="266" eb="268">
      <t>ホシュウ</t>
    </rPh>
    <rPh sb="269" eb="271">
      <t>ヒツヨウ</t>
    </rPh>
    <phoneticPr fontId="4"/>
  </si>
  <si>
    <t xml:space="preserve">
●水洗化普及の一層の推進や施設・管路などの効率的・効果的な維持管理に努め、今後も汚水処理事業を継続するため町民の理解を得ながら使用料や農業集落排水分担金の適正化に取り組む。
　具体的には、平成28年度に策定した経営戦略に基づき経営の安定化を図ることになるが、使用料収入の９割強を占める成田地区において阿武隈川上流域治水対策プロジェクトが計画されており、今後の動向により汚水処理事業そのものの大幅な見直しが必要となることが予想される。
　そのため当該計画の動向に注視しつつ、無駄のない施設整備・投資となるよう関係機関連携の上、適切な時期に適切な対応を図りたい。
　令和５年４月から地方公営企業法適用予定。</t>
    <rPh sb="17" eb="19">
      <t>カンロ</t>
    </rPh>
    <rPh sb="22" eb="25">
      <t>コウリツテキ</t>
    </rPh>
    <rPh sb="26" eb="29">
      <t>コウカテキ</t>
    </rPh>
    <rPh sb="35" eb="36">
      <t>ツト</t>
    </rPh>
    <rPh sb="38" eb="40">
      <t>コンゴ</t>
    </rPh>
    <rPh sb="41" eb="43">
      <t>オスイ</t>
    </rPh>
    <rPh sb="43" eb="45">
      <t>ショリ</t>
    </rPh>
    <rPh sb="45" eb="47">
      <t>ジギョウ</t>
    </rPh>
    <rPh sb="48" eb="50">
      <t>ケイゾク</t>
    </rPh>
    <rPh sb="82" eb="83">
      <t>ト</t>
    </rPh>
    <rPh sb="84" eb="85">
      <t>ク</t>
    </rPh>
    <rPh sb="89" eb="92">
      <t>グタイテキ</t>
    </rPh>
    <rPh sb="130" eb="133">
      <t>シヨウリョウ</t>
    </rPh>
    <rPh sb="133" eb="135">
      <t>シュウニュウ</t>
    </rPh>
    <rPh sb="137" eb="139">
      <t>ワリキョウ</t>
    </rPh>
    <rPh sb="140" eb="141">
      <t>シ</t>
    </rPh>
    <rPh sb="143" eb="147">
      <t>ナリタチク</t>
    </rPh>
    <rPh sb="151" eb="162">
      <t>アブクマガワジョウリュウイキチスイタイサク</t>
    </rPh>
    <rPh sb="169" eb="171">
      <t>ケイカク</t>
    </rPh>
    <rPh sb="177" eb="179">
      <t>コンゴ</t>
    </rPh>
    <rPh sb="180" eb="182">
      <t>ドウコウ</t>
    </rPh>
    <rPh sb="185" eb="187">
      <t>オスイ</t>
    </rPh>
    <rPh sb="187" eb="189">
      <t>ショリ</t>
    </rPh>
    <rPh sb="189" eb="191">
      <t>ジギョウ</t>
    </rPh>
    <rPh sb="196" eb="198">
      <t>オオハバ</t>
    </rPh>
    <rPh sb="199" eb="201">
      <t>ミナオ</t>
    </rPh>
    <rPh sb="203" eb="205">
      <t>ヒツヨウ</t>
    </rPh>
    <rPh sb="211" eb="213">
      <t>ヨソウ</t>
    </rPh>
    <rPh sb="223" eb="225">
      <t>トウガイ</t>
    </rPh>
    <rPh sb="225" eb="227">
      <t>ケイカク</t>
    </rPh>
    <rPh sb="228" eb="230">
      <t>ドウコウ</t>
    </rPh>
    <rPh sb="231" eb="233">
      <t>チュウシ</t>
    </rPh>
    <rPh sb="237" eb="239">
      <t>ムダ</t>
    </rPh>
    <rPh sb="242" eb="244">
      <t>シセツ</t>
    </rPh>
    <rPh sb="244" eb="246">
      <t>セイビ</t>
    </rPh>
    <rPh sb="247" eb="249">
      <t>トウシ</t>
    </rPh>
    <rPh sb="254" eb="256">
      <t>カンケイ</t>
    </rPh>
    <rPh sb="256" eb="258">
      <t>キカン</t>
    </rPh>
    <rPh sb="258" eb="260">
      <t>レンケイ</t>
    </rPh>
    <rPh sb="261" eb="262">
      <t>ウエ</t>
    </rPh>
    <rPh sb="263" eb="265">
      <t>テキセツ</t>
    </rPh>
    <rPh sb="266" eb="268">
      <t>ジキ</t>
    </rPh>
    <rPh sb="269" eb="271">
      <t>テキセツ</t>
    </rPh>
    <rPh sb="272" eb="274">
      <t>タイオウ</t>
    </rPh>
    <rPh sb="275" eb="276">
      <t>ハカ</t>
    </rPh>
    <rPh sb="299" eb="301">
      <t>ヨテイ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</si>
</sst>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3AB-48AC-A008-14AC04DA953F}"/>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0.01</c:v>
                </c:pt>
                <c:pt idx="2">
                  <c:v>0.02</c:v>
                </c:pt>
                <c:pt idx="3">
                  <c:v>0.25</c:v>
                </c:pt>
                <c:pt idx="4">
                  <c:v>0.05</c:v>
                </c:pt>
              </c:numCache>
            </c:numRef>
          </c:val>
          <c:smooth val="0"/>
          <c:extLst>
            <c:ext xmlns:c16="http://schemas.microsoft.com/office/drawing/2014/chart" uri="{C3380CC4-5D6E-409C-BE32-E72D297353CC}">
              <c16:uniqueId val="{00000001-43AB-48AC-A008-14AC04DA953F}"/>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42.3</c:v>
                </c:pt>
                <c:pt idx="1">
                  <c:v>42.07</c:v>
                </c:pt>
                <c:pt idx="2">
                  <c:v>42.99</c:v>
                </c:pt>
                <c:pt idx="3">
                  <c:v>42.07</c:v>
                </c:pt>
                <c:pt idx="4">
                  <c:v>41.38</c:v>
                </c:pt>
              </c:numCache>
            </c:numRef>
          </c:val>
          <c:extLst>
            <c:ext xmlns:c16="http://schemas.microsoft.com/office/drawing/2014/chart" uri="{C3380CC4-5D6E-409C-BE32-E72D297353CC}">
              <c16:uniqueId val="{00000000-DA83-46A9-BFA4-63C7D4A417C2}"/>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51.75</c:v>
                </c:pt>
                <c:pt idx="1">
                  <c:v>50.68</c:v>
                </c:pt>
                <c:pt idx="2">
                  <c:v>50.14</c:v>
                </c:pt>
                <c:pt idx="3">
                  <c:v>54.83</c:v>
                </c:pt>
                <c:pt idx="4">
                  <c:v>66.53</c:v>
                </c:pt>
              </c:numCache>
            </c:numRef>
          </c:val>
          <c:smooth val="0"/>
          <c:extLst>
            <c:ext xmlns:c16="http://schemas.microsoft.com/office/drawing/2014/chart" uri="{C3380CC4-5D6E-409C-BE32-E72D297353CC}">
              <c16:uniqueId val="{00000001-DA83-46A9-BFA4-63C7D4A417C2}"/>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90.49</c:v>
                </c:pt>
                <c:pt idx="1">
                  <c:v>90.16</c:v>
                </c:pt>
                <c:pt idx="2">
                  <c:v>90.14</c:v>
                </c:pt>
                <c:pt idx="3">
                  <c:v>90.42</c:v>
                </c:pt>
                <c:pt idx="4">
                  <c:v>90.51</c:v>
                </c:pt>
              </c:numCache>
            </c:numRef>
          </c:val>
          <c:extLst>
            <c:ext xmlns:c16="http://schemas.microsoft.com/office/drawing/2014/chart" uri="{C3380CC4-5D6E-409C-BE32-E72D297353CC}">
              <c16:uniqueId val="{00000000-3A94-42B5-BBD0-CC809C3790F8}"/>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84.84</c:v>
                </c:pt>
                <c:pt idx="1">
                  <c:v>84.86</c:v>
                </c:pt>
                <c:pt idx="2">
                  <c:v>84.98</c:v>
                </c:pt>
                <c:pt idx="3">
                  <c:v>84.7</c:v>
                </c:pt>
                <c:pt idx="4">
                  <c:v>84.67</c:v>
                </c:pt>
              </c:numCache>
            </c:numRef>
          </c:val>
          <c:smooth val="0"/>
          <c:extLst>
            <c:ext xmlns:c16="http://schemas.microsoft.com/office/drawing/2014/chart" uri="{C3380CC4-5D6E-409C-BE32-E72D297353CC}">
              <c16:uniqueId val="{00000001-3A94-42B5-BBD0-CC809C3790F8}"/>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74.28</c:v>
                </c:pt>
                <c:pt idx="1">
                  <c:v>70.540000000000006</c:v>
                </c:pt>
                <c:pt idx="2">
                  <c:v>72.510000000000005</c:v>
                </c:pt>
                <c:pt idx="3">
                  <c:v>67.489999999999995</c:v>
                </c:pt>
                <c:pt idx="4">
                  <c:v>71.5</c:v>
                </c:pt>
              </c:numCache>
            </c:numRef>
          </c:val>
          <c:extLst>
            <c:ext xmlns:c16="http://schemas.microsoft.com/office/drawing/2014/chart" uri="{C3380CC4-5D6E-409C-BE32-E72D297353CC}">
              <c16:uniqueId val="{00000000-7E99-454E-9CC0-84029630829A}"/>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E99-454E-9CC0-84029630829A}"/>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B7B-41EA-92E8-8E89A4BAA01C}"/>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B7B-41EA-92E8-8E89A4BAA01C}"/>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775-45D9-BF98-476D49AC5AF5}"/>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775-45D9-BF98-476D49AC5AF5}"/>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A0B-4C58-AD31-31BDFFEB111F}"/>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A0B-4C58-AD31-31BDFFEB111F}"/>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9DB-486E-A074-0F2B5FE0B41E}"/>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9DB-486E-A074-0F2B5FE0B41E}"/>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formatCode="#,##0.00;&quot;△&quot;#,##0.00;&quot;-&quot;">
                  <c:v>146.82</c:v>
                </c:pt>
                <c:pt idx="1">
                  <c:v>0</c:v>
                </c:pt>
                <c:pt idx="2" formatCode="#,##0.00;&quot;△&quot;#,##0.00;&quot;-&quot;">
                  <c:v>399.16</c:v>
                </c:pt>
                <c:pt idx="3" formatCode="#,##0.00;&quot;△&quot;#,##0.00;&quot;-&quot;">
                  <c:v>712.02</c:v>
                </c:pt>
                <c:pt idx="4" formatCode="#,##0.00;&quot;△&quot;#,##0.00;&quot;-&quot;">
                  <c:v>119.88</c:v>
                </c:pt>
              </c:numCache>
            </c:numRef>
          </c:val>
          <c:extLst>
            <c:ext xmlns:c16="http://schemas.microsoft.com/office/drawing/2014/chart" uri="{C3380CC4-5D6E-409C-BE32-E72D297353CC}">
              <c16:uniqueId val="{00000000-285F-4103-B34A-1BD7B6881FF7}"/>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855.8</c:v>
                </c:pt>
                <c:pt idx="1">
                  <c:v>789.46</c:v>
                </c:pt>
                <c:pt idx="2">
                  <c:v>826.83</c:v>
                </c:pt>
                <c:pt idx="3">
                  <c:v>867.83</c:v>
                </c:pt>
                <c:pt idx="4">
                  <c:v>791.76</c:v>
                </c:pt>
              </c:numCache>
            </c:numRef>
          </c:val>
          <c:smooth val="0"/>
          <c:extLst>
            <c:ext xmlns:c16="http://schemas.microsoft.com/office/drawing/2014/chart" uri="{C3380CC4-5D6E-409C-BE32-E72D297353CC}">
              <c16:uniqueId val="{00000001-285F-4103-B34A-1BD7B6881FF7}"/>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32.450000000000003</c:v>
                </c:pt>
                <c:pt idx="1">
                  <c:v>32.380000000000003</c:v>
                </c:pt>
                <c:pt idx="2">
                  <c:v>32.04</c:v>
                </c:pt>
                <c:pt idx="3">
                  <c:v>33.28</c:v>
                </c:pt>
                <c:pt idx="4">
                  <c:v>33.130000000000003</c:v>
                </c:pt>
              </c:numCache>
            </c:numRef>
          </c:val>
          <c:extLst>
            <c:ext xmlns:c16="http://schemas.microsoft.com/office/drawing/2014/chart" uri="{C3380CC4-5D6E-409C-BE32-E72D297353CC}">
              <c16:uniqueId val="{00000000-3D50-488C-AB7B-62736FF9A5FD}"/>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59.8</c:v>
                </c:pt>
                <c:pt idx="1">
                  <c:v>57.77</c:v>
                </c:pt>
                <c:pt idx="2">
                  <c:v>57.31</c:v>
                </c:pt>
                <c:pt idx="3">
                  <c:v>57.08</c:v>
                </c:pt>
                <c:pt idx="4">
                  <c:v>56.26</c:v>
                </c:pt>
              </c:numCache>
            </c:numRef>
          </c:val>
          <c:smooth val="0"/>
          <c:extLst>
            <c:ext xmlns:c16="http://schemas.microsoft.com/office/drawing/2014/chart" uri="{C3380CC4-5D6E-409C-BE32-E72D297353CC}">
              <c16:uniqueId val="{00000001-3D50-488C-AB7B-62736FF9A5FD}"/>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399.42</c:v>
                </c:pt>
                <c:pt idx="1">
                  <c:v>406.28</c:v>
                </c:pt>
                <c:pt idx="2">
                  <c:v>385.03</c:v>
                </c:pt>
                <c:pt idx="3">
                  <c:v>391.12</c:v>
                </c:pt>
                <c:pt idx="4">
                  <c:v>394.87</c:v>
                </c:pt>
              </c:numCache>
            </c:numRef>
          </c:val>
          <c:extLst>
            <c:ext xmlns:c16="http://schemas.microsoft.com/office/drawing/2014/chart" uri="{C3380CC4-5D6E-409C-BE32-E72D297353CC}">
              <c16:uniqueId val="{00000000-724A-4548-98E6-4371BACF50D0}"/>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263.76</c:v>
                </c:pt>
                <c:pt idx="1">
                  <c:v>274.35000000000002</c:v>
                </c:pt>
                <c:pt idx="2">
                  <c:v>273.52</c:v>
                </c:pt>
                <c:pt idx="3">
                  <c:v>274.99</c:v>
                </c:pt>
                <c:pt idx="4">
                  <c:v>282.08999999999997</c:v>
                </c:pt>
              </c:numCache>
            </c:numRef>
          </c:val>
          <c:smooth val="0"/>
          <c:extLst>
            <c:ext xmlns:c16="http://schemas.microsoft.com/office/drawing/2014/chart" uri="{C3380CC4-5D6E-409C-BE32-E72D297353CC}">
              <c16:uniqueId val="{00000001-724A-4548-98E6-4371BACF50D0}"/>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【786.37】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【86.91】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【61.14】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【256.97】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P46" zoomScaleNormal="100" workbookViewId="0">
      <selection activeCell="CA66" sqref="CA6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0" t="s">
        <v>0</v>
      </c>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row>
    <row r="3" spans="1:78" ht="9.75" customHeight="1" x14ac:dyDescent="0.15">
      <c r="A3" s="2"/>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row>
    <row r="4" spans="1:78" ht="9.75" customHeight="1" x14ac:dyDescent="0.15">
      <c r="A4" s="2"/>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1" t="str">
        <f>データ!H6</f>
        <v>福島県　鏡石町</v>
      </c>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0" t="s">
        <v>1</v>
      </c>
      <c r="C7" s="60"/>
      <c r="D7" s="60"/>
      <c r="E7" s="60"/>
      <c r="F7" s="60"/>
      <c r="G7" s="60"/>
      <c r="H7" s="60"/>
      <c r="I7" s="60" t="s">
        <v>2</v>
      </c>
      <c r="J7" s="60"/>
      <c r="K7" s="60"/>
      <c r="L7" s="60"/>
      <c r="M7" s="60"/>
      <c r="N7" s="60"/>
      <c r="O7" s="60"/>
      <c r="P7" s="60" t="s">
        <v>3</v>
      </c>
      <c r="Q7" s="60"/>
      <c r="R7" s="60"/>
      <c r="S7" s="60"/>
      <c r="T7" s="60"/>
      <c r="U7" s="60"/>
      <c r="V7" s="60"/>
      <c r="W7" s="60" t="s">
        <v>4</v>
      </c>
      <c r="X7" s="60"/>
      <c r="Y7" s="60"/>
      <c r="Z7" s="60"/>
      <c r="AA7" s="60"/>
      <c r="AB7" s="60"/>
      <c r="AC7" s="60"/>
      <c r="AD7" s="60" t="s">
        <v>5</v>
      </c>
      <c r="AE7" s="60"/>
      <c r="AF7" s="60"/>
      <c r="AG7" s="60"/>
      <c r="AH7" s="60"/>
      <c r="AI7" s="60"/>
      <c r="AJ7" s="60"/>
      <c r="AK7" s="3"/>
      <c r="AL7" s="60" t="s">
        <v>6</v>
      </c>
      <c r="AM7" s="60"/>
      <c r="AN7" s="60"/>
      <c r="AO7" s="60"/>
      <c r="AP7" s="60"/>
      <c r="AQ7" s="60"/>
      <c r="AR7" s="60"/>
      <c r="AS7" s="60"/>
      <c r="AT7" s="60" t="s">
        <v>7</v>
      </c>
      <c r="AU7" s="60"/>
      <c r="AV7" s="60"/>
      <c r="AW7" s="60"/>
      <c r="AX7" s="60"/>
      <c r="AY7" s="60"/>
      <c r="AZ7" s="60"/>
      <c r="BA7" s="60"/>
      <c r="BB7" s="60" t="s">
        <v>8</v>
      </c>
      <c r="BC7" s="60"/>
      <c r="BD7" s="60"/>
      <c r="BE7" s="60"/>
      <c r="BF7" s="60"/>
      <c r="BG7" s="60"/>
      <c r="BH7" s="60"/>
      <c r="BI7" s="60"/>
      <c r="BJ7" s="3"/>
      <c r="BK7" s="3"/>
      <c r="BL7" s="63" t="s">
        <v>9</v>
      </c>
      <c r="BM7" s="64"/>
      <c r="BN7" s="64"/>
      <c r="BO7" s="64"/>
      <c r="BP7" s="64"/>
      <c r="BQ7" s="64"/>
      <c r="BR7" s="64"/>
      <c r="BS7" s="64"/>
      <c r="BT7" s="64"/>
      <c r="BU7" s="64"/>
      <c r="BV7" s="64"/>
      <c r="BW7" s="64"/>
      <c r="BX7" s="64"/>
      <c r="BY7" s="65"/>
    </row>
    <row r="8" spans="1:78" ht="18.75" customHeight="1" x14ac:dyDescent="0.15">
      <c r="A8" s="2"/>
      <c r="B8" s="66" t="str">
        <f>データ!I6</f>
        <v>法非適用</v>
      </c>
      <c r="C8" s="66"/>
      <c r="D8" s="66"/>
      <c r="E8" s="66"/>
      <c r="F8" s="66"/>
      <c r="G8" s="66"/>
      <c r="H8" s="66"/>
      <c r="I8" s="66" t="str">
        <f>データ!J6</f>
        <v>下水道事業</v>
      </c>
      <c r="J8" s="66"/>
      <c r="K8" s="66"/>
      <c r="L8" s="66"/>
      <c r="M8" s="66"/>
      <c r="N8" s="66"/>
      <c r="O8" s="66"/>
      <c r="P8" s="66" t="str">
        <f>データ!K6</f>
        <v>農業集落排水</v>
      </c>
      <c r="Q8" s="66"/>
      <c r="R8" s="66"/>
      <c r="S8" s="66"/>
      <c r="T8" s="66"/>
      <c r="U8" s="66"/>
      <c r="V8" s="66"/>
      <c r="W8" s="66" t="str">
        <f>データ!L6</f>
        <v>F2</v>
      </c>
      <c r="X8" s="66"/>
      <c r="Y8" s="66"/>
      <c r="Z8" s="66"/>
      <c r="AA8" s="66"/>
      <c r="AB8" s="66"/>
      <c r="AC8" s="66"/>
      <c r="AD8" s="67" t="str">
        <f>データ!$M$6</f>
        <v>非設置</v>
      </c>
      <c r="AE8" s="67"/>
      <c r="AF8" s="67"/>
      <c r="AG8" s="67"/>
      <c r="AH8" s="67"/>
      <c r="AI8" s="67"/>
      <c r="AJ8" s="67"/>
      <c r="AK8" s="3"/>
      <c r="AL8" s="55">
        <f>データ!S6</f>
        <v>12615</v>
      </c>
      <c r="AM8" s="55"/>
      <c r="AN8" s="55"/>
      <c r="AO8" s="55"/>
      <c r="AP8" s="55"/>
      <c r="AQ8" s="55"/>
      <c r="AR8" s="55"/>
      <c r="AS8" s="55"/>
      <c r="AT8" s="54">
        <f>データ!T6</f>
        <v>31.3</v>
      </c>
      <c r="AU8" s="54"/>
      <c r="AV8" s="54"/>
      <c r="AW8" s="54"/>
      <c r="AX8" s="54"/>
      <c r="AY8" s="54"/>
      <c r="AZ8" s="54"/>
      <c r="BA8" s="54"/>
      <c r="BB8" s="54">
        <f>データ!U6</f>
        <v>403.04</v>
      </c>
      <c r="BC8" s="54"/>
      <c r="BD8" s="54"/>
      <c r="BE8" s="54"/>
      <c r="BF8" s="54"/>
      <c r="BG8" s="54"/>
      <c r="BH8" s="54"/>
      <c r="BI8" s="54"/>
      <c r="BJ8" s="3"/>
      <c r="BK8" s="3"/>
      <c r="BL8" s="68" t="s">
        <v>10</v>
      </c>
      <c r="BM8" s="69"/>
      <c r="BN8" s="58" t="s">
        <v>11</v>
      </c>
      <c r="BO8" s="58"/>
      <c r="BP8" s="58"/>
      <c r="BQ8" s="58"/>
      <c r="BR8" s="58"/>
      <c r="BS8" s="58"/>
      <c r="BT8" s="58"/>
      <c r="BU8" s="58"/>
      <c r="BV8" s="58"/>
      <c r="BW8" s="58"/>
      <c r="BX8" s="58"/>
      <c r="BY8" s="59"/>
    </row>
    <row r="9" spans="1:78" ht="18.75" customHeight="1" x14ac:dyDescent="0.15">
      <c r="A9" s="2"/>
      <c r="B9" s="60" t="s">
        <v>12</v>
      </c>
      <c r="C9" s="60"/>
      <c r="D9" s="60"/>
      <c r="E9" s="60"/>
      <c r="F9" s="60"/>
      <c r="G9" s="60"/>
      <c r="H9" s="60"/>
      <c r="I9" s="60" t="s">
        <v>13</v>
      </c>
      <c r="J9" s="60"/>
      <c r="K9" s="60"/>
      <c r="L9" s="60"/>
      <c r="M9" s="60"/>
      <c r="N9" s="60"/>
      <c r="O9" s="60"/>
      <c r="P9" s="60" t="s">
        <v>14</v>
      </c>
      <c r="Q9" s="60"/>
      <c r="R9" s="60"/>
      <c r="S9" s="60"/>
      <c r="T9" s="60"/>
      <c r="U9" s="60"/>
      <c r="V9" s="60"/>
      <c r="W9" s="60" t="s">
        <v>15</v>
      </c>
      <c r="X9" s="60"/>
      <c r="Y9" s="60"/>
      <c r="Z9" s="60"/>
      <c r="AA9" s="60"/>
      <c r="AB9" s="60"/>
      <c r="AC9" s="60"/>
      <c r="AD9" s="60" t="s">
        <v>16</v>
      </c>
      <c r="AE9" s="60"/>
      <c r="AF9" s="60"/>
      <c r="AG9" s="60"/>
      <c r="AH9" s="60"/>
      <c r="AI9" s="60"/>
      <c r="AJ9" s="60"/>
      <c r="AK9" s="3"/>
      <c r="AL9" s="60" t="s">
        <v>17</v>
      </c>
      <c r="AM9" s="60"/>
      <c r="AN9" s="60"/>
      <c r="AO9" s="60"/>
      <c r="AP9" s="60"/>
      <c r="AQ9" s="60"/>
      <c r="AR9" s="60"/>
      <c r="AS9" s="60"/>
      <c r="AT9" s="60" t="s">
        <v>18</v>
      </c>
      <c r="AU9" s="60"/>
      <c r="AV9" s="60"/>
      <c r="AW9" s="60"/>
      <c r="AX9" s="60"/>
      <c r="AY9" s="60"/>
      <c r="AZ9" s="60"/>
      <c r="BA9" s="60"/>
      <c r="BB9" s="60" t="s">
        <v>19</v>
      </c>
      <c r="BC9" s="60"/>
      <c r="BD9" s="60"/>
      <c r="BE9" s="60"/>
      <c r="BF9" s="60"/>
      <c r="BG9" s="60"/>
      <c r="BH9" s="60"/>
      <c r="BI9" s="60"/>
      <c r="BJ9" s="3"/>
      <c r="BK9" s="3"/>
      <c r="BL9" s="61" t="s">
        <v>20</v>
      </c>
      <c r="BM9" s="62"/>
      <c r="BN9" s="52" t="s">
        <v>21</v>
      </c>
      <c r="BO9" s="52"/>
      <c r="BP9" s="52"/>
      <c r="BQ9" s="52"/>
      <c r="BR9" s="52"/>
      <c r="BS9" s="52"/>
      <c r="BT9" s="52"/>
      <c r="BU9" s="52"/>
      <c r="BV9" s="52"/>
      <c r="BW9" s="52"/>
      <c r="BX9" s="52"/>
      <c r="BY9" s="53"/>
    </row>
    <row r="10" spans="1:78" ht="18.75" customHeight="1" x14ac:dyDescent="0.15">
      <c r="A10" s="2"/>
      <c r="B10" s="54" t="str">
        <f>データ!N6</f>
        <v>-</v>
      </c>
      <c r="C10" s="54"/>
      <c r="D10" s="54"/>
      <c r="E10" s="54"/>
      <c r="F10" s="54"/>
      <c r="G10" s="54"/>
      <c r="H10" s="54"/>
      <c r="I10" s="54" t="str">
        <f>データ!O6</f>
        <v>該当数値なし</v>
      </c>
      <c r="J10" s="54"/>
      <c r="K10" s="54"/>
      <c r="L10" s="54"/>
      <c r="M10" s="54"/>
      <c r="N10" s="54"/>
      <c r="O10" s="54"/>
      <c r="P10" s="54">
        <f>データ!P6</f>
        <v>7.8</v>
      </c>
      <c r="Q10" s="54"/>
      <c r="R10" s="54"/>
      <c r="S10" s="54"/>
      <c r="T10" s="54"/>
      <c r="U10" s="54"/>
      <c r="V10" s="54"/>
      <c r="W10" s="54">
        <f>データ!Q6</f>
        <v>100</v>
      </c>
      <c r="X10" s="54"/>
      <c r="Y10" s="54"/>
      <c r="Z10" s="54"/>
      <c r="AA10" s="54"/>
      <c r="AB10" s="54"/>
      <c r="AC10" s="54"/>
      <c r="AD10" s="55">
        <f>データ!R6</f>
        <v>2200</v>
      </c>
      <c r="AE10" s="55"/>
      <c r="AF10" s="55"/>
      <c r="AG10" s="55"/>
      <c r="AH10" s="55"/>
      <c r="AI10" s="55"/>
      <c r="AJ10" s="55"/>
      <c r="AK10" s="2"/>
      <c r="AL10" s="55">
        <f>データ!V6</f>
        <v>980</v>
      </c>
      <c r="AM10" s="55"/>
      <c r="AN10" s="55"/>
      <c r="AO10" s="55"/>
      <c r="AP10" s="55"/>
      <c r="AQ10" s="55"/>
      <c r="AR10" s="55"/>
      <c r="AS10" s="55"/>
      <c r="AT10" s="54">
        <f>データ!W6</f>
        <v>1.03</v>
      </c>
      <c r="AU10" s="54"/>
      <c r="AV10" s="54"/>
      <c r="AW10" s="54"/>
      <c r="AX10" s="54"/>
      <c r="AY10" s="54"/>
      <c r="AZ10" s="54"/>
      <c r="BA10" s="54"/>
      <c r="BB10" s="54">
        <f>データ!X6</f>
        <v>951.46</v>
      </c>
      <c r="BC10" s="54"/>
      <c r="BD10" s="54"/>
      <c r="BE10" s="54"/>
      <c r="BF10" s="54"/>
      <c r="BG10" s="54"/>
      <c r="BH10" s="54"/>
      <c r="BI10" s="54"/>
      <c r="BJ10" s="2"/>
      <c r="BK10" s="2"/>
      <c r="BL10" s="56" t="s">
        <v>22</v>
      </c>
      <c r="BM10" s="57"/>
      <c r="BN10" s="45" t="s">
        <v>23</v>
      </c>
      <c r="BO10" s="45"/>
      <c r="BP10" s="45"/>
      <c r="BQ10" s="45"/>
      <c r="BR10" s="45"/>
      <c r="BS10" s="45"/>
      <c r="BT10" s="45"/>
      <c r="BU10" s="45"/>
      <c r="BV10" s="45"/>
      <c r="BW10" s="45"/>
      <c r="BX10" s="45"/>
      <c r="BY10" s="4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7" t="s">
        <v>24</v>
      </c>
      <c r="BM11" s="47"/>
      <c r="BN11" s="47"/>
      <c r="BO11" s="47"/>
      <c r="BP11" s="47"/>
      <c r="BQ11" s="47"/>
      <c r="BR11" s="47"/>
      <c r="BS11" s="47"/>
      <c r="BT11" s="47"/>
      <c r="BU11" s="47"/>
      <c r="BV11" s="47"/>
      <c r="BW11" s="47"/>
      <c r="BX11" s="47"/>
      <c r="BY11" s="47"/>
      <c r="BZ11" s="4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7"/>
      <c r="BM12" s="47"/>
      <c r="BN12" s="47"/>
      <c r="BO12" s="47"/>
      <c r="BP12" s="47"/>
      <c r="BQ12" s="47"/>
      <c r="BR12" s="47"/>
      <c r="BS12" s="47"/>
      <c r="BT12" s="47"/>
      <c r="BU12" s="47"/>
      <c r="BV12" s="47"/>
      <c r="BW12" s="47"/>
      <c r="BX12" s="47"/>
      <c r="BY12" s="47"/>
      <c r="BZ12" s="4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8"/>
      <c r="BM13" s="48"/>
      <c r="BN13" s="48"/>
      <c r="BO13" s="48"/>
      <c r="BP13" s="48"/>
      <c r="BQ13" s="48"/>
      <c r="BR13" s="48"/>
      <c r="BS13" s="48"/>
      <c r="BT13" s="48"/>
      <c r="BU13" s="48"/>
      <c r="BV13" s="48"/>
      <c r="BW13" s="48"/>
      <c r="BX13" s="48"/>
      <c r="BY13" s="48"/>
      <c r="BZ13" s="48"/>
    </row>
    <row r="14" spans="1:78" ht="13.5" customHeight="1" x14ac:dyDescent="0.15">
      <c r="A14" s="2"/>
      <c r="B14" s="49" t="s">
        <v>25</v>
      </c>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1"/>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116</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117</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118</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【786.37】</v>
      </c>
      <c r="I86" s="12" t="str">
        <f>データ!CA6</f>
        <v>【60.65】</v>
      </c>
      <c r="J86" s="12" t="str">
        <f>データ!CL6</f>
        <v>【256.97】</v>
      </c>
      <c r="K86" s="12" t="str">
        <f>データ!CW6</f>
        <v>【61.14】</v>
      </c>
      <c r="L86" s="12" t="str">
        <f>データ!DH6</f>
        <v>【86.91】</v>
      </c>
      <c r="M86" s="12" t="s">
        <v>43</v>
      </c>
      <c r="N86" s="12" t="s">
        <v>44</v>
      </c>
      <c r="O86" s="12" t="str">
        <f>データ!EO6</f>
        <v>【0.03】</v>
      </c>
    </row>
  </sheetData>
  <sheetProtection algorithmName="SHA-512" hashValue="EmwbNegTM2yHLXlT0kSy2iD7YZ0UABGeA09Wg6EhKG6XXhw/MPHhCA966Q8vpdfGyihf6GGUpU3p1uhm0qLchA==" saltValue="IPktNkv1Kl83oXzHabmRc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L45:BZ46"/>
    <mergeCell ref="BN9:BY9"/>
    <mergeCell ref="B10:H10"/>
    <mergeCell ref="I10:O10"/>
    <mergeCell ref="P10:V10"/>
    <mergeCell ref="W10:AC10"/>
    <mergeCell ref="AD10:AJ10"/>
    <mergeCell ref="AL10:AS10"/>
    <mergeCell ref="AT10:BA10"/>
    <mergeCell ref="BB10:BI10"/>
    <mergeCell ref="BL10:BM10"/>
    <mergeCell ref="BN10:BY10"/>
    <mergeCell ref="BL11:BZ13"/>
    <mergeCell ref="B14:BJ15"/>
    <mergeCell ref="BL14:BZ15"/>
    <mergeCell ref="BL16:BZ44"/>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2021</v>
      </c>
      <c r="C6" s="19">
        <f t="shared" ref="C6:X6" si="3">C7</f>
        <v>73423</v>
      </c>
      <c r="D6" s="19">
        <f t="shared" si="3"/>
        <v>47</v>
      </c>
      <c r="E6" s="19">
        <f t="shared" si="3"/>
        <v>17</v>
      </c>
      <c r="F6" s="19">
        <f t="shared" si="3"/>
        <v>5</v>
      </c>
      <c r="G6" s="19">
        <f t="shared" si="3"/>
        <v>0</v>
      </c>
      <c r="H6" s="19" t="str">
        <f t="shared" si="3"/>
        <v>福島県　鏡石町</v>
      </c>
      <c r="I6" s="19" t="str">
        <f t="shared" si="3"/>
        <v>法非適用</v>
      </c>
      <c r="J6" s="19" t="str">
        <f t="shared" si="3"/>
        <v>下水道事業</v>
      </c>
      <c r="K6" s="19" t="str">
        <f t="shared" si="3"/>
        <v>農業集落排水</v>
      </c>
      <c r="L6" s="19" t="str">
        <f t="shared" si="3"/>
        <v>F2</v>
      </c>
      <c r="M6" s="19" t="str">
        <f t="shared" si="3"/>
        <v>非設置</v>
      </c>
      <c r="N6" s="20" t="str">
        <f t="shared" si="3"/>
        <v>-</v>
      </c>
      <c r="O6" s="20" t="str">
        <f t="shared" si="3"/>
        <v>該当数値なし</v>
      </c>
      <c r="P6" s="20">
        <f t="shared" si="3"/>
        <v>7.8</v>
      </c>
      <c r="Q6" s="20">
        <f t="shared" si="3"/>
        <v>100</v>
      </c>
      <c r="R6" s="20">
        <f t="shared" si="3"/>
        <v>2200</v>
      </c>
      <c r="S6" s="20">
        <f t="shared" si="3"/>
        <v>12615</v>
      </c>
      <c r="T6" s="20">
        <f t="shared" si="3"/>
        <v>31.3</v>
      </c>
      <c r="U6" s="20">
        <f t="shared" si="3"/>
        <v>403.04</v>
      </c>
      <c r="V6" s="20">
        <f t="shared" si="3"/>
        <v>980</v>
      </c>
      <c r="W6" s="20">
        <f t="shared" si="3"/>
        <v>1.03</v>
      </c>
      <c r="X6" s="20">
        <f t="shared" si="3"/>
        <v>951.46</v>
      </c>
      <c r="Y6" s="21">
        <f>IF(Y7="",NA(),Y7)</f>
        <v>74.28</v>
      </c>
      <c r="Z6" s="21">
        <f t="shared" ref="Z6:AH6" si="4">IF(Z7="",NA(),Z7)</f>
        <v>70.540000000000006</v>
      </c>
      <c r="AA6" s="21">
        <f t="shared" si="4"/>
        <v>72.510000000000005</v>
      </c>
      <c r="AB6" s="21">
        <f t="shared" si="4"/>
        <v>67.489999999999995</v>
      </c>
      <c r="AC6" s="21">
        <f t="shared" si="4"/>
        <v>71.5</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146.82</v>
      </c>
      <c r="BG6" s="20">
        <f t="shared" ref="BG6:BO6" si="7">IF(BG7="",NA(),BG7)</f>
        <v>0</v>
      </c>
      <c r="BH6" s="21">
        <f t="shared" si="7"/>
        <v>399.16</v>
      </c>
      <c r="BI6" s="21">
        <f t="shared" si="7"/>
        <v>712.02</v>
      </c>
      <c r="BJ6" s="21">
        <f t="shared" si="7"/>
        <v>119.88</v>
      </c>
      <c r="BK6" s="21">
        <f t="shared" si="7"/>
        <v>855.8</v>
      </c>
      <c r="BL6" s="21">
        <f t="shared" si="7"/>
        <v>789.46</v>
      </c>
      <c r="BM6" s="21">
        <f t="shared" si="7"/>
        <v>826.83</v>
      </c>
      <c r="BN6" s="21">
        <f t="shared" si="7"/>
        <v>867.83</v>
      </c>
      <c r="BO6" s="21">
        <f t="shared" si="7"/>
        <v>791.76</v>
      </c>
      <c r="BP6" s="20" t="str">
        <f>IF(BP7="","",IF(BP7="-","【-】","【"&amp;SUBSTITUTE(TEXT(BP7,"#,##0.00"),"-","△")&amp;"】"))</f>
        <v>【786.37】</v>
      </c>
      <c r="BQ6" s="21">
        <f>IF(BQ7="",NA(),BQ7)</f>
        <v>32.450000000000003</v>
      </c>
      <c r="BR6" s="21">
        <f t="shared" ref="BR6:BZ6" si="8">IF(BR7="",NA(),BR7)</f>
        <v>32.380000000000003</v>
      </c>
      <c r="BS6" s="21">
        <f t="shared" si="8"/>
        <v>32.04</v>
      </c>
      <c r="BT6" s="21">
        <f t="shared" si="8"/>
        <v>33.28</v>
      </c>
      <c r="BU6" s="21">
        <f t="shared" si="8"/>
        <v>33.130000000000003</v>
      </c>
      <c r="BV6" s="21">
        <f t="shared" si="8"/>
        <v>59.8</v>
      </c>
      <c r="BW6" s="21">
        <f t="shared" si="8"/>
        <v>57.77</v>
      </c>
      <c r="BX6" s="21">
        <f t="shared" si="8"/>
        <v>57.31</v>
      </c>
      <c r="BY6" s="21">
        <f t="shared" si="8"/>
        <v>57.08</v>
      </c>
      <c r="BZ6" s="21">
        <f t="shared" si="8"/>
        <v>56.26</v>
      </c>
      <c r="CA6" s="20" t="str">
        <f>IF(CA7="","",IF(CA7="-","【-】","【"&amp;SUBSTITUTE(TEXT(CA7,"#,##0.00"),"-","△")&amp;"】"))</f>
        <v>【60.65】</v>
      </c>
      <c r="CB6" s="21">
        <f>IF(CB7="",NA(),CB7)</f>
        <v>399.42</v>
      </c>
      <c r="CC6" s="21">
        <f t="shared" ref="CC6:CK6" si="9">IF(CC7="",NA(),CC7)</f>
        <v>406.28</v>
      </c>
      <c r="CD6" s="21">
        <f t="shared" si="9"/>
        <v>385.03</v>
      </c>
      <c r="CE6" s="21">
        <f t="shared" si="9"/>
        <v>391.12</v>
      </c>
      <c r="CF6" s="21">
        <f t="shared" si="9"/>
        <v>394.87</v>
      </c>
      <c r="CG6" s="21">
        <f t="shared" si="9"/>
        <v>263.76</v>
      </c>
      <c r="CH6" s="21">
        <f t="shared" si="9"/>
        <v>274.35000000000002</v>
      </c>
      <c r="CI6" s="21">
        <f t="shared" si="9"/>
        <v>273.52</v>
      </c>
      <c r="CJ6" s="21">
        <f t="shared" si="9"/>
        <v>274.99</v>
      </c>
      <c r="CK6" s="21">
        <f t="shared" si="9"/>
        <v>282.08999999999997</v>
      </c>
      <c r="CL6" s="20" t="str">
        <f>IF(CL7="","",IF(CL7="-","【-】","【"&amp;SUBSTITUTE(TEXT(CL7,"#,##0.00"),"-","△")&amp;"】"))</f>
        <v>【256.97】</v>
      </c>
      <c r="CM6" s="21">
        <f>IF(CM7="",NA(),CM7)</f>
        <v>42.3</v>
      </c>
      <c r="CN6" s="21">
        <f t="shared" ref="CN6:CV6" si="10">IF(CN7="",NA(),CN7)</f>
        <v>42.07</v>
      </c>
      <c r="CO6" s="21">
        <f t="shared" si="10"/>
        <v>42.99</v>
      </c>
      <c r="CP6" s="21">
        <f t="shared" si="10"/>
        <v>42.07</v>
      </c>
      <c r="CQ6" s="21">
        <f t="shared" si="10"/>
        <v>41.38</v>
      </c>
      <c r="CR6" s="21">
        <f t="shared" si="10"/>
        <v>51.75</v>
      </c>
      <c r="CS6" s="21">
        <f t="shared" si="10"/>
        <v>50.68</v>
      </c>
      <c r="CT6" s="21">
        <f t="shared" si="10"/>
        <v>50.14</v>
      </c>
      <c r="CU6" s="21">
        <f t="shared" si="10"/>
        <v>54.83</v>
      </c>
      <c r="CV6" s="21">
        <f t="shared" si="10"/>
        <v>66.53</v>
      </c>
      <c r="CW6" s="20" t="str">
        <f>IF(CW7="","",IF(CW7="-","【-】","【"&amp;SUBSTITUTE(TEXT(CW7,"#,##0.00"),"-","△")&amp;"】"))</f>
        <v>【61.14】</v>
      </c>
      <c r="CX6" s="21">
        <f>IF(CX7="",NA(),CX7)</f>
        <v>90.49</v>
      </c>
      <c r="CY6" s="21">
        <f t="shared" ref="CY6:DG6" si="11">IF(CY7="",NA(),CY7)</f>
        <v>90.16</v>
      </c>
      <c r="CZ6" s="21">
        <f t="shared" si="11"/>
        <v>90.14</v>
      </c>
      <c r="DA6" s="21">
        <f t="shared" si="11"/>
        <v>90.42</v>
      </c>
      <c r="DB6" s="21">
        <f t="shared" si="11"/>
        <v>90.51</v>
      </c>
      <c r="DC6" s="21">
        <f t="shared" si="11"/>
        <v>84.84</v>
      </c>
      <c r="DD6" s="21">
        <f t="shared" si="11"/>
        <v>84.86</v>
      </c>
      <c r="DE6" s="21">
        <f t="shared" si="11"/>
        <v>84.98</v>
      </c>
      <c r="DF6" s="21">
        <f t="shared" si="11"/>
        <v>84.7</v>
      </c>
      <c r="DG6" s="21">
        <f t="shared" si="11"/>
        <v>84.67</v>
      </c>
      <c r="DH6" s="20" t="str">
        <f>IF(DH7="","",IF(DH7="-","【-】","【"&amp;SUBSTITUTE(TEXT(DH7,"#,##0.00"),"-","△")&amp;"】"))</f>
        <v>【86.91】</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0.01</v>
      </c>
      <c r="EK6" s="21">
        <f t="shared" si="14"/>
        <v>0.01</v>
      </c>
      <c r="EL6" s="21">
        <f t="shared" si="14"/>
        <v>0.02</v>
      </c>
      <c r="EM6" s="21">
        <f t="shared" si="14"/>
        <v>0.25</v>
      </c>
      <c r="EN6" s="21">
        <f t="shared" si="14"/>
        <v>0.05</v>
      </c>
      <c r="EO6" s="20" t="str">
        <f>IF(EO7="","",IF(EO7="-","【-】","【"&amp;SUBSTITUTE(TEXT(EO7,"#,##0.00"),"-","△")&amp;"】"))</f>
        <v>【0.03】</v>
      </c>
    </row>
    <row r="7" spans="1:145" s="22" customFormat="1" x14ac:dyDescent="0.15">
      <c r="A7" s="14"/>
      <c r="B7" s="23">
        <v>2021</v>
      </c>
      <c r="C7" s="23">
        <v>73423</v>
      </c>
      <c r="D7" s="23">
        <v>47</v>
      </c>
      <c r="E7" s="23">
        <v>17</v>
      </c>
      <c r="F7" s="23">
        <v>5</v>
      </c>
      <c r="G7" s="23">
        <v>0</v>
      </c>
      <c r="H7" s="23" t="s">
        <v>98</v>
      </c>
      <c r="I7" s="23" t="s">
        <v>99</v>
      </c>
      <c r="J7" s="23" t="s">
        <v>100</v>
      </c>
      <c r="K7" s="23" t="s">
        <v>101</v>
      </c>
      <c r="L7" s="23" t="s">
        <v>102</v>
      </c>
      <c r="M7" s="23" t="s">
        <v>103</v>
      </c>
      <c r="N7" s="24" t="s">
        <v>104</v>
      </c>
      <c r="O7" s="24" t="s">
        <v>105</v>
      </c>
      <c r="P7" s="24">
        <v>7.8</v>
      </c>
      <c r="Q7" s="24">
        <v>100</v>
      </c>
      <c r="R7" s="24">
        <v>2200</v>
      </c>
      <c r="S7" s="24">
        <v>12615</v>
      </c>
      <c r="T7" s="24">
        <v>31.3</v>
      </c>
      <c r="U7" s="24">
        <v>403.04</v>
      </c>
      <c r="V7" s="24">
        <v>980</v>
      </c>
      <c r="W7" s="24">
        <v>1.03</v>
      </c>
      <c r="X7" s="24">
        <v>951.46</v>
      </c>
      <c r="Y7" s="24">
        <v>74.28</v>
      </c>
      <c r="Z7" s="24">
        <v>70.540000000000006</v>
      </c>
      <c r="AA7" s="24">
        <v>72.510000000000005</v>
      </c>
      <c r="AB7" s="24">
        <v>67.489999999999995</v>
      </c>
      <c r="AC7" s="24">
        <v>71.5</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146.82</v>
      </c>
      <c r="BG7" s="24">
        <v>0</v>
      </c>
      <c r="BH7" s="24">
        <v>399.16</v>
      </c>
      <c r="BI7" s="24">
        <v>712.02</v>
      </c>
      <c r="BJ7" s="24">
        <v>119.88</v>
      </c>
      <c r="BK7" s="24">
        <v>855.8</v>
      </c>
      <c r="BL7" s="24">
        <v>789.46</v>
      </c>
      <c r="BM7" s="24">
        <v>826.83</v>
      </c>
      <c r="BN7" s="24">
        <v>867.83</v>
      </c>
      <c r="BO7" s="24">
        <v>791.76</v>
      </c>
      <c r="BP7" s="24">
        <v>786.37</v>
      </c>
      <c r="BQ7" s="24">
        <v>32.450000000000003</v>
      </c>
      <c r="BR7" s="24">
        <v>32.380000000000003</v>
      </c>
      <c r="BS7" s="24">
        <v>32.04</v>
      </c>
      <c r="BT7" s="24">
        <v>33.28</v>
      </c>
      <c r="BU7" s="24">
        <v>33.130000000000003</v>
      </c>
      <c r="BV7" s="24">
        <v>59.8</v>
      </c>
      <c r="BW7" s="24">
        <v>57.77</v>
      </c>
      <c r="BX7" s="24">
        <v>57.31</v>
      </c>
      <c r="BY7" s="24">
        <v>57.08</v>
      </c>
      <c r="BZ7" s="24">
        <v>56.26</v>
      </c>
      <c r="CA7" s="24">
        <v>60.65</v>
      </c>
      <c r="CB7" s="24">
        <v>399.42</v>
      </c>
      <c r="CC7" s="24">
        <v>406.28</v>
      </c>
      <c r="CD7" s="24">
        <v>385.03</v>
      </c>
      <c r="CE7" s="24">
        <v>391.12</v>
      </c>
      <c r="CF7" s="24">
        <v>394.87</v>
      </c>
      <c r="CG7" s="24">
        <v>263.76</v>
      </c>
      <c r="CH7" s="24">
        <v>274.35000000000002</v>
      </c>
      <c r="CI7" s="24">
        <v>273.52</v>
      </c>
      <c r="CJ7" s="24">
        <v>274.99</v>
      </c>
      <c r="CK7" s="24">
        <v>282.08999999999997</v>
      </c>
      <c r="CL7" s="24">
        <v>256.97000000000003</v>
      </c>
      <c r="CM7" s="24">
        <v>42.3</v>
      </c>
      <c r="CN7" s="24">
        <v>42.07</v>
      </c>
      <c r="CO7" s="24">
        <v>42.99</v>
      </c>
      <c r="CP7" s="24">
        <v>42.07</v>
      </c>
      <c r="CQ7" s="24">
        <v>41.38</v>
      </c>
      <c r="CR7" s="24">
        <v>51.75</v>
      </c>
      <c r="CS7" s="24">
        <v>50.68</v>
      </c>
      <c r="CT7" s="24">
        <v>50.14</v>
      </c>
      <c r="CU7" s="24">
        <v>54.83</v>
      </c>
      <c r="CV7" s="24">
        <v>66.53</v>
      </c>
      <c r="CW7" s="24">
        <v>61.14</v>
      </c>
      <c r="CX7" s="24">
        <v>90.49</v>
      </c>
      <c r="CY7" s="24">
        <v>90.16</v>
      </c>
      <c r="CZ7" s="24">
        <v>90.14</v>
      </c>
      <c r="DA7" s="24">
        <v>90.42</v>
      </c>
      <c r="DB7" s="24">
        <v>90.51</v>
      </c>
      <c r="DC7" s="24">
        <v>84.84</v>
      </c>
      <c r="DD7" s="24">
        <v>84.86</v>
      </c>
      <c r="DE7" s="24">
        <v>84.98</v>
      </c>
      <c r="DF7" s="24">
        <v>84.7</v>
      </c>
      <c r="DG7" s="24">
        <v>84.67</v>
      </c>
      <c r="DH7" s="24">
        <v>86.91</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0.01</v>
      </c>
      <c r="EK7" s="24">
        <v>0.01</v>
      </c>
      <c r="EL7" s="24">
        <v>0.02</v>
      </c>
      <c r="EM7" s="24">
        <v>0.25</v>
      </c>
      <c r="EN7" s="24">
        <v>0.05</v>
      </c>
      <c r="EO7" s="24">
        <v>0.03</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111</v>
      </c>
    </row>
    <row r="12" spans="1:145" x14ac:dyDescent="0.15">
      <c r="B12">
        <v>1</v>
      </c>
      <c r="C12">
        <v>1</v>
      </c>
      <c r="D12">
        <v>1</v>
      </c>
      <c r="E12">
        <v>2</v>
      </c>
      <c r="F12">
        <v>3</v>
      </c>
      <c r="G12" t="s">
        <v>112</v>
      </c>
    </row>
    <row r="13" spans="1:145" x14ac:dyDescent="0.15">
      <c r="B13" t="s">
        <v>113</v>
      </c>
      <c r="C13" t="s">
        <v>113</v>
      </c>
      <c r="D13" t="s">
        <v>114</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吉田 光則</cp:lastModifiedBy>
  <dcterms:created xsi:type="dcterms:W3CDTF">2022-12-01T01:55:04Z</dcterms:created>
  <dcterms:modified xsi:type="dcterms:W3CDTF">2023-01-20T08:12:15Z</dcterms:modified>
  <cp:category/>
</cp:coreProperties>
</file>