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0.12.49.252\disk1\30 高齢福祉課\新型コロナ関係\30-1 サービス提供体制確保事業（かかりまし経費）\★Ｒ5 補助金支出関係★\通知　HP用\1201\"/>
    </mc:Choice>
  </mc:AlternateContent>
  <bookViews>
    <workbookView xWindow="0" yWindow="0" windowWidth="12768" windowHeight="4812" tabRatio="822" firstSheet="4"/>
  </bookViews>
  <sheets>
    <sheet name="（様式１）総括表 (令和５年５月８日以降)" sheetId="44" r:id="rId1"/>
    <sheet name="（様式２）申請額一覧  (令和５年５月８日以降)" sheetId="45" r:id="rId2"/>
    <sheet name="（様式３）(令和５年５月８日以降)" sheetId="46" r:id="rId3"/>
    <sheet name="個票１" sheetId="47" r:id="rId4"/>
    <sheet name="個票２" sheetId="48" r:id="rId5"/>
    <sheet name="チェックリスト参考２" sheetId="51" r:id="rId6"/>
    <sheet name="チェックリスト参考３" sheetId="52" r:id="rId7"/>
  </sheets>
  <externalReferences>
    <externalReference r:id="rId8"/>
  </externalReferences>
  <definedNames>
    <definedName name="_xlnm.Print_Area" localSheetId="0">'（様式１）総括表 (令和５年５月８日以降)'!$A$1:$AM$64</definedName>
    <definedName name="_xlnm.Print_Area" localSheetId="1">'（様式２）申請額一覧  (令和５年５月８日以降)'!$A$1:$N$28</definedName>
    <definedName name="_xlnm.Print_Area" localSheetId="5">チェックリスト参考２!$A$1:$AJ$29</definedName>
    <definedName name="_xlnm.Print_Area" localSheetId="6">チェックリスト参考３!$A$1:$C$20</definedName>
    <definedName name="_xlnm.Print_Area" localSheetId="3">個票１!$A$1:$AM$97</definedName>
    <definedName name="_xlnm.Print_Area" localSheetId="4">個票２!$A$1:$AM$97</definedName>
    <definedName name="まるばつ">[1]リスト・集計用!$A$2:$A$3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5" i="48" l="1"/>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Y13" i="47" s="1"/>
  <c r="O13" i="47"/>
  <c r="G10" i="45"/>
  <c r="H9" i="45"/>
  <c r="H20" i="45"/>
  <c r="C12" i="45"/>
  <c r="G14" i="45"/>
  <c r="D11" i="45"/>
  <c r="E13" i="45"/>
  <c r="H8" i="45"/>
  <c r="K14" i="45"/>
  <c r="H10" i="45"/>
  <c r="C17" i="45"/>
  <c r="K16" i="45"/>
  <c r="G8" i="45"/>
  <c r="H12" i="45"/>
  <c r="C11" i="45"/>
  <c r="D10" i="45"/>
  <c r="K19" i="45"/>
  <c r="H11" i="45"/>
  <c r="E8" i="45"/>
  <c r="G16" i="45"/>
  <c r="G15" i="45"/>
  <c r="D17" i="45"/>
  <c r="E10" i="45"/>
  <c r="C20" i="45"/>
  <c r="C19" i="45"/>
  <c r="K17" i="45"/>
  <c r="C16" i="45"/>
  <c r="K18" i="45"/>
  <c r="K12" i="45"/>
  <c r="K20" i="45"/>
  <c r="H13" i="45"/>
  <c r="G18" i="45"/>
  <c r="G9" i="45"/>
  <c r="H19" i="45"/>
  <c r="G12" i="45"/>
  <c r="E19" i="45"/>
  <c r="K13" i="45"/>
  <c r="D6" i="45"/>
  <c r="G7" i="45"/>
  <c r="E7" i="45"/>
  <c r="D14" i="45"/>
  <c r="D19" i="45"/>
  <c r="K9" i="45"/>
  <c r="K8" i="45"/>
  <c r="H16" i="45"/>
  <c r="C10" i="45"/>
  <c r="K7" i="45"/>
  <c r="H17" i="45"/>
  <c r="E9" i="45"/>
  <c r="K10" i="45"/>
  <c r="E15" i="45"/>
  <c r="C6" i="45"/>
  <c r="C8" i="45"/>
  <c r="D20" i="45"/>
  <c r="E11" i="45"/>
  <c r="C14" i="45"/>
  <c r="D16" i="45"/>
  <c r="C7" i="45"/>
  <c r="E6" i="45"/>
  <c r="D15" i="45"/>
  <c r="H15" i="45"/>
  <c r="E20" i="45"/>
  <c r="G6" i="45"/>
  <c r="H6" i="45"/>
  <c r="K11" i="45"/>
  <c r="E14" i="45"/>
  <c r="G13" i="45"/>
  <c r="D7" i="45"/>
  <c r="G19" i="45"/>
  <c r="D12" i="45"/>
  <c r="D18" i="45"/>
  <c r="E17" i="45"/>
  <c r="E12" i="45"/>
  <c r="H7" i="45"/>
  <c r="K6" i="45"/>
  <c r="G11" i="45"/>
  <c r="E16" i="45"/>
  <c r="D8" i="45"/>
  <c r="D9" i="45"/>
  <c r="H18" i="45"/>
  <c r="C13" i="45"/>
  <c r="C15" i="45"/>
  <c r="K15" i="45"/>
  <c r="H14" i="45"/>
  <c r="C9" i="45"/>
  <c r="G20" i="45"/>
  <c r="E18" i="45"/>
  <c r="D13" i="45"/>
  <c r="G17" i="45"/>
  <c r="C18" i="45"/>
  <c r="F6" i="45" l="1"/>
  <c r="T57" i="44"/>
  <c r="T55" i="44"/>
  <c r="T53" i="44"/>
  <c r="T51" i="44"/>
  <c r="T49" i="44"/>
  <c r="T47" i="44"/>
  <c r="T45" i="44"/>
  <c r="T43" i="44"/>
  <c r="T41" i="44"/>
  <c r="AD38" i="44"/>
  <c r="AD36" i="44"/>
  <c r="AD34" i="44"/>
  <c r="AD32" i="44"/>
  <c r="AD30" i="44"/>
  <c r="AD28" i="44"/>
  <c r="AD26" i="44"/>
  <c r="AD24" i="44"/>
  <c r="AH37" i="44"/>
  <c r="AH27" i="44"/>
  <c r="X55" i="44"/>
  <c r="X45" i="44"/>
  <c r="AH28" i="44"/>
  <c r="AH56" i="44"/>
  <c r="AH54" i="44"/>
  <c r="AH52" i="44"/>
  <c r="AH50" i="44"/>
  <c r="AH48" i="44"/>
  <c r="AH46" i="44"/>
  <c r="AH44" i="44"/>
  <c r="AH42" i="44"/>
  <c r="AH40" i="44"/>
  <c r="X38" i="44"/>
  <c r="X36" i="44"/>
  <c r="X34" i="44"/>
  <c r="X32" i="44"/>
  <c r="X30" i="44"/>
  <c r="X28" i="44"/>
  <c r="X26" i="44"/>
  <c r="X24" i="44"/>
  <c r="T24" i="44"/>
  <c r="AH35" i="44"/>
  <c r="AH31" i="44"/>
  <c r="AH23" i="44"/>
  <c r="X23" i="44"/>
  <c r="X47" i="44"/>
  <c r="AH34" i="44"/>
  <c r="AD56" i="44"/>
  <c r="AD54" i="44"/>
  <c r="AD52" i="44"/>
  <c r="AD50" i="44"/>
  <c r="AD48" i="44"/>
  <c r="AD46" i="44"/>
  <c r="AD44" i="44"/>
  <c r="AD42" i="44"/>
  <c r="AD40" i="44"/>
  <c r="T38" i="44"/>
  <c r="T36" i="44"/>
  <c r="T34" i="44"/>
  <c r="T32" i="44"/>
  <c r="T30" i="44"/>
  <c r="T28" i="44"/>
  <c r="T26" i="44"/>
  <c r="AH39" i="44"/>
  <c r="AH33" i="44"/>
  <c r="AH29"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9" i="44"/>
  <c r="AD27" i="44"/>
  <c r="AD23" i="44"/>
  <c r="X37" i="44"/>
  <c r="X31" i="44"/>
  <c r="X27" i="44"/>
  <c r="X53" i="44"/>
  <c r="X43" i="44"/>
  <c r="AH30" i="44"/>
  <c r="AH57" i="44"/>
  <c r="AH55" i="44"/>
  <c r="AH53" i="44"/>
  <c r="AH51" i="44"/>
  <c r="AH49" i="44"/>
  <c r="AH47" i="44"/>
  <c r="AH45" i="44"/>
  <c r="AH43" i="44"/>
  <c r="AH41" i="44"/>
  <c r="X39" i="44"/>
  <c r="X35" i="44"/>
  <c r="X33" i="44"/>
  <c r="X29" i="44"/>
  <c r="X49" i="44"/>
  <c r="AH38" i="44"/>
  <c r="AH26" i="44"/>
  <c r="AD57" i="44"/>
  <c r="AD55" i="44"/>
  <c r="AD53" i="44"/>
  <c r="AD51" i="44"/>
  <c r="AD49" i="44"/>
  <c r="AD47" i="44"/>
  <c r="AD45" i="44"/>
  <c r="AD43" i="44"/>
  <c r="AD41" i="44"/>
  <c r="T39" i="44"/>
  <c r="T37" i="44"/>
  <c r="T35" i="44"/>
  <c r="T33" i="44"/>
  <c r="T31" i="44"/>
  <c r="T29" i="44"/>
  <c r="T27" i="44"/>
  <c r="T23" i="44"/>
  <c r="X57" i="44"/>
  <c r="AH36" i="44"/>
  <c r="AH24" i="44"/>
  <c r="J7" i="45"/>
  <c r="J6" i="45"/>
  <c r="F7" i="45"/>
  <c r="J15" i="45"/>
  <c r="J11" i="45"/>
  <c r="F16" i="45"/>
  <c r="F12" i="45"/>
  <c r="J18" i="45"/>
  <c r="F9" i="45"/>
  <c r="F19" i="45"/>
  <c r="F10" i="45"/>
  <c r="F11" i="45"/>
  <c r="F8" i="45"/>
  <c r="F17" i="45"/>
  <c r="J14" i="45"/>
  <c r="J9" i="45"/>
  <c r="F14" i="45"/>
  <c r="J10" i="45"/>
  <c r="F18" i="45"/>
  <c r="J20" i="45"/>
  <c r="J12" i="45"/>
  <c r="F20" i="45"/>
  <c r="J16" i="45"/>
  <c r="J8" i="45"/>
  <c r="F15" i="45"/>
  <c r="J13" i="45"/>
  <c r="F13" i="45"/>
  <c r="J17" i="45"/>
  <c r="J19" i="45"/>
  <c r="L6" i="45" l="1"/>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AH25" i="44" l="1"/>
  <c r="AH58" i="44" s="1"/>
  <c r="AD25" i="44"/>
  <c r="AD58" i="44" s="1"/>
  <c r="M8" i="45"/>
  <c r="M7" i="45"/>
  <c r="M18" i="45"/>
  <c r="M19" i="45"/>
  <c r="L21" i="45"/>
  <c r="M9" i="45"/>
  <c r="M13" i="45"/>
  <c r="M11" i="45"/>
  <c r="M14" i="45"/>
  <c r="M12" i="45"/>
  <c r="M20" i="45"/>
  <c r="M10" i="45"/>
  <c r="M15" i="45"/>
  <c r="M17" i="45"/>
  <c r="M16" i="45"/>
  <c r="I6" i="45" l="1"/>
  <c r="M6" i="45" l="1"/>
  <c r="T25" i="44"/>
  <c r="T58" i="44" s="1"/>
  <c r="X25" i="44"/>
  <c r="X58" i="44" s="1"/>
  <c r="T59" i="44" s="1"/>
  <c r="I21" i="45"/>
  <c r="M21" i="45" s="1"/>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<sst xmlns="http://schemas.openxmlformats.org/spreadsheetml/2006/main" count="629" uniqueCount="246">
  <si>
    <t>フリガナ</t>
    <phoneticPr fontId="3"/>
  </si>
  <si>
    <t>殿</t>
    <rPh sb="0" eb="1">
      <t>トノ</t>
    </rPh>
    <phoneticPr fontId="3"/>
  </si>
  <si>
    <t>日</t>
    <rPh sb="0" eb="1">
      <t>ニチ</t>
    </rPh>
    <phoneticPr fontId="3"/>
  </si>
  <si>
    <t>月</t>
    <rPh sb="0" eb="1">
      <t>ゲツ</t>
    </rPh>
    <phoneticPr fontId="3"/>
  </si>
  <si>
    <t>年</t>
    <rPh sb="0" eb="1">
      <t>ネン</t>
    </rPh>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</si>
  <si>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</si>
  <si>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</si>
  <si>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</si>
  <si>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</si>
  <si>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</si>
  <si>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</si>
  <si>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</si>
  <si>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</si>
  <si>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</si>
  <si>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</si>
  <si>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</si>
  <si>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</si>
  <si>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</si>
  <si>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</si>
  <si>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</si>
  <si>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</si>
  <si>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</si>
  <si>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</si>
  <si>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</si>
  <si>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</si>
  <si>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</si>
  <si>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</si>
  <si>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</si>
  <si>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</si>
  <si>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</si>
  <si>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</si>
  <si>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</si>
  <si>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</si>
  <si>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</si>
  <si>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</si>
  <si>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</si>
  <si>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</si>
  <si>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</si>
  <si>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</si>
  <si>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</si>
  <si>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</si>
  <si>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</si>
  <si>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</si>
  <si>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</si>
  <si>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</si>
  <si>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</si>
  <si>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</si>
  <si>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</si>
  <si>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</si>
  <si>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</si>
  <si>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</si>
  <si>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</si>
  <si>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</si>
  <si>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</si>
  <si>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</si>
  <si>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</si>
  <si>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</si>
  <si>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</si>
  <si>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</si>
  <si>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</si>
  <si>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</si>
  <si>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</si>
  <si>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</si>
  <si>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</si>
  <si>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</si>
  <si>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</si>
  <si>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</si>
  <si>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</si>
  <si>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</si>
  <si>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</si>
  <si>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</si>
  <si>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</si>
  <si>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</si>
  <si>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</si>
  <si>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</si>
  <si>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</si>
  <si>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基準単価(a)</t>
    <rPh sb="0" eb="2">
      <t>キジュン</t>
    </rPh>
    <rPh sb="2" eb="4">
      <t>タンカ</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</si>
  <si>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</si>
  <si>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</si>
  <si>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</si>
  <si>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</si>
  <si>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</si>
  <si>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</si>
  <si>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</si>
  <si>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</si>
  <si>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令和</t>
    <rPh sb="2" eb="4">
      <t>レイワ</t>
    </rPh>
    <phoneticPr fontId="3"/>
  </si>
  <si>
    <t>－</t>
    <phoneticPr fontId="3"/>
  </si>
  <si>
    <t>緊急時介護人材確保・職場環境復旧等支援事業</t>
    <phoneticPr fontId="3"/>
  </si>
  <si>
    <t>（ア）、（イ）</t>
    <phoneticPr fontId="3"/>
  </si>
  <si>
    <t>（ウ）</t>
    <phoneticPr fontId="3"/>
  </si>
  <si>
    <t xml:space="preserve"> （ア）、（イ）</t>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</si>
  <si>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</si>
  <si>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</si>
  <si>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</si>
  <si>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t>※１ 介護施設等</t>
    <phoneticPr fontId="3"/>
  </si>
  <si>
    <t>※４　通所系サービス事業所</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</si>
  <si>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</si>
  <si>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</si>
  <si>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</si>
  <si>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</si>
  <si>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</si>
  <si>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並びに認知症対応型共同生活介護事業所（短期利用認知症対応型共同生活介護に限る）</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</si>
  <si>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</si>
  <si>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</si>
  <si>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区分</t>
    <rPh sb="0" eb="2">
      <t>クブン</t>
    </rPh>
    <phoneticPr fontId="3"/>
  </si>
  <si>
    <t>※２ 訪問系サービス事業所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</si>
  <si>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</si>
  <si>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</si>
  <si>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</si>
  <si>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</si>
  <si>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</si>
  <si>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</si>
  <si>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 xml:space="preserve"> （ウ）</t>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</si>
  <si>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</si>
  <si>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</si>
  <si>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</si>
  <si>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</si>
  <si>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</si>
  <si>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</si>
  <si>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</si>
  <si>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</si>
  <si>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</si>
  <si>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</si>
  <si>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</si>
  <si>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</si>
  <si>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</si>
  <si>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</si>
  <si>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</si>
  <si>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</si>
  <si>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</si>
  <si>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</si>
  <si>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</si>
  <si>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</si>
  <si>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</si>
  <si>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</si>
  <si>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</si>
  <si>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</si>
  <si>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</si>
  <si>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</si>
  <si>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</si>
  <si>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</si>
  <si>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</si>
  <si>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</si>
  <si>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</si>
  <si>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</si>
  <si>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</si>
  <si>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</si>
  <si>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</si>
  <si>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</si>
  <si>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</si>
  <si>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3"/>
  </si>
  <si>
    <t>（単位:千円）</t>
    <rPh sb="1" eb="3">
      <t>タンイ</t>
    </rPh>
    <rPh sb="4" eb="5">
      <t>セン</t>
    </rPh>
    <rPh sb="5" eb="6">
      <t>エン</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</si>
  <si>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</si>
  <si>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事業所・施設等名</t>
    <rPh sb="0" eb="3">
      <t>ジギョウショ</t>
    </rPh>
    <rPh sb="4" eb="6">
      <t>シセツ</t>
    </rPh>
    <rPh sb="6" eb="7">
      <t>トウ</t>
    </rPh>
    <rPh sb="7" eb="8">
      <t>メイ</t>
    </rPh>
    <phoneticPr fontId="3"/>
  </si>
  <si>
    <t>事業所・施設等の状況</t>
    <rPh sb="0" eb="3">
      <t>ジギョウショ</t>
    </rPh>
    <rPh sb="4" eb="6">
      <t>シセツ</t>
    </rPh>
    <rPh sb="6" eb="7">
      <t>トウ</t>
    </rPh>
    <rPh sb="8" eb="10">
      <t>ジョウキョウ</t>
    </rPh>
    <phoneticPr fontId="3"/>
  </si>
  <si>
    <t>事業所・施設等の名称</t>
    <rPh sb="0" eb="3">
      <t>ジギョウショ</t>
    </rPh>
    <rPh sb="4" eb="6">
      <t>シセツ</t>
    </rPh>
    <rPh sb="6" eb="7">
      <t>トウ</t>
    </rPh>
    <rPh sb="8" eb="10">
      <t>メイショウ</t>
    </rPh>
    <phoneticPr fontId="3"/>
  </si>
  <si>
    <t>事業所・施設等の所在地</t>
    <rPh sb="0" eb="3">
      <t>ジギョウショ</t>
    </rPh>
    <rPh sb="4" eb="6">
      <t>シセツ</t>
    </rPh>
    <rPh sb="6" eb="7">
      <t>トウ</t>
    </rPh>
    <rPh sb="8" eb="11">
      <t>ショザイチ</t>
    </rPh>
    <phoneticPr fontId="3"/>
  </si>
  <si>
    <t>事業所･施設等数</t>
    <rPh sb="0" eb="3">
      <t>ジギョウショ</t>
    </rPh>
    <rPh sb="4" eb="6">
      <t>シセツ</t>
    </rPh>
    <rPh sb="6" eb="7">
      <t>トウ</t>
    </rPh>
    <rPh sb="7" eb="8">
      <t>スウ</t>
    </rPh>
    <phoneticPr fontId="3"/>
  </si>
  <si>
    <t>所要額①(円)</t>
    <rPh sb="0" eb="3">
      <t>ショヨウガク</t>
    </rPh>
    <rPh sb="5" eb="6">
      <t>エン</t>
    </rPh>
    <phoneticPr fontId="3"/>
  </si>
  <si>
    <t>所要額②(円)</t>
    <rPh sb="0" eb="3">
      <t>ショヨウガク</t>
    </rPh>
    <rPh sb="5" eb="6">
      <t>エン</t>
    </rPh>
    <phoneticPr fontId="3"/>
  </si>
  <si>
    <t>合計</t>
    <phoneticPr fontId="3"/>
  </si>
  <si>
    <t>所要額①(b)</t>
    <rPh sb="0" eb="3">
      <t>ショヨウガク</t>
    </rPh>
    <phoneticPr fontId="3"/>
  </si>
  <si>
    <t>所要額②(c)</t>
    <rPh sb="0" eb="3">
      <t>ショヨウガク</t>
    </rPh>
    <phoneticPr fontId="3"/>
  </si>
  <si>
    <t>申請額(d)</t>
    <rPh sb="0" eb="3">
      <t>シンセイガク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</si>
  <si>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</si>
  <si>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</si>
  <si>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</si>
  <si>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申請額計(h)</t>
    <rPh sb="0" eb="3">
      <t>シンセイガク</t>
    </rPh>
    <rPh sb="3" eb="4">
      <t>ケイ</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</si>
  <si>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</si>
  <si>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</si>
  <si>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</si>
  <si>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</si>
  <si>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</si>
  <si>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</si>
  <si>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</si>
  <si>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</si>
  <si>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人数・日数等</t>
    <rPh sb="0" eb="2">
      <t>ニンズウ</t>
    </rPh>
    <rPh sb="3" eb="5">
      <t>ニッスウ</t>
    </rPh>
    <rPh sb="5" eb="6">
      <t>トウ</t>
    </rPh>
    <phoneticPr fontId="3"/>
  </si>
  <si>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3"/>
  </si>
  <si>
    <t>（ア）･･･新型コロナウイルス感染者が発生又は濃厚接触者に対応した介護サービス事業所・施設等</t>
    <phoneticPr fontId="3"/>
  </si>
  <si>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</si>
  <si>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補助金申請書（兼）実績報告書</t>
    <phoneticPr fontId="3"/>
  </si>
  <si>
    <t xml:space="preserve"> ※ 一覧、実績報告書及び支出を証するもの等を添付すること。</t>
    <phoneticPr fontId="3"/>
  </si>
  <si>
    <t>感染対策等を行った上での施設内療養に要する費用の補助に係るチェックリスト</t>
    <rPh sb="27" eb="28">
      <t>カカ</t>
    </rPh>
    <phoneticPr fontId="28"/>
  </si>
  <si>
    <t>確認項目</t>
    <rPh sb="0" eb="2">
      <t>カクニン</t>
    </rPh>
    <rPh sb="2" eb="4">
      <t>コウモク</t>
    </rPh>
    <phoneticPr fontId="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</si>
  <si>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3"/>
  </si>
  <si>
    <t>ゾーニング（区域をわける）を実施した。</t>
    <rPh sb="6" eb="8">
      <t>クイキ</t>
    </rPh>
    <rPh sb="14" eb="16">
      <t>ジッシ</t>
    </rPh>
    <phoneticPr fontId="3"/>
  </si>
  <si>
    <t>状態の急変に備えた・日常的な入所者の健康観察を実施した。</t>
    <rPh sb="23" eb="25">
      <t>ジッシ</t>
    </rPh>
    <phoneticPr fontId="3"/>
  </si>
  <si>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3"/>
  </si>
  <si>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</si>
  <si>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3"/>
  </si>
  <si>
    <t>その他</t>
    <rPh sb="2" eb="3">
      <t>ホカ</t>
    </rPh>
    <phoneticPr fontId="3"/>
  </si>
  <si>
    <r>
      <t>※本</t>
    </r>
    <r>
      <rPr>
        <sz val="10"/>
        <rFont val="ＭＳ Ｐゴシック"/>
        <family val="3"/>
        <charset val="128"/>
        <scheme val="minor"/>
      </rPr>
      <t>資料への虚偽記載があった場合は、基金からの補助の返還や指定取消となる場合がある。</t>
    </r>
    <rPh sb="2" eb="4">
      <t>シリョウ</t>
    </rPh>
    <phoneticPr fontId="28"/>
  </si>
  <si>
    <t>本資料の記載内容に虚偽がないことを証明するとともに、記載内容を証明する資料を適切に保管していることを誓約します。</t>
    <rPh sb="0" eb="1">
      <t>ホン</t>
    </rPh>
    <rPh sb="1" eb="3">
      <t>シリョウ</t>
    </rPh>
    <phoneticPr fontId="3"/>
  </si>
  <si>
    <t>令和</t>
    <rPh sb="0" eb="2">
      <t>レイワ</t>
    </rPh>
    <phoneticPr fontId="3"/>
  </si>
  <si>
    <t>事業所名</t>
    <rPh sb="0" eb="3">
      <t>ジギョウショ</t>
    </rPh>
    <rPh sb="3" eb="4">
      <t>メイ</t>
    </rPh>
    <phoneticPr fontId="3"/>
  </si>
  <si>
    <t>代表者</t>
    <rPh sb="0" eb="3">
      <t>ダイヒョウシャ</t>
    </rPh>
    <phoneticPr fontId="3"/>
  </si>
  <si>
    <t>職名</t>
    <rPh sb="0" eb="2">
      <t>ショクメイ</t>
    </rPh>
    <phoneticPr fontId="3"/>
  </si>
  <si>
    <t>氏名</t>
    <rPh sb="0" eb="2">
      <t>シメイ</t>
    </rPh>
    <phoneticPr fontId="3"/>
  </si>
  <si>
    <t>参考２</t>
    <rPh sb="0" eb="2">
      <t>サンコウ</t>
    </rPh>
    <phoneticPr fontId="28"/>
  </si>
  <si>
    <t>１　チェックリスト</t>
    <phoneticPr fontId="3"/>
  </si>
  <si>
    <t>コホーティング（隔離）を実施した。</t>
    <phoneticPr fontId="3"/>
  </si>
  <si>
    <t>担当職員を分ける等のための勤務調整を実施した。</t>
    <rPh sb="18" eb="20">
      <t>ジッシ</t>
    </rPh>
    <phoneticPr fontId="3"/>
  </si>
  <si>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3"/>
  </si>
  <si>
    <t>参考３</t>
    <rPh sb="0" eb="2">
      <t>サンコウ</t>
    </rPh>
    <phoneticPr fontId="49"/>
  </si>
  <si>
    <t>感染対策等を行った上での施設内療養に要する費用の補助の要件に関するチェックリスト</t>
    <rPh sb="27" eb="29">
      <t>ヨウケン</t>
    </rPh>
    <rPh sb="30" eb="31">
      <t>カン</t>
    </rPh>
    <phoneticPr fontId="28"/>
  </si>
  <si>
    <t>記入必須</t>
    <rPh sb="0" eb="2">
      <t>キニュウ</t>
    </rPh>
    <rPh sb="2" eb="4">
      <t>ヒッス</t>
    </rPh>
    <phoneticPr fontId="49"/>
  </si>
  <si>
    <t>施設種別</t>
    <rPh sb="0" eb="2">
      <t>シセツ</t>
    </rPh>
    <rPh sb="2" eb="4">
      <t>シュベツ</t>
    </rPh>
    <phoneticPr fontId="49"/>
  </si>
  <si>
    <t xml:space="preserve">①-1 </t>
    <phoneticPr fontId="49"/>
  </si>
  <si>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49"/>
  </si>
  <si>
    <t>①-2</t>
    <phoneticPr fontId="49"/>
  </si>
  <si>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49"/>
  </si>
  <si>
    <t>①-3</t>
    <phoneticPr fontId="49"/>
  </si>
  <si>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49"/>
  </si>
  <si>
    <t>②-1</t>
    <phoneticPr fontId="49"/>
  </si>
  <si>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49"/>
  </si>
  <si>
    <t>②-2</t>
    <phoneticPr fontId="49"/>
  </si>
  <si>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49"/>
  </si>
  <si>
    <t>②-3</t>
    <phoneticPr fontId="49"/>
  </si>
  <si>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49"/>
  </si>
  <si>
    <t>②-4</t>
    <phoneticPr fontId="49"/>
  </si>
  <si>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49"/>
  </si>
  <si>
    <t>③-1</t>
    <phoneticPr fontId="49"/>
  </si>
  <si>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49"/>
  </si>
  <si>
    <t>③-2</t>
    <phoneticPr fontId="49"/>
  </si>
  <si>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49"/>
  </si>
  <si>
    <t>③-3</t>
    <phoneticPr fontId="49"/>
  </si>
  <si>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49"/>
  </si>
  <si>
    <t>③-4</t>
    <phoneticPr fontId="49"/>
  </si>
  <si>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49"/>
  </si>
  <si>
    <r>
      <t xml:space="preserve">本資料の記載内容に虚偽がないことを証明するとともに、記載内容を証明する資料を適切に保管していることを誓約します。
</t>
    </r>
    <r>
      <rPr>
        <sz val="12"/>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49"/>
  </si>
  <si>
    <t>施設名</t>
    <rPh sb="0" eb="3">
      <t>シセツメイ</t>
    </rPh>
    <phoneticPr fontId="49"/>
  </si>
  <si>
    <t>代表者名</t>
    <rPh sb="0" eb="3">
      <t>ダイヒョウシャ</t>
    </rPh>
    <rPh sb="3" eb="4">
      <t>メイ</t>
    </rPh>
    <phoneticPr fontId="49"/>
  </si>
  <si>
    <t>記入日</t>
    <rPh sb="0" eb="2">
      <t>キニュウ</t>
    </rPh>
    <rPh sb="2" eb="3">
      <t>ビ</t>
    </rPh>
    <phoneticPr fontId="49"/>
  </si>
  <si>
    <t>令和　　年　　月　　日</t>
    <phoneticPr fontId="49"/>
  </si>
  <si>
    <t>○</t>
    <phoneticPr fontId="49"/>
  </si>
  <si>
    <t>×</t>
    <phoneticPr fontId="49"/>
  </si>
  <si>
    <t>△</t>
    <phoneticPr fontId="49"/>
  </si>
  <si>
    <t>第１号様式（チェックリスト２）</t>
    <phoneticPr fontId="3"/>
  </si>
  <si>
    <t>第１号様式（チェックリスト３）</t>
    <phoneticPr fontId="3"/>
  </si>
  <si>
    <r>
      <t>第１号様式（様式２）事業所・施設等別申請額一覧</t>
    </r>
    <r>
      <rPr>
        <sz val="11"/>
        <color rgb="FFFF0000"/>
        <rFont val="ＭＳ Ｐ明朝"/>
        <family val="1"/>
        <charset val="128"/>
      </rPr>
      <t>【令和５年度</t>
    </r>
    <r>
      <rPr>
        <b/>
        <sz val="12"/>
        <color rgb="FFFF0000"/>
        <rFont val="ＭＳ Ｐ明朝"/>
        <family val="1"/>
        <charset val="128"/>
      </rPr>
      <t>（令和５年５月８日以降）</t>
    </r>
    <r>
      <rPr>
        <sz val="11"/>
        <color rgb="FFFF0000"/>
        <rFont val="ＭＳ Ｐ明朝"/>
        <family val="1"/>
        <charset val="128"/>
      </rPr>
      <t>に生じた費用分】</t>
    </r>
    <rPh sb="6" eb="8">
      <t>ヨウシキ</t>
    </rPh>
    <rPh sb="10" eb="13">
      <t>ジギョウショ</t>
    </rPh>
    <rPh sb="14" eb="16">
      <t>シセツ</t>
    </rPh>
    <rPh sb="16" eb="17">
      <t>トウ</t>
    </rPh>
    <rPh sb="17" eb="18">
      <t>ベツ</t>
    </rPh>
    <rPh sb="18" eb="21">
      <t>シンセイガク</t>
    </rPh>
    <rPh sb="21" eb="23">
      <t>イチラン</t>
    </rPh>
    <rPh sb="30" eb="32">
      <t>レイワ</t>
    </rPh>
    <rPh sb="33" eb="34">
      <t>ネン</t>
    </rPh>
    <rPh sb="35" eb="36">
      <t>ガツ</t>
    </rPh>
    <rPh sb="37" eb="38">
      <t>ニチ</t>
    </rPh>
    <rPh sb="38" eb="40">
      <t>イコウ</t>
    </rPh>
    <phoneticPr fontId="3"/>
  </si>
  <si>
    <r>
      <t>第１号様式(様式３）事業所・施設等別個票</t>
    </r>
    <r>
      <rPr>
        <sz val="9"/>
        <color rgb="FFFF0000"/>
        <rFont val="ＭＳ Ｐ明朝"/>
        <family val="1"/>
        <charset val="128"/>
      </rPr>
      <t>【令和５年度</t>
    </r>
    <r>
      <rPr>
        <b/>
        <sz val="10"/>
        <color rgb="FFFF0000"/>
        <rFont val="ＭＳ Ｐ明朝"/>
        <family val="1"/>
        <charset val="128"/>
      </rPr>
      <t>（令和５年５月８日以降）</t>
    </r>
    <r>
      <rPr>
        <sz val="9"/>
        <color rgb="FFFF0000"/>
        <rFont val="ＭＳ Ｐ明朝"/>
        <family val="1"/>
        <charset val="128"/>
      </rPr>
      <t>に生じた費用分】</t>
    </r>
    <rPh sb="6" eb="8">
      <t>ヨウシキ</t>
    </rPh>
    <rPh sb="10" eb="13">
      <t>ジギョウショ</t>
    </rPh>
    <rPh sb="14" eb="16">
      <t>シセツ</t>
    </rPh>
    <rPh sb="16" eb="17">
      <t>トウ</t>
    </rPh>
    <rPh sb="17" eb="18">
      <t>ベツ</t>
    </rPh>
    <rPh sb="18" eb="20">
      <t>コヒョウ</t>
    </rPh>
    <rPh sb="27" eb="29">
      <t>レイワ</t>
    </rPh>
    <rPh sb="30" eb="31">
      <t>ネン</t>
    </rPh>
    <rPh sb="32" eb="33">
      <t>ガツ</t>
    </rPh>
    <rPh sb="34" eb="35">
      <t>ニチ</t>
    </rPh>
    <rPh sb="35" eb="37">
      <t>イコウ</t>
    </rPh>
    <phoneticPr fontId="3"/>
  </si>
  <si>
    <t>※併せて、チェックリスト２を提出すること。</t>
    <phoneticPr fontId="3"/>
  </si>
  <si>
    <t>福島県知事</t>
    <rPh sb="0" eb="5">
      <t>フクシマケンチジ</t>
    </rPh>
    <phoneticPr fontId="3"/>
  </si>
  <si>
    <r>
      <t>第１号様式（様式１）</t>
    </r>
    <r>
      <rPr>
        <sz val="10"/>
        <color rgb="FFFF0000"/>
        <rFont val="ＭＳ 明朝"/>
        <family val="1"/>
        <charset val="128"/>
      </rPr>
      <t>総括表【令和５年度（令和５年５月８日以降）に生じた費用分】</t>
    </r>
    <phoneticPr fontId="3"/>
  </si>
  <si>
    <t>※物品等の購入に関しては請求書及び領収書等の写、人件費等に関しては給与明細書等の写や支出が確認できる書類を添付すること</t>
  </si>
  <si>
    <t>※併せて、チェックリスト２を提出すること。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</si>
</sst>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yyyy/m/d;@"/>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9"/>
      <color indexed="8"/>
      <name val="MS P ゴシック"/>
      <family val="3"/>
      <charset val="128"/>
    </font>
    <font>
      <sz val="11"/>
      <color rgb="FFFF0000"/>
      <name val="ＭＳ Ｐ明朝"/>
      <family val="1"/>
      <charset val="128"/>
    </font>
    <font>
      <sz val="9"/>
      <color rgb="FFFF0000"/>
      <name val="ＭＳ Ｐ明朝"/>
      <family val="1"/>
      <charset val="128"/>
    </font>
    <font>
      <sz val="3"/>
      <color rgb="FFFF0000"/>
      <name val="ＭＳ Ｐ明朝"/>
      <family val="1"/>
      <charset val="128"/>
    </font>
    <font>
      <sz val="5"/>
      <color theme="1"/>
      <name val="ＭＳ 明朝"/>
      <family val="1"/>
      <charset val="128"/>
    </font>
    <font>
      <b/>
      <sz val="10"/>
      <color rgb="FFFF0000"/>
      <name val="ＭＳ Ｐ明朝"/>
      <family val="1"/>
      <charset val="128"/>
    </font>
    <font>
      <b/>
      <sz val="12"/>
      <color rgb="FFFF0000"/>
      <name val="ＭＳ Ｐ明朝"/>
      <family val="1"/>
      <charset val="128"/>
    </font>
    <font>
      <sz val="10"/>
      <color rgb="FFFF0000"/>
      <name val="ＭＳ 明朝"/>
      <family val="1"/>
      <charset val="128"/>
    </font>
    <font>
      <sz val="8"/>
      <color rgb="FFFF0000"/>
      <name val="ＭＳ Ｐ明朝"/>
      <family val="1"/>
      <charset val="128"/>
    </font>
    <font>
      <sz val="6"/>
      <name val="ＭＳ Ｐゴシック"/>
      <family val="2"/>
      <charset val="128"/>
      <scheme val="minor"/>
    </font>
    <font>
      <sz val="12"/>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
      <b/>
      <sz val="10.5"/>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18"/>
      <color theme="1"/>
      <name val="ＭＳ Ｐ明朝"/>
      <family val="1"/>
      <charset val="128"/>
    </font>
    <font>
      <sz val="6"/>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sz val="12"/>
      <name val="游ゴシック"/>
      <family val="3"/>
      <charset val="128"/>
    </font>
    <font>
      <sz val="11"/>
      <color rgb="FFFF0000"/>
      <name val="ＭＳ Ｐゴシック"/>
      <family val="3"/>
      <charset val="128"/>
      <scheme val="minor"/>
    </font>
    <font>
      <b/>
      <sz val="7.5"/>
      <color theme="1"/>
      <name val="ＭＳ Ｐゴシック"/>
      <family val="3"/>
      <charset val="128"/>
    </font>
    <font>
      <b/>
      <sz val="7.5"/>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47" fillId="0" borderId="0"/>
  </cellStyleXfs>
  <cellXfs count="504">
    <xf numFmtId="0" fontId="0" fillId="0" borderId="0" xfId="0">
      <alignment vertical="center"/>
    </xf>
    <xf numFmtId="0" fontId="6" fillId="0" borderId="5"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Border="1">
      <alignment vertical="center"/>
    </xf>
    <xf numFmtId="0" fontId="8" fillId="0" borderId="8" xfId="0" applyFont="1" applyFill="1" applyBorder="1" applyAlignment="1">
      <alignment vertical="center"/>
    </xf>
    <xf numFmtId="0" fontId="7" fillId="0" borderId="8" xfId="0" applyFont="1" applyFill="1" applyBorder="1" applyAlignment="1">
      <alignment vertical="center" wrapText="1"/>
    </xf>
    <xf numFmtId="0" fontId="7" fillId="0" borderId="8"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2" xfId="0" applyFont="1" applyFill="1" applyBorder="1" applyAlignment="1">
      <alignment vertical="center"/>
    </xf>
    <xf numFmtId="0" fontId="6" fillId="0" borderId="2" xfId="0" applyFont="1" applyFill="1" applyBorder="1">
      <alignment vertical="center"/>
    </xf>
    <xf numFmtId="0" fontId="6" fillId="0" borderId="8" xfId="0" applyFont="1" applyFill="1" applyBorder="1" applyAlignment="1" applyProtection="1">
      <alignment vertical="center" shrinkToFit="1"/>
      <protection locked="0"/>
    </xf>
    <xf numFmtId="0" fontId="6" fillId="0" borderId="8"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pplyProtection="1">
      <alignment vertical="center" shrinkToFit="1"/>
      <protection locked="0"/>
    </xf>
    <xf numFmtId="0" fontId="8" fillId="0" borderId="8" xfId="0" applyFont="1" applyFill="1" applyBorder="1">
      <alignment vertical="center"/>
    </xf>
    <xf numFmtId="0" fontId="9" fillId="0" borderId="8" xfId="0" applyFont="1" applyFill="1" applyBorder="1">
      <alignment vertical="center"/>
    </xf>
    <xf numFmtId="0" fontId="9" fillId="0" borderId="0" xfId="0" applyFont="1" applyFill="1" applyBorder="1">
      <alignment vertical="center"/>
    </xf>
    <xf numFmtId="0" fontId="6" fillId="0" borderId="8" xfId="0" applyFont="1" applyFill="1" applyBorder="1" applyAlignment="1">
      <alignment vertical="center" textRotation="255"/>
    </xf>
    <xf numFmtId="0" fontId="6" fillId="0" borderId="8" xfId="0" applyFont="1" applyFill="1" applyBorder="1">
      <alignment vertical="center"/>
    </xf>
    <xf numFmtId="0" fontId="9" fillId="0" borderId="0" xfId="0" applyFont="1" applyFill="1">
      <alignment vertical="center"/>
    </xf>
    <xf numFmtId="0" fontId="10" fillId="0" borderId="13" xfId="0" applyFont="1" applyFill="1" applyBorder="1">
      <alignment vertical="center"/>
    </xf>
    <xf numFmtId="0" fontId="10" fillId="0" borderId="14" xfId="0" applyFont="1" applyFill="1" applyBorder="1" applyAlignment="1">
      <alignment horizontal="center" vertical="center"/>
    </xf>
    <xf numFmtId="0" fontId="10" fillId="0" borderId="14" xfId="0" applyFont="1" applyFill="1" applyBorder="1">
      <alignment vertical="center"/>
    </xf>
    <xf numFmtId="0" fontId="10" fillId="0" borderId="16" xfId="0" applyFont="1" applyFill="1" applyBorder="1">
      <alignment vertical="center"/>
    </xf>
    <xf numFmtId="0" fontId="6" fillId="0" borderId="0" xfId="0" applyFont="1" applyFill="1">
      <alignment vertical="center"/>
    </xf>
    <xf numFmtId="0" fontId="10" fillId="0" borderId="11" xfId="0" applyFont="1" applyFill="1" applyBorder="1">
      <alignment vertical="center"/>
    </xf>
    <xf numFmtId="0" fontId="10" fillId="0" borderId="8" xfId="0" applyFont="1" applyFill="1" applyBorder="1" applyAlignment="1">
      <alignment horizontal="center" vertical="center"/>
    </xf>
    <xf numFmtId="0" fontId="10" fillId="0" borderId="8"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10" fillId="0" borderId="5" xfId="0" applyFont="1" applyFill="1" applyBorder="1">
      <alignment vertical="center"/>
    </xf>
    <xf numFmtId="0" fontId="12" fillId="0" borderId="0" xfId="0" applyFont="1" applyFill="1" applyBorder="1" applyAlignment="1">
      <alignment vertical="top"/>
    </xf>
    <xf numFmtId="0" fontId="10" fillId="0" borderId="6"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6" fillId="5" borderId="5" xfId="0" applyFont="1" applyFill="1" applyBorder="1">
      <alignmen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6" fillId="5" borderId="8" xfId="0" applyFont="1" applyFill="1" applyBorder="1" applyAlignment="1">
      <alignment horizontal="left" vertical="center"/>
    </xf>
    <xf numFmtId="0" fontId="6" fillId="0" borderId="8" xfId="0" applyFont="1" applyFill="1" applyBorder="1" applyAlignment="1" applyProtection="1">
      <alignment horizontal="left" vertical="center"/>
      <protection locked="0"/>
    </xf>
    <xf numFmtId="0" fontId="10" fillId="0" borderId="12" xfId="0" applyFont="1" applyFill="1" applyBorder="1" applyAlignment="1">
      <alignment horizontal="center" vertical="center"/>
    </xf>
    <xf numFmtId="0" fontId="13" fillId="0" borderId="8" xfId="0" applyFont="1" applyFill="1" applyBorder="1" applyAlignment="1">
      <alignment horizontal="left"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12"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3" xfId="0" applyFont="1" applyFill="1" applyBorder="1">
      <alignment vertical="center"/>
    </xf>
    <xf numFmtId="0" fontId="6" fillId="0" borderId="19" xfId="0" applyFont="1" applyFill="1" applyBorder="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13" fillId="0" borderId="8" xfId="0" applyFont="1" applyFill="1" applyBorder="1">
      <alignment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15" fillId="2" borderId="59" xfId="0" applyFont="1" applyFill="1" applyBorder="1" applyAlignment="1">
      <alignment horizontal="left" vertical="center"/>
    </xf>
    <xf numFmtId="0" fontId="9" fillId="2" borderId="60" xfId="0" applyFont="1" applyFill="1" applyBorder="1" applyAlignment="1">
      <alignment vertical="center"/>
    </xf>
    <xf numFmtId="0" fontId="9" fillId="2" borderId="60" xfId="0" applyFont="1" applyFill="1" applyBorder="1" applyAlignment="1">
      <alignment horizontal="center" vertical="center"/>
    </xf>
    <xf numFmtId="0" fontId="9" fillId="0" borderId="60" xfId="0" applyFont="1" applyFill="1" applyBorder="1">
      <alignment vertical="center"/>
    </xf>
    <xf numFmtId="0" fontId="9" fillId="0" borderId="61" xfId="0" applyFont="1" applyFill="1" applyBorder="1">
      <alignment vertical="center"/>
    </xf>
    <xf numFmtId="0" fontId="15" fillId="2" borderId="62" xfId="0" applyFont="1" applyFill="1" applyBorder="1" applyAlignment="1">
      <alignment vertical="center"/>
    </xf>
    <xf numFmtId="0" fontId="15" fillId="2" borderId="0" xfId="0" applyFont="1" applyFill="1" applyBorder="1" applyAlignment="1">
      <alignment vertical="center"/>
    </xf>
    <xf numFmtId="0" fontId="9" fillId="0" borderId="0" xfId="0" applyFont="1" applyFill="1" applyBorder="1" applyAlignment="1">
      <alignment vertical="center"/>
    </xf>
    <xf numFmtId="0" fontId="9" fillId="0" borderId="63" xfId="0" applyFont="1" applyFill="1" applyBorder="1" applyAlignment="1">
      <alignment vertical="center"/>
    </xf>
    <xf numFmtId="0" fontId="9" fillId="0" borderId="0" xfId="0" applyFont="1" applyFill="1" applyAlignment="1">
      <alignment vertical="center"/>
    </xf>
    <xf numFmtId="0" fontId="7" fillId="2" borderId="0" xfId="0" applyFont="1" applyFill="1" applyBorder="1" applyAlignment="1">
      <alignment horizontal="left" vertical="center"/>
    </xf>
    <xf numFmtId="0" fontId="7" fillId="2" borderId="63" xfId="0" applyFont="1" applyFill="1" applyBorder="1" applyAlignment="1">
      <alignment horizontal="left" vertical="center"/>
    </xf>
    <xf numFmtId="0" fontId="7" fillId="2" borderId="0" xfId="0" applyFont="1" applyFill="1" applyBorder="1" applyAlignment="1">
      <alignment vertical="center"/>
    </xf>
    <xf numFmtId="0" fontId="7" fillId="2" borderId="63" xfId="0" applyFont="1" applyFill="1" applyBorder="1" applyAlignment="1">
      <alignment vertical="center"/>
    </xf>
    <xf numFmtId="0" fontId="15" fillId="0" borderId="0" xfId="0" applyFont="1" applyFill="1" applyBorder="1" applyAlignment="1">
      <alignment vertical="center"/>
    </xf>
    <xf numFmtId="0" fontId="15"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5" fillId="0" borderId="62" xfId="0" applyFont="1" applyFill="1" applyBorder="1">
      <alignment vertical="center"/>
    </xf>
    <xf numFmtId="0" fontId="9" fillId="2" borderId="0" xfId="0" applyFont="1" applyFill="1" applyBorder="1">
      <alignment vertical="center"/>
    </xf>
    <xf numFmtId="0" fontId="9" fillId="0" borderId="63" xfId="0" applyFont="1" applyFill="1" applyBorder="1">
      <alignment vertical="center"/>
    </xf>
    <xf numFmtId="0" fontId="15" fillId="0" borderId="64"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0" xfId="0" applyFont="1">
      <alignment vertical="center"/>
    </xf>
    <xf numFmtId="0" fontId="13" fillId="0" borderId="0" xfId="0" applyFont="1" applyFill="1" applyBorder="1" applyAlignment="1">
      <alignment horizontal="left" vertical="center"/>
    </xf>
    <xf numFmtId="0" fontId="6" fillId="3" borderId="50" xfId="0" applyFont="1" applyFill="1" applyBorder="1" applyAlignment="1">
      <alignment horizontal="center" vertical="center"/>
    </xf>
    <xf numFmtId="0" fontId="6" fillId="3" borderId="3" xfId="0" applyFont="1" applyFill="1" applyBorder="1" applyAlignment="1">
      <alignment horizontal="center" vertical="center"/>
    </xf>
    <xf numFmtId="178" fontId="9" fillId="0" borderId="36" xfId="0" applyNumberFormat="1" applyFont="1" applyBorder="1" applyAlignment="1">
      <alignment horizontal="center" vertical="center" shrinkToFit="1"/>
    </xf>
    <xf numFmtId="178" fontId="9" fillId="0" borderId="1"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48"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178" fontId="9" fillId="0" borderId="38" xfId="4" applyNumberFormat="1" applyFont="1" applyFill="1" applyBorder="1" applyAlignment="1">
      <alignment horizontal="right" vertical="center" shrinkToFit="1"/>
    </xf>
    <xf numFmtId="178" fontId="9" fillId="0" borderId="39" xfId="0" applyNumberFormat="1" applyFont="1" applyBorder="1" applyAlignment="1">
      <alignment horizontal="center" vertical="center" shrinkToFit="1"/>
    </xf>
    <xf numFmtId="178" fontId="9" fillId="0" borderId="51" xfId="4" applyNumberFormat="1" applyFont="1" applyBorder="1" applyAlignment="1">
      <alignment horizontal="right" vertical="center" shrinkToFit="1"/>
    </xf>
    <xf numFmtId="178" fontId="9" fillId="0" borderId="49" xfId="4" applyNumberFormat="1" applyFont="1" applyBorder="1" applyAlignment="1">
      <alignment horizontal="right" vertical="center" shrinkToFit="1"/>
    </xf>
    <xf numFmtId="178" fontId="9" fillId="0" borderId="44" xfId="4" applyNumberFormat="1" applyFont="1" applyBorder="1" applyAlignment="1">
      <alignment horizontal="right" vertical="center" shrinkToFit="1"/>
    </xf>
    <xf numFmtId="178" fontId="9" fillId="0" borderId="44" xfId="4" applyNumberFormat="1" applyFont="1" applyFill="1" applyBorder="1" applyAlignment="1">
      <alignment horizontal="right" vertical="center" shrinkToFit="1"/>
    </xf>
    <xf numFmtId="178" fontId="9" fillId="0" borderId="45" xfId="4" applyNumberFormat="1" applyFont="1" applyBorder="1" applyAlignment="1">
      <alignment horizontal="right" vertical="center" shrinkToFit="1"/>
    </xf>
    <xf numFmtId="178" fontId="9" fillId="0" borderId="52" xfId="4" applyNumberFormat="1" applyFont="1" applyBorder="1" applyAlignment="1">
      <alignment horizontal="right" vertical="center" shrinkToFit="1"/>
    </xf>
    <xf numFmtId="178" fontId="9" fillId="0" borderId="46" xfId="4" applyNumberFormat="1" applyFont="1" applyBorder="1" applyAlignment="1">
      <alignment horizontal="right" vertical="center" shrinkToFit="1"/>
    </xf>
    <xf numFmtId="178" fontId="9" fillId="0" borderId="43" xfId="4" applyNumberFormat="1" applyFont="1" applyBorder="1" applyAlignment="1">
      <alignment horizontal="right" vertical="center" shrinkToFit="1"/>
    </xf>
    <xf numFmtId="178" fontId="9" fillId="0" borderId="47" xfId="4" applyNumberFormat="1" applyFont="1" applyBorder="1" applyAlignment="1">
      <alignment horizontal="right" vertical="center" shrinkToFit="1"/>
    </xf>
    <xf numFmtId="0" fontId="16" fillId="0" borderId="0" xfId="0" applyFont="1">
      <alignment vertical="center"/>
    </xf>
    <xf numFmtId="0" fontId="6" fillId="0" borderId="0" xfId="0" applyFont="1" applyAlignment="1">
      <alignment horizontal="center" vertical="center" shrinkToFit="1"/>
    </xf>
    <xf numFmtId="0" fontId="6" fillId="0" borderId="0" xfId="0" applyFont="1">
      <alignment vertical="center"/>
    </xf>
    <xf numFmtId="0" fontId="11"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3" xfId="0" applyFont="1" applyBorder="1">
      <alignment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0" fillId="0" borderId="11" xfId="0" applyFont="1" applyBorder="1">
      <alignment vertical="center"/>
    </xf>
    <xf numFmtId="0" fontId="10" fillId="0" borderId="8" xfId="0" applyFont="1" applyBorder="1" applyAlignment="1">
      <alignment horizontal="center" vertical="center"/>
    </xf>
    <xf numFmtId="0" fontId="10" fillId="0" borderId="8" xfId="0" applyFont="1" applyBorder="1">
      <alignment vertical="center"/>
    </xf>
    <xf numFmtId="0" fontId="10" fillId="0" borderId="1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7" fillId="0" borderId="2" xfId="0" applyFont="1" applyBorder="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176" fontId="11" fillId="0" borderId="22" xfId="0" applyNumberFormat="1" applyFont="1" applyBorder="1" applyAlignment="1">
      <alignment vertical="center"/>
    </xf>
    <xf numFmtId="0" fontId="11" fillId="0" borderId="23" xfId="0" applyFont="1" applyBorder="1" applyAlignment="1">
      <alignment vertical="center"/>
    </xf>
    <xf numFmtId="0" fontId="17" fillId="0" borderId="21" xfId="0" applyFont="1" applyBorder="1">
      <alignment vertical="center"/>
    </xf>
    <xf numFmtId="0" fontId="11" fillId="0" borderId="22" xfId="0" applyFont="1" applyBorder="1" applyAlignment="1">
      <alignment vertical="center"/>
    </xf>
    <xf numFmtId="0" fontId="10" fillId="0" borderId="15" xfId="0" applyFont="1" applyBorder="1">
      <alignment vertical="center"/>
    </xf>
    <xf numFmtId="0" fontId="10" fillId="0" borderId="7" xfId="0" applyFont="1" applyBorder="1">
      <alignment vertical="center"/>
    </xf>
    <xf numFmtId="176" fontId="11" fillId="0" borderId="25" xfId="0" applyNumberFormat="1" applyFont="1" applyBorder="1" applyAlignment="1">
      <alignment vertical="center"/>
    </xf>
    <xf numFmtId="0" fontId="11" fillId="0" borderId="26" xfId="0" applyFont="1" applyBorder="1" applyAlignment="1">
      <alignment vertical="center"/>
    </xf>
    <xf numFmtId="176" fontId="11" fillId="0" borderId="14" xfId="0" applyNumberFormat="1" applyFont="1" applyBorder="1" applyAlignment="1">
      <alignment vertical="center"/>
    </xf>
    <xf numFmtId="176" fontId="11" fillId="0" borderId="8" xfId="0" applyNumberFormat="1" applyFont="1" applyBorder="1" applyAlignment="1">
      <alignment vertical="center"/>
    </xf>
    <xf numFmtId="0" fontId="11" fillId="0" borderId="12" xfId="0" applyFont="1" applyBorder="1" applyAlignment="1">
      <alignment vertical="center"/>
    </xf>
    <xf numFmtId="176" fontId="11" fillId="0" borderId="28" xfId="0" applyNumberFormat="1" applyFont="1" applyBorder="1" applyAlignment="1">
      <alignment vertical="center"/>
    </xf>
    <xf numFmtId="0" fontId="11" fillId="0" borderId="29" xfId="0" applyFont="1" applyBorder="1" applyAlignment="1">
      <alignment vertical="center"/>
    </xf>
    <xf numFmtId="0" fontId="10" fillId="0" borderId="25" xfId="0" applyFont="1" applyBorder="1">
      <alignment vertical="center"/>
    </xf>
    <xf numFmtId="0" fontId="10" fillId="0" borderId="24" xfId="0" applyFont="1" applyBorder="1">
      <alignment vertical="center"/>
    </xf>
    <xf numFmtId="0" fontId="11" fillId="0" borderId="3" xfId="0" applyFont="1" applyBorder="1" applyAlignment="1">
      <alignmen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Fill="1">
      <alignment vertical="center"/>
    </xf>
    <xf numFmtId="176" fontId="18" fillId="0" borderId="0" xfId="0" applyNumberFormat="1" applyFont="1" applyFill="1">
      <alignment vertical="center"/>
    </xf>
    <xf numFmtId="0" fontId="9" fillId="0" borderId="0" xfId="0" applyFont="1" applyFill="1" applyAlignment="1">
      <alignment horizontal="right" vertical="center"/>
    </xf>
    <xf numFmtId="0" fontId="6" fillId="0" borderId="0" xfId="0" applyFont="1" applyFill="1" applyAlignment="1">
      <alignment horizontal="center" vertical="center" shrinkToFit="1"/>
    </xf>
    <xf numFmtId="0" fontId="1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lignment vertical="center"/>
    </xf>
    <xf numFmtId="0" fontId="10" fillId="0" borderId="0" xfId="0" applyFont="1" applyFill="1" applyBorder="1" applyAlignment="1">
      <alignment horizontal="center" vertical="center"/>
    </xf>
    <xf numFmtId="0" fontId="10" fillId="0" borderId="9" xfId="0" applyFont="1" applyFill="1" applyBorder="1">
      <alignment vertical="center"/>
    </xf>
    <xf numFmtId="176" fontId="22" fillId="0" borderId="0" xfId="0" applyNumberFormat="1" applyFont="1" applyFill="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pplyProtection="1">
      <alignment vertical="center" shrinkToFit="1"/>
      <protection locked="0"/>
    </xf>
    <xf numFmtId="0" fontId="8" fillId="0" borderId="0" xfId="0" applyFont="1" applyFill="1" applyBorder="1">
      <alignment vertical="center"/>
    </xf>
    <xf numFmtId="0" fontId="6" fillId="0" borderId="0" xfId="0" applyFont="1" applyFill="1" applyBorder="1" applyAlignment="1" applyProtection="1">
      <alignment vertical="center"/>
      <protection locked="0"/>
    </xf>
    <xf numFmtId="176" fontId="6" fillId="0" borderId="0" xfId="0" applyNumberFormat="1" applyFont="1" applyFill="1" applyBorder="1" applyAlignment="1">
      <alignment vertical="center"/>
    </xf>
    <xf numFmtId="49" fontId="8" fillId="0" borderId="5"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11" xfId="0" applyFont="1" applyFill="1" applyBorder="1" applyAlignment="1">
      <alignment vertical="center"/>
    </xf>
    <xf numFmtId="49" fontId="8" fillId="0" borderId="4" xfId="0" applyNumberFormat="1" applyFont="1" applyFill="1" applyBorder="1" applyAlignment="1">
      <alignment horizontal="center" vertical="center" wrapText="1"/>
    </xf>
    <xf numFmtId="38" fontId="9" fillId="0" borderId="5" xfId="4" applyFont="1" applyFill="1" applyBorder="1" applyAlignment="1">
      <alignment horizontal="right" vertical="center" shrinkToFit="1"/>
    </xf>
    <xf numFmtId="0" fontId="9" fillId="0" borderId="6" xfId="0" applyFont="1" applyFill="1" applyBorder="1" applyAlignment="1">
      <alignment horizontal="center" vertical="center"/>
    </xf>
    <xf numFmtId="176" fontId="11" fillId="0" borderId="2" xfId="0" applyNumberFormat="1"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3" borderId="37" xfId="0" applyFont="1" applyFill="1" applyBorder="1" applyAlignment="1">
      <alignment horizontal="center" vertical="center"/>
    </xf>
    <xf numFmtId="0" fontId="6" fillId="3" borderId="36"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5" fillId="2" borderId="0" xfId="0" applyFont="1" applyFill="1" applyBorder="1" applyAlignment="1">
      <alignment horizontal="left" vertical="center"/>
    </xf>
    <xf numFmtId="0" fontId="15" fillId="2" borderId="62" xfId="0" applyFont="1" applyFill="1" applyBorder="1" applyAlignment="1">
      <alignment horizontal="left" vertical="center"/>
    </xf>
    <xf numFmtId="0" fontId="26" fillId="0" borderId="0" xfId="0" applyFont="1">
      <alignment vertical="center"/>
    </xf>
    <xf numFmtId="0" fontId="27" fillId="0" borderId="0" xfId="0" applyFont="1" applyFill="1">
      <alignment vertical="center"/>
    </xf>
    <xf numFmtId="0" fontId="1" fillId="0" borderId="0" xfId="5">
      <alignment vertical="center"/>
    </xf>
    <xf numFmtId="0" fontId="9" fillId="0" borderId="0" xfId="5" applyFont="1" applyFill="1">
      <alignment vertical="center"/>
    </xf>
    <xf numFmtId="0" fontId="9" fillId="0" borderId="0" xfId="5" applyFont="1">
      <alignment vertical="center"/>
    </xf>
    <xf numFmtId="0" fontId="9" fillId="0" borderId="0" xfId="5" applyFont="1" applyFill="1" applyBorder="1" applyAlignment="1">
      <alignment vertical="center"/>
    </xf>
    <xf numFmtId="0" fontId="32" fillId="0" borderId="0" xfId="5" applyFont="1" applyFill="1">
      <alignment vertical="center"/>
    </xf>
    <xf numFmtId="0" fontId="34" fillId="5" borderId="50" xfId="5" applyFont="1" applyFill="1" applyBorder="1" applyAlignment="1">
      <alignment vertical="center" wrapText="1"/>
    </xf>
    <xf numFmtId="0" fontId="34" fillId="5" borderId="48" xfId="5" applyFont="1" applyFill="1" applyBorder="1" applyAlignment="1">
      <alignment vertical="center" wrapText="1"/>
    </xf>
    <xf numFmtId="0" fontId="34" fillId="5" borderId="80" xfId="5" applyFont="1" applyFill="1" applyBorder="1" applyAlignment="1">
      <alignment vertical="center" wrapText="1"/>
    </xf>
    <xf numFmtId="0" fontId="34" fillId="5" borderId="81" xfId="5" applyFont="1" applyFill="1" applyBorder="1" applyAlignment="1">
      <alignment vertical="center" wrapText="1"/>
    </xf>
    <xf numFmtId="0" fontId="34" fillId="0" borderId="0" xfId="5" applyFont="1" applyFill="1" applyBorder="1" applyAlignment="1">
      <alignment vertical="center" wrapText="1"/>
    </xf>
    <xf numFmtId="0" fontId="38" fillId="0" borderId="0" xfId="5" applyFont="1" applyFill="1" applyBorder="1" applyAlignment="1">
      <alignment vertical="center" wrapText="1"/>
    </xf>
    <xf numFmtId="0" fontId="8" fillId="0" borderId="0" xfId="5" applyFont="1" applyFill="1" applyBorder="1" applyAlignment="1">
      <alignment horizontal="left" vertical="center" wrapText="1"/>
    </xf>
    <xf numFmtId="0" fontId="39" fillId="0" borderId="0" xfId="5" applyFont="1" applyBorder="1" applyAlignment="1">
      <alignment vertical="top"/>
    </xf>
    <xf numFmtId="0" fontId="40" fillId="0" borderId="0" xfId="5" applyFont="1" applyBorder="1" applyAlignment="1">
      <alignment vertical="top"/>
    </xf>
    <xf numFmtId="0" fontId="1" fillId="0" borderId="0" xfId="5" applyBorder="1" applyAlignment="1">
      <alignment vertical="center"/>
    </xf>
    <xf numFmtId="0" fontId="30" fillId="0" borderId="0" xfId="5" applyFont="1" applyFill="1" applyBorder="1">
      <alignment vertical="center"/>
    </xf>
    <xf numFmtId="0" fontId="30" fillId="0" borderId="0" xfId="5" applyFont="1" applyFill="1" applyBorder="1" applyAlignment="1">
      <alignment vertical="center" wrapText="1"/>
    </xf>
    <xf numFmtId="0" fontId="29" fillId="2" borderId="0" xfId="5" applyFont="1" applyFill="1" applyBorder="1">
      <alignment vertical="center"/>
    </xf>
    <xf numFmtId="0" fontId="30" fillId="2" borderId="0" xfId="5" applyFont="1" applyFill="1" applyBorder="1">
      <alignment vertical="center"/>
    </xf>
    <xf numFmtId="0" fontId="42" fillId="0" borderId="0" xfId="5" applyFont="1" applyFill="1" applyBorder="1">
      <alignment vertical="center"/>
    </xf>
    <xf numFmtId="0" fontId="43" fillId="0" borderId="0" xfId="5" applyFont="1" applyFill="1" applyBorder="1">
      <alignment vertical="center"/>
    </xf>
    <xf numFmtId="0" fontId="43" fillId="0" borderId="0" xfId="5" applyFont="1" applyFill="1" applyBorder="1" applyAlignment="1">
      <alignment vertical="center"/>
    </xf>
    <xf numFmtId="0" fontId="43" fillId="0" borderId="0" xfId="5" applyFont="1" applyFill="1" applyBorder="1" applyAlignment="1">
      <alignment horizontal="center" vertical="center"/>
    </xf>
    <xf numFmtId="0" fontId="44" fillId="0" borderId="0" xfId="5" applyFont="1" applyFill="1" applyBorder="1" applyAlignment="1" applyProtection="1">
      <alignment vertical="center" shrinkToFit="1"/>
      <protection locked="0"/>
    </xf>
    <xf numFmtId="0" fontId="42" fillId="0" borderId="0" xfId="5" applyFont="1" applyFill="1" applyBorder="1" applyAlignment="1">
      <alignment horizontal="center" vertical="center"/>
    </xf>
    <xf numFmtId="0" fontId="42" fillId="0" borderId="0" xfId="5" applyFont="1" applyBorder="1">
      <alignment vertical="center"/>
    </xf>
    <xf numFmtId="0" fontId="7" fillId="2" borderId="0" xfId="5" applyFont="1" applyFill="1" applyBorder="1" applyAlignment="1">
      <alignment horizontal="right" vertical="top"/>
    </xf>
    <xf numFmtId="0" fontId="45" fillId="2" borderId="0" xfId="5" applyFont="1" applyFill="1" applyBorder="1" applyAlignment="1">
      <alignment vertical="top"/>
    </xf>
    <xf numFmtId="0" fontId="34" fillId="2" borderId="0" xfId="5" applyFont="1" applyFill="1" applyBorder="1" applyAlignment="1">
      <alignment vertical="center" wrapText="1"/>
    </xf>
    <xf numFmtId="0" fontId="46" fillId="2" borderId="0" xfId="5" applyFont="1" applyFill="1" applyBorder="1" applyAlignment="1">
      <alignment vertical="center"/>
    </xf>
    <xf numFmtId="0" fontId="34" fillId="2" borderId="0" xfId="5" applyFont="1" applyFill="1" applyAlignment="1">
      <alignment vertical="center" wrapText="1"/>
    </xf>
    <xf numFmtId="0" fontId="7" fillId="2" borderId="0" xfId="5" applyFont="1" applyFill="1" applyBorder="1" applyAlignment="1">
      <alignment horizontal="right" vertical="top" wrapText="1"/>
    </xf>
    <xf numFmtId="0" fontId="48" fillId="0" borderId="0" xfId="6" applyFont="1" applyAlignment="1">
      <alignment vertical="center"/>
    </xf>
    <xf numFmtId="0" fontId="48" fillId="0" borderId="0" xfId="6" applyFont="1" applyAlignment="1">
      <alignment horizontal="right" vertical="center" wrapText="1"/>
    </xf>
    <xf numFmtId="0" fontId="50" fillId="0" borderId="0" xfId="6" applyFont="1" applyAlignment="1">
      <alignment vertical="center"/>
    </xf>
    <xf numFmtId="0" fontId="35" fillId="0" borderId="0" xfId="6" applyFont="1" applyAlignment="1">
      <alignment vertical="top" wrapText="1"/>
    </xf>
    <xf numFmtId="0" fontId="35" fillId="0" borderId="0" xfId="6" applyFont="1" applyAlignment="1">
      <alignment horizontal="left" vertical="top" wrapText="1"/>
    </xf>
    <xf numFmtId="0" fontId="52" fillId="0" borderId="0" xfId="6" applyFont="1" applyAlignment="1">
      <alignment horizontal="center" vertical="top" wrapText="1"/>
    </xf>
    <xf numFmtId="0" fontId="35" fillId="6" borderId="85" xfId="6" applyFont="1" applyFill="1" applyBorder="1" applyAlignment="1">
      <alignment horizontal="center" vertical="center"/>
    </xf>
    <xf numFmtId="0" fontId="35" fillId="8" borderId="36" xfId="6" applyFont="1" applyFill="1" applyBorder="1" applyAlignment="1">
      <alignment vertical="center" wrapText="1"/>
    </xf>
    <xf numFmtId="0" fontId="53" fillId="8" borderId="2" xfId="5" applyFont="1" applyFill="1" applyBorder="1" applyAlignment="1">
      <alignment vertical="center" wrapText="1"/>
    </xf>
    <xf numFmtId="0" fontId="35" fillId="0" borderId="85" xfId="6" applyFont="1" applyBorder="1" applyAlignment="1">
      <alignment horizontal="center" vertical="center" wrapText="1"/>
    </xf>
    <xf numFmtId="0" fontId="35" fillId="8" borderId="36" xfId="6" applyFont="1" applyFill="1" applyBorder="1" applyAlignment="1">
      <alignment horizontal="left" vertical="center" wrapText="1"/>
    </xf>
    <xf numFmtId="0" fontId="36" fillId="8" borderId="2" xfId="5" applyFont="1" applyFill="1" applyBorder="1" applyAlignment="1">
      <alignment horizontal="left" vertical="center" wrapText="1"/>
    </xf>
    <xf numFmtId="179" fontId="35" fillId="0" borderId="85" xfId="6" applyNumberFormat="1" applyFont="1" applyBorder="1" applyAlignment="1">
      <alignment horizontal="center" vertical="center"/>
    </xf>
    <xf numFmtId="0" fontId="35" fillId="0" borderId="85" xfId="6" applyFont="1" applyBorder="1" applyAlignment="1">
      <alignment horizontal="center" vertical="center"/>
    </xf>
    <xf numFmtId="0" fontId="36" fillId="8" borderId="1" xfId="5" applyFont="1" applyFill="1" applyBorder="1" applyAlignment="1">
      <alignment horizontal="left" vertical="center" wrapText="1"/>
    </xf>
    <xf numFmtId="0" fontId="36" fillId="8" borderId="36" xfId="6" applyFont="1" applyFill="1" applyBorder="1" applyAlignment="1">
      <alignment horizontal="left" vertical="center" wrapText="1"/>
    </xf>
    <xf numFmtId="0" fontId="53" fillId="8" borderId="2" xfId="5" applyFont="1" applyFill="1" applyBorder="1" applyAlignment="1">
      <alignment horizontal="left" vertical="center" wrapText="1"/>
    </xf>
    <xf numFmtId="0" fontId="54" fillId="0" borderId="0" xfId="6" applyFont="1" applyAlignment="1">
      <alignment vertical="center"/>
    </xf>
    <xf numFmtId="0" fontId="35" fillId="0" borderId="0" xfId="6" applyFont="1" applyAlignment="1">
      <alignment horizontal="left" vertical="center" wrapText="1"/>
    </xf>
    <xf numFmtId="0" fontId="35" fillId="0" borderId="0" xfId="6" applyFont="1" applyAlignment="1">
      <alignment horizontal="center" vertical="center"/>
    </xf>
    <xf numFmtId="0" fontId="35" fillId="0" borderId="36" xfId="6" applyFont="1" applyBorder="1" applyAlignment="1">
      <alignment vertical="center" wrapText="1"/>
    </xf>
    <xf numFmtId="0" fontId="35" fillId="0" borderId="36" xfId="6" applyFont="1" applyBorder="1" applyAlignment="1">
      <alignment horizontal="left" vertical="center" wrapText="1"/>
    </xf>
    <xf numFmtId="0" fontId="35" fillId="0" borderId="0" xfId="6" applyFont="1" applyAlignment="1">
      <alignment vertical="center" wrapText="1"/>
    </xf>
    <xf numFmtId="0" fontId="50" fillId="0" borderId="0" xfId="6" applyFont="1" applyAlignment="1">
      <alignment horizontal="center" vertical="center"/>
    </xf>
    <xf numFmtId="0" fontId="10" fillId="0" borderId="0" xfId="0" applyFont="1" applyAlignment="1">
      <alignment horizontal="left" vertical="center"/>
    </xf>
    <xf numFmtId="0" fontId="26" fillId="0" borderId="0" xfId="0" applyFont="1" applyFill="1" applyAlignment="1">
      <alignment horizontal="center" vertical="center"/>
    </xf>
    <xf numFmtId="0" fontId="10" fillId="5" borderId="0" xfId="0" applyFont="1" applyFill="1" applyAlignment="1">
      <alignment horizontal="center" vertical="center"/>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5" borderId="3" xfId="0" applyFont="1" applyFill="1" applyBorder="1" applyAlignment="1">
      <alignment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53" xfId="0" applyFont="1" applyBorder="1" applyAlignment="1">
      <alignment horizontal="left" vertical="center" wrapText="1"/>
    </xf>
    <xf numFmtId="0" fontId="17" fillId="0" borderId="54" xfId="0" applyFont="1" applyBorder="1" applyAlignment="1">
      <alignment horizontal="left" vertical="center"/>
    </xf>
    <xf numFmtId="0" fontId="17" fillId="0" borderId="55"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0" fillId="0" borderId="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5" borderId="13" xfId="0" applyFont="1" applyFill="1" applyBorder="1" applyAlignment="1">
      <alignment vertical="center"/>
    </xf>
    <xf numFmtId="0" fontId="10" fillId="5" borderId="14" xfId="0" applyFont="1" applyFill="1" applyBorder="1" applyAlignment="1">
      <alignment vertical="center"/>
    </xf>
    <xf numFmtId="0" fontId="10" fillId="5" borderId="16" xfId="0" applyFont="1" applyFill="1" applyBorder="1" applyAlignment="1">
      <alignment vertical="center"/>
    </xf>
    <xf numFmtId="0" fontId="10" fillId="5" borderId="15" xfId="0" applyFont="1" applyFill="1" applyBorder="1" applyAlignment="1">
      <alignment vertical="center"/>
    </xf>
    <xf numFmtId="0" fontId="10" fillId="5" borderId="7" xfId="0" applyFont="1" applyFill="1" applyBorder="1" applyAlignment="1">
      <alignment vertical="center"/>
    </xf>
    <xf numFmtId="0" fontId="10" fillId="5" borderId="17" xfId="0"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10" fillId="0" borderId="12" xfId="0" applyFont="1" applyBorder="1" applyAlignment="1">
      <alignment vertical="center"/>
    </xf>
    <xf numFmtId="49" fontId="10" fillId="5" borderId="5" xfId="0" applyNumberFormat="1" applyFont="1" applyFill="1" applyBorder="1" applyAlignment="1">
      <alignment horizontal="center" vertical="center"/>
    </xf>
    <xf numFmtId="0" fontId="10" fillId="5" borderId="9" xfId="0" applyFont="1" applyFill="1" applyBorder="1" applyAlignment="1">
      <alignment vertical="center"/>
    </xf>
    <xf numFmtId="0" fontId="10" fillId="5" borderId="0" xfId="0" applyFont="1" applyFill="1" applyBorder="1" applyAlignment="1">
      <alignment vertical="center"/>
    </xf>
    <xf numFmtId="0" fontId="10" fillId="5" borderId="10" xfId="0" applyFont="1" applyFill="1" applyBorder="1" applyAlignment="1">
      <alignment vertical="center"/>
    </xf>
    <xf numFmtId="0" fontId="10" fillId="5" borderId="11" xfId="0" applyFont="1" applyFill="1" applyBorder="1" applyAlignment="1">
      <alignment vertical="center"/>
    </xf>
    <xf numFmtId="0" fontId="10" fillId="5" borderId="8" xfId="0" applyFont="1" applyFill="1" applyBorder="1" applyAlignment="1">
      <alignment vertical="center"/>
    </xf>
    <xf numFmtId="0" fontId="10" fillId="5" borderId="12" xfId="0" applyFont="1" applyFill="1" applyBorder="1" applyAlignme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176" fontId="10" fillId="0" borderId="13" xfId="0" applyNumberFormat="1" applyFont="1" applyBorder="1" applyAlignment="1">
      <alignment vertical="center"/>
    </xf>
    <xf numFmtId="176" fontId="10" fillId="0" borderId="14" xfId="0" applyNumberFormat="1"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176" fontId="10" fillId="0" borderId="21" xfId="0" applyNumberFormat="1" applyFont="1" applyBorder="1" applyAlignment="1">
      <alignment vertical="center"/>
    </xf>
    <xf numFmtId="176" fontId="10" fillId="0" borderId="22" xfId="0" applyNumberFormat="1" applyFont="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6" fontId="10" fillId="0" borderId="27" xfId="0" applyNumberFormat="1" applyFont="1" applyBorder="1" applyAlignment="1">
      <alignment vertical="center"/>
    </xf>
    <xf numFmtId="176" fontId="10" fillId="0" borderId="28" xfId="0" applyNumberFormat="1" applyFont="1" applyBorder="1" applyAlignment="1">
      <alignment vertical="center"/>
    </xf>
    <xf numFmtId="0" fontId="10" fillId="0" borderId="15" xfId="0" applyFont="1" applyBorder="1" applyAlignment="1">
      <alignment vertical="center"/>
    </xf>
    <xf numFmtId="0" fontId="10" fillId="0" borderId="7" xfId="0" applyFont="1" applyBorder="1" applyAlignment="1">
      <alignment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176" fontId="10" fillId="0" borderId="24" xfId="0" applyNumberFormat="1" applyFont="1" applyBorder="1" applyAlignment="1">
      <alignment vertical="center"/>
    </xf>
    <xf numFmtId="176" fontId="10" fillId="0" borderId="25" xfId="0" applyNumberFormat="1"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176" fontId="10" fillId="0" borderId="11" xfId="0" applyNumberFormat="1" applyFont="1" applyBorder="1" applyAlignment="1">
      <alignment vertical="center"/>
    </xf>
    <xf numFmtId="176" fontId="10" fillId="0" borderId="8" xfId="0" applyNumberFormat="1" applyFont="1" applyBorder="1" applyAlignment="1">
      <alignment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18"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27" xfId="0" applyFont="1" applyBorder="1" applyAlignment="1">
      <alignment vertical="center"/>
    </xf>
    <xf numFmtId="0" fontId="10" fillId="0" borderId="28"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0" fillId="0" borderId="15" xfId="0" applyNumberFormat="1" applyFont="1" applyBorder="1" applyAlignment="1">
      <alignment vertical="center"/>
    </xf>
    <xf numFmtId="176" fontId="10" fillId="0" borderId="7" xfId="0" applyNumberFormat="1" applyFont="1" applyBorder="1" applyAlignment="1">
      <alignment vertical="center"/>
    </xf>
    <xf numFmtId="176" fontId="10" fillId="0" borderId="1" xfId="0" applyNumberFormat="1" applyFont="1" applyBorder="1" applyAlignment="1">
      <alignment vertical="center"/>
    </xf>
    <xf numFmtId="176" fontId="10" fillId="0" borderId="2" xfId="0" applyNumberFormat="1"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9" fillId="3"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7" fillId="0" borderId="0" xfId="0" applyFont="1" applyFill="1" applyBorder="1" applyAlignment="1">
      <alignment horizontal="center"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49" fontId="10" fillId="5" borderId="5" xfId="0" applyNumberFormat="1" applyFont="1" applyFill="1" applyBorder="1" applyAlignment="1">
      <alignment horizontal="left" vertical="center" shrinkToFit="1"/>
    </xf>
    <xf numFmtId="0" fontId="6" fillId="0" borderId="0" xfId="0" applyFont="1" applyFill="1" applyBorder="1" applyAlignment="1">
      <alignment horizontal="center" vertical="center"/>
    </xf>
    <xf numFmtId="0" fontId="10" fillId="5" borderId="11" xfId="0" applyFont="1" applyFill="1" applyBorder="1" applyAlignment="1">
      <alignment horizontal="left" vertical="center" shrinkToFit="1"/>
    </xf>
    <xf numFmtId="0" fontId="10" fillId="5" borderId="8" xfId="0" applyFont="1" applyFill="1" applyBorder="1" applyAlignment="1">
      <alignment horizontal="left" vertical="center" shrinkToFit="1"/>
    </xf>
    <xf numFmtId="0" fontId="10" fillId="5" borderId="12" xfId="0" applyFont="1" applyFill="1" applyBorder="1" applyAlignment="1">
      <alignment horizontal="left" vertical="center" shrinkToFit="1"/>
    </xf>
    <xf numFmtId="0" fontId="10" fillId="0" borderId="18"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5" borderId="13" xfId="0" applyFont="1" applyFill="1" applyBorder="1" applyAlignment="1">
      <alignment horizontal="left" vertical="center" shrinkToFit="1"/>
    </xf>
    <xf numFmtId="0" fontId="10" fillId="5" borderId="14" xfId="0" applyFont="1" applyFill="1" applyBorder="1" applyAlignment="1">
      <alignment horizontal="left" vertical="center" shrinkToFit="1"/>
    </xf>
    <xf numFmtId="0" fontId="10" fillId="5" borderId="16" xfId="0" applyFont="1" applyFill="1" applyBorder="1" applyAlignment="1">
      <alignment horizontal="left"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0" fillId="5" borderId="11" xfId="0" applyNumberFormat="1" applyFont="1" applyFill="1" applyBorder="1" applyAlignment="1">
      <alignment horizontal="center" vertical="center" shrinkToFit="1"/>
    </xf>
    <xf numFmtId="49" fontId="10" fillId="5" borderId="8" xfId="0" applyNumberFormat="1" applyFont="1" applyFill="1" applyBorder="1" applyAlignment="1">
      <alignment horizontal="center" vertical="center" shrinkToFit="1"/>
    </xf>
    <xf numFmtId="49" fontId="10" fillId="5" borderId="12" xfId="0" applyNumberFormat="1" applyFont="1" applyFill="1" applyBorder="1" applyAlignment="1">
      <alignment horizontal="center"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6" fillId="5" borderId="8" xfId="0" applyFont="1" applyFill="1" applyBorder="1" applyAlignment="1">
      <alignment horizontal="center" vertical="center"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5" borderId="1" xfId="0" applyFont="1" applyFill="1" applyBorder="1" applyAlignment="1">
      <alignment vertical="center" shrinkToFit="1"/>
    </xf>
    <xf numFmtId="0" fontId="10" fillId="5" borderId="2" xfId="0" applyFont="1" applyFill="1" applyBorder="1" applyAlignment="1">
      <alignment vertical="center" shrinkToFit="1"/>
    </xf>
    <xf numFmtId="0" fontId="10" fillId="5" borderId="3" xfId="0" applyFont="1" applyFill="1" applyBorder="1" applyAlignment="1">
      <alignment vertical="center"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176" fontId="11" fillId="0" borderId="1" xfId="0" applyNumberFormat="1" applyFont="1" applyFill="1" applyBorder="1" applyAlignment="1">
      <alignment vertical="center" shrinkToFit="1"/>
    </xf>
    <xf numFmtId="176" fontId="11" fillId="0" borderId="2" xfId="0" applyNumberFormat="1" applyFont="1" applyFill="1" applyBorder="1" applyAlignment="1">
      <alignment vertical="center" shrinkToFit="1"/>
    </xf>
    <xf numFmtId="0" fontId="11"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2" xfId="0" applyFont="1" applyFill="1" applyBorder="1" applyAlignment="1">
      <alignment horizontal="center" vertical="center" wrapText="1"/>
    </xf>
    <xf numFmtId="178" fontId="11" fillId="0" borderId="11" xfId="0" applyNumberFormat="1" applyFont="1" applyFill="1" applyBorder="1" applyAlignment="1">
      <alignment horizontal="center" vertical="center" shrinkToFit="1"/>
    </xf>
    <xf numFmtId="178" fontId="11" fillId="0" borderId="8" xfId="0" applyNumberFormat="1" applyFont="1" applyFill="1" applyBorder="1" applyAlignment="1">
      <alignment horizontal="center" vertical="center" shrinkToFit="1"/>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7" fillId="5" borderId="36" xfId="0" applyFont="1" applyFill="1" applyBorder="1" applyAlignment="1">
      <alignment vertical="center" shrinkToFit="1"/>
    </xf>
    <xf numFmtId="177" fontId="7" fillId="5" borderId="36" xfId="4" applyNumberFormat="1" applyFont="1" applyFill="1" applyBorder="1" applyAlignment="1">
      <alignment vertical="center" shrinkToFit="1"/>
    </xf>
    <xf numFmtId="0" fontId="7" fillId="5" borderId="36" xfId="0" applyFont="1" applyFill="1" applyBorder="1" applyAlignment="1">
      <alignment horizontal="center" vertical="center" shrinkToFit="1"/>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7" fillId="5" borderId="40" xfId="0" applyFont="1" applyFill="1" applyBorder="1" applyAlignment="1">
      <alignment vertical="center" shrinkToFit="1"/>
    </xf>
    <xf numFmtId="0" fontId="7" fillId="5" borderId="41" xfId="0" applyFont="1" applyFill="1" applyBorder="1" applyAlignment="1">
      <alignment vertical="center" shrinkToFit="1"/>
    </xf>
    <xf numFmtId="0" fontId="7" fillId="5" borderId="42" xfId="0" applyFont="1" applyFill="1" applyBorder="1" applyAlignment="1">
      <alignment vertical="center" shrinkToFit="1"/>
    </xf>
    <xf numFmtId="177" fontId="7" fillId="5" borderId="40" xfId="4" applyNumberFormat="1" applyFont="1" applyFill="1" applyBorder="1" applyAlignment="1">
      <alignment vertical="center" shrinkToFit="1"/>
    </xf>
    <xf numFmtId="177" fontId="7" fillId="5" borderId="41" xfId="4" applyNumberFormat="1" applyFont="1" applyFill="1" applyBorder="1" applyAlignment="1">
      <alignment vertical="center" shrinkToFit="1"/>
    </xf>
    <xf numFmtId="177" fontId="7" fillId="5" borderId="42" xfId="4" applyNumberFormat="1" applyFont="1" applyFill="1" applyBorder="1" applyAlignment="1">
      <alignment vertical="center" shrinkToFit="1"/>
    </xf>
    <xf numFmtId="0" fontId="7" fillId="5" borderId="18" xfId="0" applyFont="1" applyFill="1" applyBorder="1" applyAlignment="1">
      <alignment horizontal="center" vertical="center" shrinkToFit="1"/>
    </xf>
    <xf numFmtId="49" fontId="8" fillId="0" borderId="56"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38" fontId="9" fillId="0" borderId="56" xfId="4" applyFont="1" applyFill="1" applyBorder="1" applyAlignment="1">
      <alignment horizontal="right" vertical="center" shrinkToFit="1"/>
    </xf>
    <xf numFmtId="38" fontId="9" fillId="0" borderId="57" xfId="4" applyFont="1" applyFill="1" applyBorder="1" applyAlignment="1">
      <alignment horizontal="right" vertical="center" shrinkToFit="1"/>
    </xf>
    <xf numFmtId="38" fontId="9" fillId="0" borderId="58" xfId="4" applyFont="1" applyFill="1" applyBorder="1" applyAlignment="1">
      <alignment horizontal="right" vertical="center" shrinkToFit="1"/>
    </xf>
    <xf numFmtId="0" fontId="9" fillId="0" borderId="45" xfId="0" applyFont="1" applyFill="1" applyBorder="1" applyAlignment="1">
      <alignment horizontal="center" vertical="center"/>
    </xf>
    <xf numFmtId="0" fontId="7" fillId="5" borderId="1" xfId="0" applyFont="1" applyFill="1" applyBorder="1" applyAlignment="1">
      <alignment vertical="center" shrinkToFit="1"/>
    </xf>
    <xf numFmtId="0" fontId="7" fillId="5" borderId="2" xfId="0" applyFont="1" applyFill="1" applyBorder="1" applyAlignment="1">
      <alignment vertical="center" shrinkToFit="1"/>
    </xf>
    <xf numFmtId="0" fontId="7" fillId="5" borderId="3" xfId="0" applyFont="1" applyFill="1" applyBorder="1" applyAlignment="1">
      <alignment vertical="center" shrinkToFit="1"/>
    </xf>
    <xf numFmtId="177" fontId="7" fillId="5" borderId="1" xfId="4" applyNumberFormat="1" applyFont="1" applyFill="1" applyBorder="1" applyAlignment="1">
      <alignment vertical="center" shrinkToFit="1"/>
    </xf>
    <xf numFmtId="177" fontId="7" fillId="5" borderId="2" xfId="4" applyNumberFormat="1" applyFont="1" applyFill="1" applyBorder="1" applyAlignment="1">
      <alignment vertical="center" shrinkToFit="1"/>
    </xf>
    <xf numFmtId="177" fontId="7" fillId="5" borderId="3" xfId="4" applyNumberFormat="1" applyFont="1" applyFill="1" applyBorder="1" applyAlignment="1">
      <alignment vertical="center" shrinkToFit="1"/>
    </xf>
    <xf numFmtId="0" fontId="7" fillId="5" borderId="1"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56" fillId="0" borderId="8" xfId="0" applyFont="1" applyBorder="1" applyAlignment="1">
      <alignment horizontal="left" vertical="center" wrapText="1"/>
    </xf>
    <xf numFmtId="0" fontId="56" fillId="0" borderId="12" xfId="0" applyFont="1" applyBorder="1" applyAlignment="1">
      <alignment horizontal="left" vertical="center" wrapText="1"/>
    </xf>
    <xf numFmtId="49" fontId="8" fillId="0" borderId="58" xfId="0" applyNumberFormat="1" applyFont="1" applyFill="1" applyBorder="1" applyAlignment="1">
      <alignment horizontal="center"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9" fillId="0" borderId="20" xfId="0" applyFont="1" applyFill="1" applyBorder="1" applyAlignment="1">
      <alignment horizontal="center" vertical="center"/>
    </xf>
    <xf numFmtId="0" fontId="15" fillId="2" borderId="62" xfId="0" applyFont="1" applyFill="1" applyBorder="1" applyAlignment="1">
      <alignment horizontal="left" vertical="center" wrapText="1"/>
    </xf>
    <xf numFmtId="0" fontId="15" fillId="2" borderId="0" xfId="0" applyFont="1" applyFill="1" applyBorder="1" applyAlignment="1">
      <alignment horizontal="left" vertical="center"/>
    </xf>
    <xf numFmtId="0" fontId="15" fillId="2" borderId="62" xfId="0" applyFont="1" applyFill="1" applyBorder="1" applyAlignment="1">
      <alignment horizontal="left" vertical="center"/>
    </xf>
    <xf numFmtId="0" fontId="7" fillId="5" borderId="39" xfId="0" applyFont="1" applyFill="1" applyBorder="1" applyAlignment="1">
      <alignment horizontal="center" vertical="center" shrinkToFit="1"/>
    </xf>
    <xf numFmtId="0" fontId="1" fillId="0" borderId="67" xfId="5" applyBorder="1" applyAlignment="1">
      <alignment horizontal="center" vertical="center"/>
    </xf>
    <xf numFmtId="0" fontId="1" fillId="0" borderId="68" xfId="5" applyBorder="1" applyAlignment="1">
      <alignment horizontal="center" vertical="center"/>
    </xf>
    <xf numFmtId="0" fontId="1" fillId="0" borderId="69" xfId="5" applyBorder="1" applyAlignment="1">
      <alignment horizontal="center" vertical="center"/>
    </xf>
    <xf numFmtId="0" fontId="1" fillId="0" borderId="70" xfId="5" applyBorder="1" applyAlignment="1">
      <alignment horizontal="center" vertical="center"/>
    </xf>
    <xf numFmtId="0" fontId="1" fillId="0" borderId="0" xfId="5" applyBorder="1" applyAlignment="1">
      <alignment horizontal="center" vertical="center"/>
    </xf>
    <xf numFmtId="0" fontId="1" fillId="0" borderId="71" xfId="5" applyBorder="1" applyAlignment="1">
      <alignment horizontal="center" vertical="center"/>
    </xf>
    <xf numFmtId="0" fontId="1" fillId="0" borderId="72" xfId="5" applyBorder="1" applyAlignment="1">
      <alignment horizontal="center" vertical="center"/>
    </xf>
    <xf numFmtId="0" fontId="1" fillId="0" borderId="73" xfId="5" applyBorder="1" applyAlignment="1">
      <alignment horizontal="center" vertical="center"/>
    </xf>
    <xf numFmtId="0" fontId="1" fillId="0" borderId="74" xfId="5" applyBorder="1" applyAlignment="1">
      <alignment horizontal="center" vertical="center"/>
    </xf>
    <xf numFmtId="0" fontId="29" fillId="0" borderId="0" xfId="5" applyFont="1" applyFill="1" applyAlignment="1">
      <alignment horizontal="center" vertical="center" wrapText="1"/>
    </xf>
    <xf numFmtId="0" fontId="29" fillId="0" borderId="0" xfId="5" applyFont="1" applyFill="1" applyAlignment="1">
      <alignment horizontal="center" vertical="center"/>
    </xf>
    <xf numFmtId="0" fontId="33" fillId="7" borderId="75" xfId="5" applyFont="1" applyFill="1" applyBorder="1" applyAlignment="1">
      <alignment horizontal="center" vertical="center" wrapText="1"/>
    </xf>
    <xf numFmtId="0" fontId="33" fillId="7" borderId="76" xfId="5" applyFont="1" applyFill="1" applyBorder="1" applyAlignment="1">
      <alignment horizontal="center" vertical="center" wrapText="1"/>
    </xf>
    <xf numFmtId="0" fontId="33" fillId="7" borderId="77" xfId="5" applyFont="1" applyFill="1" applyBorder="1" applyAlignment="1">
      <alignment horizontal="center" vertical="center" wrapText="1"/>
    </xf>
    <xf numFmtId="0" fontId="35" fillId="2" borderId="8" xfId="5" applyFont="1" applyFill="1" applyBorder="1" applyAlignment="1">
      <alignment horizontal="left" vertical="top"/>
    </xf>
    <xf numFmtId="0" fontId="35" fillId="2" borderId="78" xfId="5" applyFont="1" applyFill="1" applyBorder="1" applyAlignment="1">
      <alignment horizontal="left" vertical="top"/>
    </xf>
    <xf numFmtId="0" fontId="35" fillId="2" borderId="3" xfId="5" applyFont="1" applyFill="1" applyBorder="1" applyAlignment="1">
      <alignment horizontal="left" vertical="top"/>
    </xf>
    <xf numFmtId="0" fontId="35" fillId="2" borderId="36" xfId="5" applyFont="1" applyFill="1" applyBorder="1" applyAlignment="1">
      <alignment horizontal="left" vertical="top"/>
    </xf>
    <xf numFmtId="0" fontId="35" fillId="2" borderId="79" xfId="5" applyFont="1" applyFill="1" applyBorder="1" applyAlignment="1">
      <alignment horizontal="left" vertical="top"/>
    </xf>
    <xf numFmtId="0" fontId="36" fillId="2" borderId="3" xfId="5" applyFont="1" applyFill="1" applyBorder="1" applyAlignment="1">
      <alignment horizontal="left" vertical="top"/>
    </xf>
    <xf numFmtId="0" fontId="36" fillId="2" borderId="36" xfId="5" applyFont="1" applyFill="1" applyBorder="1" applyAlignment="1">
      <alignment horizontal="left" vertical="top"/>
    </xf>
    <xf numFmtId="0" fontId="36" fillId="2" borderId="79" xfId="5" applyFont="1" applyFill="1" applyBorder="1" applyAlignment="1">
      <alignment horizontal="left" vertical="top"/>
    </xf>
    <xf numFmtId="0" fontId="37" fillId="2" borderId="3" xfId="5" applyFont="1" applyFill="1" applyBorder="1" applyAlignment="1">
      <alignment horizontal="left" vertical="top" wrapText="1"/>
    </xf>
    <xf numFmtId="0" fontId="37" fillId="2" borderId="36" xfId="5" applyFont="1" applyFill="1" applyBorder="1" applyAlignment="1">
      <alignment horizontal="left" vertical="top" wrapText="1"/>
    </xf>
    <xf numFmtId="0" fontId="37" fillId="2" borderId="79" xfId="5" applyFont="1" applyFill="1" applyBorder="1" applyAlignment="1">
      <alignment horizontal="left" vertical="top" wrapText="1"/>
    </xf>
    <xf numFmtId="0" fontId="36" fillId="2" borderId="82" xfId="5" applyFont="1" applyFill="1" applyBorder="1" applyAlignment="1">
      <alignment horizontal="left" vertical="top" wrapText="1"/>
    </xf>
    <xf numFmtId="0" fontId="36" fillId="2" borderId="83" xfId="5" applyFont="1" applyFill="1" applyBorder="1" applyAlignment="1">
      <alignment horizontal="left" vertical="top" wrapText="1"/>
    </xf>
    <xf numFmtId="0" fontId="36" fillId="2" borderId="84" xfId="5" applyFont="1" applyFill="1" applyBorder="1" applyAlignment="1">
      <alignment horizontal="left" vertical="top" wrapText="1"/>
    </xf>
    <xf numFmtId="0" fontId="31" fillId="2" borderId="68" xfId="5" applyFont="1" applyFill="1" applyBorder="1" applyAlignment="1">
      <alignment horizontal="left" vertical="top" wrapText="1"/>
    </xf>
    <xf numFmtId="0" fontId="31" fillId="2" borderId="0" xfId="5" applyFont="1" applyFill="1" applyBorder="1" applyAlignment="1">
      <alignment horizontal="left" vertical="top" wrapText="1"/>
    </xf>
    <xf numFmtId="0" fontId="41" fillId="2" borderId="0" xfId="5" applyFont="1" applyFill="1" applyBorder="1" applyAlignment="1">
      <alignment horizontal="left" vertical="top" wrapText="1"/>
    </xf>
    <xf numFmtId="0" fontId="30" fillId="5" borderId="0" xfId="5" applyFont="1" applyFill="1" applyBorder="1" applyAlignment="1" applyProtection="1">
      <alignment horizontal="center" vertical="center"/>
      <protection locked="0"/>
    </xf>
    <xf numFmtId="0" fontId="29" fillId="5" borderId="0" xfId="5" applyFont="1" applyFill="1" applyBorder="1" applyAlignment="1" applyProtection="1">
      <alignment horizontal="center" vertical="center"/>
      <protection locked="0"/>
    </xf>
    <xf numFmtId="0" fontId="30" fillId="0" borderId="0" xfId="5" applyFont="1" applyFill="1" applyBorder="1" applyAlignment="1">
      <alignment horizontal="center" vertical="center"/>
    </xf>
    <xf numFmtId="0" fontId="30" fillId="5" borderId="0" xfId="5" applyFont="1" applyFill="1" applyBorder="1" applyAlignment="1">
      <alignment vertical="center" shrinkToFit="1"/>
    </xf>
    <xf numFmtId="0" fontId="45" fillId="2" borderId="0" xfId="5" applyFont="1" applyFill="1" applyAlignment="1">
      <alignment horizontal="left" vertical="center" wrapText="1"/>
    </xf>
    <xf numFmtId="0" fontId="30" fillId="0" borderId="0" xfId="5" applyFont="1" applyFill="1" applyBorder="1" applyAlignment="1">
      <alignment horizontal="center" vertical="center" wrapText="1"/>
    </xf>
    <xf numFmtId="0" fontId="30" fillId="5" borderId="0" xfId="5" applyFont="1" applyFill="1" applyBorder="1" applyAlignment="1" applyProtection="1">
      <alignment vertical="center" shrinkToFit="1"/>
      <protection locked="0"/>
    </xf>
    <xf numFmtId="0" fontId="30" fillId="0" borderId="0" xfId="5" applyFont="1" applyFill="1" applyBorder="1" applyAlignment="1" applyProtection="1">
      <alignment horizontal="center" vertical="center" shrinkToFit="1"/>
      <protection locked="0"/>
    </xf>
    <xf numFmtId="0" fontId="29" fillId="0" borderId="0" xfId="5" applyFont="1" applyFill="1" applyBorder="1" applyAlignment="1">
      <alignment horizontal="center" vertical="center"/>
    </xf>
    <xf numFmtId="0" fontId="51" fillId="0" borderId="0" xfId="6" applyFont="1" applyAlignment="1">
      <alignment horizontal="center" vertical="center" wrapText="1"/>
    </xf>
    <xf numFmtId="0" fontId="35" fillId="8" borderId="1" xfId="6" applyFont="1" applyFill="1" applyBorder="1" applyAlignment="1">
      <alignment horizontal="left" vertical="center" wrapText="1"/>
    </xf>
    <xf numFmtId="0" fontId="35" fillId="8" borderId="2" xfId="6" applyFont="1" applyFill="1" applyBorder="1" applyAlignment="1">
      <alignment horizontal="left" vertical="center" wrapText="1"/>
    </xf>
    <xf numFmtId="0" fontId="37" fillId="0" borderId="0" xfId="6" applyFont="1" applyAlignment="1">
      <alignment horizontal="left" vertical="center" wrapText="1"/>
    </xf>
  </cellXfs>
  <cellStyles count="7">
    <cellStyle name="パーセント 2" xfId="2"/>
    <cellStyle name="桁区切り" xfId="4" builtinId="6"/>
    <cellStyle name="桁区切り 2" xfId="1"/>
    <cellStyle name="標準" xfId="0" builtinId="0"/>
    <cellStyle name="標準 2" xfId="3"/>
    <cellStyle name="標準 2 2" xfId="6"/>
    <cellStyle name="標準 3" xfId="5"/>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22860</xdr:colOff>
          <xdr:row>10</xdr:row>
          <xdr:rowOff>60960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4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22860</xdr:colOff>
          <xdr:row>11</xdr:row>
          <xdr:rowOff>45720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4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22860</xdr:colOff>
          <xdr:row>10</xdr:row>
          <xdr:rowOff>60960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22860</xdr:colOff>
          <xdr:row>11</xdr:row>
          <xdr:rowOff>45720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7</xdr:row>
          <xdr:rowOff>45720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8</xdr:row>
          <xdr:rowOff>45720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45720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236220</xdr:rowOff>
        </xdr:from>
        <xdr:to>
          <xdr:col>3</xdr:col>
          <xdr:colOff>38100</xdr:colOff>
          <xdr:row>12</xdr:row>
          <xdr:rowOff>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45720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45720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45720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45720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236220</xdr:rowOff>
        </xdr:from>
        <xdr:to>
          <xdr:col>3</xdr:col>
          <xdr:colOff>38100</xdr:colOff>
          <xdr:row>12</xdr:row>
          <xdr:rowOff>228600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45720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45720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45720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64"/>
  <sheetViews>
    <sheetView tabSelected="1" view="pageBreakPreview" zoomScale="145" zoomScaleNormal="120" zoomScaleSheetLayoutView="145" workbookViewId="0">
      <selection activeCell="A3" sqref="A3:AM3"/>
    </sheetView>
  </sheetViews>
  <sheetFormatPr defaultColWidth="2.21875" defaultRowHeight="12"/>
  <cols>
    <col min="1" max="1" width="2.6640625" style="107" customWidth="1"/>
    <col min="2" max="16384" width="2.21875" style="107"/>
  </cols>
  <sheetData>
    <row r="1" spans="1:39" ht="13.5" customHeight="1">
      <c r="A1" s="241" t="s">
        <v>243</v>
      </c>
      <c r="B1" s="105"/>
      <c r="C1" s="106"/>
      <c r="D1" s="106"/>
    </row>
    <row r="2" spans="1:39" ht="8.25" customHeight="1">
      <c r="A2" s="104"/>
      <c r="B2" s="105"/>
      <c r="C2" s="106"/>
      <c r="D2" s="106"/>
    </row>
    <row r="3" spans="1:39" ht="18" customHeight="1">
      <c r="A3" s="242" t="s">
        <v>152</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ht="18" customHeight="1">
      <c r="A4" s="242" t="s">
        <v>180</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row>
    <row r="5" spans="1:39" ht="8.25"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row>
    <row r="6" spans="1:39">
      <c r="B6" s="105"/>
      <c r="C6" s="106"/>
      <c r="D6" s="106"/>
      <c r="AB6" s="108"/>
      <c r="AC6" s="109" t="s">
        <v>85</v>
      </c>
      <c r="AD6" s="243"/>
      <c r="AE6" s="243"/>
      <c r="AF6" s="171" t="s">
        <v>4</v>
      </c>
      <c r="AG6" s="243"/>
      <c r="AH6" s="243"/>
      <c r="AI6" s="171" t="s">
        <v>3</v>
      </c>
      <c r="AJ6" s="243"/>
      <c r="AK6" s="243"/>
      <c r="AL6" s="171" t="s">
        <v>2</v>
      </c>
      <c r="AM6" s="171"/>
    </row>
    <row r="7" spans="1:39" ht="18" customHeight="1">
      <c r="A7" s="243" t="s">
        <v>242</v>
      </c>
      <c r="B7" s="243"/>
      <c r="C7" s="243"/>
      <c r="D7" s="243"/>
      <c r="E7" s="243"/>
      <c r="F7" s="243"/>
      <c r="G7" s="243"/>
      <c r="I7" s="107" t="s">
        <v>1</v>
      </c>
    </row>
    <row r="8" spans="1:39" ht="8.25" customHeight="1">
      <c r="B8" s="105"/>
      <c r="C8" s="106"/>
      <c r="D8" s="106"/>
    </row>
    <row r="9" spans="1:39">
      <c r="A9" s="107" t="s">
        <v>14</v>
      </c>
      <c r="B9" s="105"/>
      <c r="C9" s="106"/>
      <c r="D9" s="106"/>
    </row>
    <row r="10" spans="1:39" ht="11.25" customHeight="1">
      <c r="B10" s="105"/>
      <c r="C10" s="106"/>
      <c r="D10" s="106"/>
    </row>
    <row r="11" spans="1:39" ht="13.5" customHeight="1">
      <c r="A11" s="264" t="s">
        <v>62</v>
      </c>
      <c r="B11" s="110" t="s">
        <v>0</v>
      </c>
      <c r="C11" s="111"/>
      <c r="D11" s="111"/>
      <c r="E11" s="112"/>
      <c r="F11" s="112"/>
      <c r="G11" s="112"/>
      <c r="H11" s="112"/>
      <c r="I11" s="112"/>
      <c r="J11" s="112"/>
      <c r="K11" s="113"/>
      <c r="L11" s="267"/>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9"/>
    </row>
    <row r="12" spans="1:39" ht="21" customHeight="1">
      <c r="A12" s="265"/>
      <c r="B12" s="114" t="s">
        <v>5</v>
      </c>
      <c r="C12" s="115"/>
      <c r="D12" s="115"/>
      <c r="E12" s="116"/>
      <c r="F12" s="116"/>
      <c r="G12" s="116"/>
      <c r="H12" s="116"/>
      <c r="I12" s="116"/>
      <c r="J12" s="116"/>
      <c r="K12" s="117"/>
      <c r="L12" s="270"/>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2"/>
    </row>
    <row r="13" spans="1:39">
      <c r="A13" s="265"/>
      <c r="B13" s="273" t="s">
        <v>63</v>
      </c>
      <c r="C13" s="274"/>
      <c r="D13" s="274"/>
      <c r="E13" s="274"/>
      <c r="F13" s="274"/>
      <c r="G13" s="274"/>
      <c r="H13" s="274"/>
      <c r="I13" s="274"/>
      <c r="J13" s="274"/>
      <c r="K13" s="275"/>
      <c r="L13" s="118" t="s">
        <v>6</v>
      </c>
      <c r="M13" s="118"/>
      <c r="N13" s="118"/>
      <c r="O13" s="118"/>
      <c r="P13" s="118"/>
      <c r="Q13" s="282"/>
      <c r="R13" s="282"/>
      <c r="S13" s="118" t="s">
        <v>7</v>
      </c>
      <c r="T13" s="282"/>
      <c r="U13" s="282"/>
      <c r="V13" s="282"/>
      <c r="W13" s="118" t="s">
        <v>8</v>
      </c>
      <c r="X13" s="118"/>
      <c r="Y13" s="118"/>
      <c r="Z13" s="118"/>
      <c r="AA13" s="118"/>
      <c r="AB13" s="118"/>
      <c r="AC13" s="118"/>
      <c r="AD13" s="118"/>
      <c r="AE13" s="118"/>
      <c r="AF13" s="118"/>
      <c r="AG13" s="118"/>
      <c r="AH13" s="118"/>
      <c r="AI13" s="118"/>
      <c r="AJ13" s="118"/>
      <c r="AK13" s="118"/>
      <c r="AL13" s="118"/>
      <c r="AM13" s="119"/>
    </row>
    <row r="14" spans="1:39" ht="13.5" customHeight="1">
      <c r="A14" s="265"/>
      <c r="B14" s="276"/>
      <c r="C14" s="277"/>
      <c r="D14" s="277"/>
      <c r="E14" s="277"/>
      <c r="F14" s="277"/>
      <c r="G14" s="277"/>
      <c r="H14" s="277"/>
      <c r="I14" s="277"/>
      <c r="J14" s="277"/>
      <c r="K14" s="278"/>
      <c r="L14" s="283"/>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5"/>
    </row>
    <row r="15" spans="1:39" ht="13.5" customHeight="1">
      <c r="A15" s="265"/>
      <c r="B15" s="279"/>
      <c r="C15" s="280"/>
      <c r="D15" s="280"/>
      <c r="E15" s="280"/>
      <c r="F15" s="280"/>
      <c r="G15" s="280"/>
      <c r="H15" s="280"/>
      <c r="I15" s="280"/>
      <c r="J15" s="280"/>
      <c r="K15" s="281"/>
      <c r="L15" s="286"/>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39" ht="18" customHeight="1">
      <c r="A16" s="265"/>
      <c r="B16" s="120" t="s">
        <v>9</v>
      </c>
      <c r="C16" s="172"/>
      <c r="D16" s="172"/>
      <c r="E16" s="121"/>
      <c r="F16" s="121"/>
      <c r="G16" s="121"/>
      <c r="H16" s="121"/>
      <c r="I16" s="121"/>
      <c r="J16" s="121"/>
      <c r="K16" s="121"/>
      <c r="L16" s="120" t="s">
        <v>10</v>
      </c>
      <c r="M16" s="121"/>
      <c r="N16" s="121"/>
      <c r="O16" s="121"/>
      <c r="P16" s="121"/>
      <c r="Q16" s="121"/>
      <c r="R16" s="122"/>
      <c r="S16" s="244"/>
      <c r="T16" s="245"/>
      <c r="U16" s="245"/>
      <c r="V16" s="245"/>
      <c r="W16" s="245"/>
      <c r="X16" s="245"/>
      <c r="Y16" s="246"/>
      <c r="Z16" s="120" t="s">
        <v>64</v>
      </c>
      <c r="AA16" s="121"/>
      <c r="AB16" s="121"/>
      <c r="AC16" s="121"/>
      <c r="AD16" s="121"/>
      <c r="AE16" s="121"/>
      <c r="AF16" s="122"/>
      <c r="AG16" s="244"/>
      <c r="AH16" s="245"/>
      <c r="AI16" s="245"/>
      <c r="AJ16" s="245"/>
      <c r="AK16" s="245"/>
      <c r="AL16" s="245"/>
      <c r="AM16" s="246"/>
    </row>
    <row r="17" spans="1:39" ht="18" customHeight="1">
      <c r="A17" s="265"/>
      <c r="B17" s="120" t="s">
        <v>11</v>
      </c>
      <c r="C17" s="172"/>
      <c r="D17" s="172"/>
      <c r="E17" s="121"/>
      <c r="F17" s="121"/>
      <c r="G17" s="121"/>
      <c r="H17" s="121"/>
      <c r="I17" s="121"/>
      <c r="J17" s="121"/>
      <c r="K17" s="121"/>
      <c r="L17" s="120" t="s">
        <v>12</v>
      </c>
      <c r="M17" s="121"/>
      <c r="N17" s="121"/>
      <c r="O17" s="121"/>
      <c r="P17" s="121"/>
      <c r="Q17" s="121"/>
      <c r="R17" s="122"/>
      <c r="S17" s="244"/>
      <c r="T17" s="245"/>
      <c r="U17" s="245"/>
      <c r="V17" s="245"/>
      <c r="W17" s="245"/>
      <c r="X17" s="245"/>
      <c r="Y17" s="246"/>
      <c r="Z17" s="120" t="s">
        <v>13</v>
      </c>
      <c r="AA17" s="121"/>
      <c r="AB17" s="121"/>
      <c r="AC17" s="121"/>
      <c r="AD17" s="121"/>
      <c r="AE17" s="121"/>
      <c r="AF17" s="122"/>
      <c r="AG17" s="244"/>
      <c r="AH17" s="245"/>
      <c r="AI17" s="245"/>
      <c r="AJ17" s="245"/>
      <c r="AK17" s="245"/>
      <c r="AL17" s="245"/>
      <c r="AM17" s="246"/>
    </row>
    <row r="18" spans="1:39" ht="18.75" customHeight="1">
      <c r="A18" s="266"/>
      <c r="B18" s="120" t="s">
        <v>15</v>
      </c>
      <c r="C18" s="172"/>
      <c r="D18" s="172"/>
      <c r="E18" s="121"/>
      <c r="F18" s="121"/>
      <c r="G18" s="121"/>
      <c r="H18" s="121"/>
      <c r="I18" s="121"/>
      <c r="J18" s="121"/>
      <c r="K18" s="121"/>
      <c r="L18" s="120" t="s">
        <v>12</v>
      </c>
      <c r="M18" s="121"/>
      <c r="N18" s="121"/>
      <c r="O18" s="121"/>
      <c r="P18" s="121"/>
      <c r="Q18" s="121"/>
      <c r="R18" s="122"/>
      <c r="S18" s="244"/>
      <c r="T18" s="245"/>
      <c r="U18" s="245"/>
      <c r="V18" s="245"/>
      <c r="W18" s="245"/>
      <c r="X18" s="245"/>
      <c r="Y18" s="246"/>
      <c r="Z18" s="120" t="s">
        <v>13</v>
      </c>
      <c r="AA18" s="121"/>
      <c r="AB18" s="121"/>
      <c r="AC18" s="121"/>
      <c r="AD18" s="121"/>
      <c r="AE18" s="121"/>
      <c r="AF18" s="122"/>
      <c r="AG18" s="244"/>
      <c r="AH18" s="245"/>
      <c r="AI18" s="245"/>
      <c r="AJ18" s="245"/>
      <c r="AK18" s="245"/>
      <c r="AL18" s="245"/>
      <c r="AM18" s="246"/>
    </row>
    <row r="19" spans="1:39" ht="18" customHeight="1">
      <c r="A19" s="120" t="s">
        <v>48</v>
      </c>
      <c r="B19" s="121"/>
      <c r="C19" s="121"/>
      <c r="D19" s="121"/>
      <c r="E19" s="121"/>
      <c r="F19" s="121"/>
      <c r="G19" s="123"/>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row>
    <row r="20" spans="1:39" ht="22.5" customHeight="1">
      <c r="A20" s="247" t="s">
        <v>40</v>
      </c>
      <c r="B20" s="248"/>
      <c r="C20" s="248"/>
      <c r="D20" s="248"/>
      <c r="E20" s="248"/>
      <c r="F20" s="248"/>
      <c r="G20" s="248"/>
      <c r="H20" s="248"/>
      <c r="I20" s="248"/>
      <c r="J20" s="248"/>
      <c r="K20" s="248"/>
      <c r="L20" s="248"/>
      <c r="M20" s="248"/>
      <c r="N20" s="248"/>
      <c r="O20" s="248"/>
      <c r="P20" s="248"/>
      <c r="Q20" s="248"/>
      <c r="R20" s="248"/>
      <c r="S20" s="249"/>
      <c r="T20" s="256" t="s">
        <v>87</v>
      </c>
      <c r="U20" s="257"/>
      <c r="V20" s="257"/>
      <c r="W20" s="257"/>
      <c r="X20" s="257"/>
      <c r="Y20" s="257"/>
      <c r="Z20" s="257"/>
      <c r="AA20" s="257"/>
      <c r="AB20" s="257"/>
      <c r="AC20" s="257"/>
      <c r="AD20" s="257"/>
      <c r="AE20" s="257"/>
      <c r="AF20" s="257"/>
      <c r="AG20" s="257"/>
      <c r="AH20" s="257"/>
      <c r="AI20" s="257"/>
      <c r="AJ20" s="257"/>
      <c r="AK20" s="257"/>
      <c r="AL20" s="257"/>
      <c r="AM20" s="258"/>
    </row>
    <row r="21" spans="1:39" ht="22.5" customHeight="1">
      <c r="A21" s="250"/>
      <c r="B21" s="251"/>
      <c r="C21" s="251"/>
      <c r="D21" s="251"/>
      <c r="E21" s="251"/>
      <c r="F21" s="251"/>
      <c r="G21" s="251"/>
      <c r="H21" s="251"/>
      <c r="I21" s="251"/>
      <c r="J21" s="251"/>
      <c r="K21" s="251"/>
      <c r="L21" s="251"/>
      <c r="M21" s="251"/>
      <c r="N21" s="251"/>
      <c r="O21" s="251"/>
      <c r="P21" s="251"/>
      <c r="Q21" s="251"/>
      <c r="R21" s="251"/>
      <c r="S21" s="252"/>
      <c r="T21" s="256" t="s">
        <v>88</v>
      </c>
      <c r="U21" s="257"/>
      <c r="V21" s="257"/>
      <c r="W21" s="257"/>
      <c r="X21" s="257"/>
      <c r="Y21" s="257"/>
      <c r="Z21" s="257"/>
      <c r="AA21" s="257"/>
      <c r="AB21" s="257"/>
      <c r="AC21" s="258"/>
      <c r="AD21" s="256" t="s">
        <v>89</v>
      </c>
      <c r="AE21" s="257"/>
      <c r="AF21" s="257"/>
      <c r="AG21" s="257"/>
      <c r="AH21" s="257"/>
      <c r="AI21" s="257"/>
      <c r="AJ21" s="257"/>
      <c r="AK21" s="257"/>
      <c r="AL21" s="257"/>
      <c r="AM21" s="258"/>
    </row>
    <row r="22" spans="1:39" ht="12.75" customHeight="1">
      <c r="A22" s="253"/>
      <c r="B22" s="254"/>
      <c r="C22" s="254"/>
      <c r="D22" s="254"/>
      <c r="E22" s="254"/>
      <c r="F22" s="254"/>
      <c r="G22" s="254"/>
      <c r="H22" s="254"/>
      <c r="I22" s="254"/>
      <c r="J22" s="254"/>
      <c r="K22" s="254"/>
      <c r="L22" s="254"/>
      <c r="M22" s="254"/>
      <c r="N22" s="254"/>
      <c r="O22" s="254"/>
      <c r="P22" s="254"/>
      <c r="Q22" s="254"/>
      <c r="R22" s="254"/>
      <c r="S22" s="255"/>
      <c r="T22" s="259" t="s">
        <v>157</v>
      </c>
      <c r="U22" s="260"/>
      <c r="V22" s="260"/>
      <c r="W22" s="261"/>
      <c r="X22" s="262" t="s">
        <v>16</v>
      </c>
      <c r="Y22" s="262"/>
      <c r="Z22" s="262"/>
      <c r="AA22" s="262"/>
      <c r="AB22" s="262"/>
      <c r="AC22" s="263"/>
      <c r="AD22" s="259" t="s">
        <v>157</v>
      </c>
      <c r="AE22" s="260"/>
      <c r="AF22" s="260"/>
      <c r="AG22" s="261"/>
      <c r="AH22" s="289" t="s">
        <v>16</v>
      </c>
      <c r="AI22" s="289"/>
      <c r="AJ22" s="289"/>
      <c r="AK22" s="289"/>
      <c r="AL22" s="289"/>
      <c r="AM22" s="290"/>
    </row>
    <row r="23" spans="1:39" ht="12.75" customHeight="1">
      <c r="A23" s="265" t="s">
        <v>117</v>
      </c>
      <c r="B23" s="110" t="s">
        <v>50</v>
      </c>
      <c r="C23" s="112"/>
      <c r="D23" s="112"/>
      <c r="E23" s="112"/>
      <c r="F23" s="112"/>
      <c r="G23" s="112"/>
      <c r="H23" s="112"/>
      <c r="I23" s="112"/>
      <c r="J23" s="112"/>
      <c r="K23" s="112"/>
      <c r="L23" s="112"/>
      <c r="M23" s="112"/>
      <c r="N23" s="112"/>
      <c r="O23" s="112"/>
      <c r="P23" s="112"/>
      <c r="Q23" s="112"/>
      <c r="R23" s="112"/>
      <c r="S23" s="113"/>
      <c r="T23" s="291">
        <f ca="1">COUNTIFS('（様式２）申請額一覧  (令和５年５月８日以降)'!$E$6:$E$20,B23,'（様式２）申請額一覧  (令和５年５月８日以降)'!$I$6:$I$20,"&gt;0")</f>
        <v>0</v>
      </c>
      <c r="U23" s="292"/>
      <c r="V23" s="293" t="s">
        <v>17</v>
      </c>
      <c r="W23" s="294"/>
      <c r="X23" s="295">
        <f ca="1">SUMIF('（様式２）申請額一覧  (令和５年５月８日以降)'!$E$6:$E$20,B23,'（様式２）申請額一覧  (令和５年５月８日以降)'!$I$6:$I$20)</f>
        <v>0</v>
      </c>
      <c r="Y23" s="296"/>
      <c r="Z23" s="296"/>
      <c r="AA23" s="296"/>
      <c r="AB23" s="124" t="s">
        <v>78</v>
      </c>
      <c r="AC23" s="125"/>
      <c r="AD23" s="291">
        <f ca="1">COUNTIFS('（様式２）申請額一覧  (令和５年５月８日以降)'!$E$6:$E$20,B23,'（様式２）申請額一覧  (令和５年５月８日以降)'!$L$6:$L$20,"&gt;0")</f>
        <v>0</v>
      </c>
      <c r="AE23" s="292"/>
      <c r="AF23" s="293" t="s">
        <v>17</v>
      </c>
      <c r="AG23" s="294"/>
      <c r="AH23" s="295">
        <f ca="1">SUMIF('（様式２）申請額一覧  (令和５年５月８日以降)'!$E$6:$E$20,B23,'（様式２）申請額一覧  (令和５年５月８日以降)'!$L$6:$L$20)</f>
        <v>0</v>
      </c>
      <c r="AI23" s="296"/>
      <c r="AJ23" s="296"/>
      <c r="AK23" s="296"/>
      <c r="AL23" s="124" t="s">
        <v>78</v>
      </c>
      <c r="AM23" s="125"/>
    </row>
    <row r="24" spans="1:39" ht="12.75" customHeight="1">
      <c r="A24" s="265"/>
      <c r="B24" s="126" t="s">
        <v>51</v>
      </c>
      <c r="C24" s="127"/>
      <c r="D24" s="127"/>
      <c r="E24" s="127"/>
      <c r="F24" s="127"/>
      <c r="G24" s="127"/>
      <c r="H24" s="127"/>
      <c r="I24" s="127"/>
      <c r="J24" s="127"/>
      <c r="K24" s="127"/>
      <c r="L24" s="127"/>
      <c r="M24" s="127"/>
      <c r="N24" s="127"/>
      <c r="O24" s="127"/>
      <c r="P24" s="127"/>
      <c r="Q24" s="127"/>
      <c r="R24" s="127"/>
      <c r="S24" s="128"/>
      <c r="T24" s="297">
        <f ca="1">COUNTIFS('（様式２）申請額一覧  (令和５年５月８日以降)'!$E$6:$E$20,B24,'（様式２）申請額一覧  (令和５年５月８日以降)'!$I$6:$I$20,"&gt;0")</f>
        <v>0</v>
      </c>
      <c r="U24" s="298"/>
      <c r="V24" s="301" t="s">
        <v>17</v>
      </c>
      <c r="W24" s="302"/>
      <c r="X24" s="303">
        <f ca="1">SUMIF('（様式２）申請額一覧  (令和５年５月８日以降)'!$E$6:$E$20,B24,'（様式２）申請額一覧  (令和５年５月８日以降)'!$I$6:$I$20)</f>
        <v>0</v>
      </c>
      <c r="Y24" s="304"/>
      <c r="Z24" s="304"/>
      <c r="AA24" s="304"/>
      <c r="AB24" s="129" t="s">
        <v>78</v>
      </c>
      <c r="AC24" s="130"/>
      <c r="AD24" s="297">
        <f ca="1">COUNTIFS('（様式２）申請額一覧  (令和５年５月８日以降)'!$E$6:$E$20,B24,'（様式２）申請額一覧  (令和５年５月８日以降)'!$L$6:$L$20,"&gt;0")</f>
        <v>0</v>
      </c>
      <c r="AE24" s="298"/>
      <c r="AF24" s="301" t="s">
        <v>17</v>
      </c>
      <c r="AG24" s="302"/>
      <c r="AH24" s="299">
        <f ca="1">SUMIF('（様式２）申請額一覧  (令和５年５月８日以降)'!$E$6:$E$20,B24,'（様式２）申請額一覧  (令和５年５月８日以降)'!$L$6:$L$20)</f>
        <v>0</v>
      </c>
      <c r="AI24" s="300"/>
      <c r="AJ24" s="300"/>
      <c r="AK24" s="300"/>
      <c r="AL24" s="129" t="s">
        <v>78</v>
      </c>
      <c r="AM24" s="130"/>
    </row>
    <row r="25" spans="1:39" ht="12.75" customHeight="1">
      <c r="A25" s="265"/>
      <c r="B25" s="126" t="s">
        <v>52</v>
      </c>
      <c r="C25" s="127"/>
      <c r="D25" s="127"/>
      <c r="E25" s="127"/>
      <c r="F25" s="127"/>
      <c r="G25" s="127"/>
      <c r="H25" s="127"/>
      <c r="I25" s="127"/>
      <c r="J25" s="127"/>
      <c r="K25" s="127"/>
      <c r="L25" s="127"/>
      <c r="M25" s="127"/>
      <c r="N25" s="127"/>
      <c r="O25" s="127"/>
      <c r="P25" s="127"/>
      <c r="Q25" s="127"/>
      <c r="R25" s="127"/>
      <c r="S25" s="128"/>
      <c r="T25" s="297">
        <f ca="1">COUNTIFS('（様式２）申請額一覧  (令和５年５月８日以降)'!$E$6:$E$20,B25,'（様式２）申請額一覧  (令和５年５月８日以降)'!$I$6:$I$20,"&gt;0")</f>
        <v>0</v>
      </c>
      <c r="U25" s="298"/>
      <c r="V25" s="301" t="s">
        <v>17</v>
      </c>
      <c r="W25" s="302"/>
      <c r="X25" s="299">
        <f ca="1">SUMIF('（様式２）申請額一覧  (令和５年５月８日以降)'!$E$6:$E$20,B25,'（様式２）申請額一覧  (令和５年５月８日以降)'!$I$6:$I$20)</f>
        <v>0</v>
      </c>
      <c r="Y25" s="300"/>
      <c r="Z25" s="300"/>
      <c r="AA25" s="300"/>
      <c r="AB25" s="129" t="s">
        <v>78</v>
      </c>
      <c r="AC25" s="130"/>
      <c r="AD25" s="297">
        <f ca="1">COUNTIFS('（様式２）申請額一覧  (令和５年５月８日以降)'!$E$6:$E$20,B25,'（様式２）申請額一覧  (令和５年５月８日以降)'!$L$6:$L$20,"&gt;0")</f>
        <v>0</v>
      </c>
      <c r="AE25" s="298"/>
      <c r="AF25" s="301" t="s">
        <v>17</v>
      </c>
      <c r="AG25" s="302"/>
      <c r="AH25" s="299">
        <f ca="1">SUMIF('（様式２）申請額一覧  (令和５年５月８日以降)'!$E$6:$E$20,B25,'（様式２）申請額一覧  (令和５年５月８日以降)'!$L$6:$L$20)</f>
        <v>0</v>
      </c>
      <c r="AI25" s="300"/>
      <c r="AJ25" s="300"/>
      <c r="AK25" s="300"/>
      <c r="AL25" s="129" t="s">
        <v>78</v>
      </c>
      <c r="AM25" s="130"/>
    </row>
    <row r="26" spans="1:39" ht="12.75" customHeight="1">
      <c r="A26" s="265"/>
      <c r="B26" s="131" t="s">
        <v>68</v>
      </c>
      <c r="C26" s="127"/>
      <c r="D26" s="127"/>
      <c r="E26" s="127"/>
      <c r="F26" s="127"/>
      <c r="G26" s="127"/>
      <c r="H26" s="127"/>
      <c r="I26" s="127"/>
      <c r="J26" s="127"/>
      <c r="K26" s="127"/>
      <c r="L26" s="127"/>
      <c r="M26" s="127"/>
      <c r="N26" s="127"/>
      <c r="O26" s="127"/>
      <c r="P26" s="127"/>
      <c r="Q26" s="127"/>
      <c r="R26" s="127"/>
      <c r="S26" s="127"/>
      <c r="T26" s="297">
        <f ca="1">COUNTIFS('（様式２）申請額一覧  (令和５年５月８日以降)'!$E$6:$E$20,B26,'（様式２）申請額一覧  (令和５年５月８日以降)'!$I$6:$I$20,"&gt;0")</f>
        <v>0</v>
      </c>
      <c r="U26" s="298"/>
      <c r="V26" s="301" t="s">
        <v>17</v>
      </c>
      <c r="W26" s="302"/>
      <c r="X26" s="299">
        <f ca="1">SUMIF('（様式２）申請額一覧  (令和５年５月８日以降)'!$E$6:$E$20,B26,'（様式２）申請額一覧  (令和５年５月８日以降)'!$I$6:$I$20)</f>
        <v>0</v>
      </c>
      <c r="Y26" s="300"/>
      <c r="Z26" s="300"/>
      <c r="AA26" s="300"/>
      <c r="AB26" s="132" t="s">
        <v>78</v>
      </c>
      <c r="AC26" s="130"/>
      <c r="AD26" s="297">
        <f ca="1">COUNTIFS('（様式２）申請額一覧  (令和５年５月８日以降)'!$E$6:$E$20,B26,'（様式２）申請額一覧  (令和５年５月８日以降)'!$L$6:$L$20,"&gt;0")</f>
        <v>0</v>
      </c>
      <c r="AE26" s="298"/>
      <c r="AF26" s="301" t="s">
        <v>17</v>
      </c>
      <c r="AG26" s="302"/>
      <c r="AH26" s="299">
        <f ca="1">SUMIF('（様式２）申請額一覧  (令和５年５月８日以降)'!$E$6:$E$20,B26,'（様式２）申請額一覧  (令和５年５月８日以降)'!$L$6:$L$20)</f>
        <v>0</v>
      </c>
      <c r="AI26" s="300"/>
      <c r="AJ26" s="300"/>
      <c r="AK26" s="300"/>
      <c r="AL26" s="132" t="s">
        <v>78</v>
      </c>
      <c r="AM26" s="130"/>
    </row>
    <row r="27" spans="1:39" ht="12.75" customHeight="1">
      <c r="A27" s="265"/>
      <c r="B27" s="126" t="s">
        <v>18</v>
      </c>
      <c r="C27" s="127"/>
      <c r="D27" s="127"/>
      <c r="E27" s="127"/>
      <c r="F27" s="127"/>
      <c r="G27" s="127"/>
      <c r="H27" s="127"/>
      <c r="I27" s="127"/>
      <c r="J27" s="127"/>
      <c r="K27" s="127"/>
      <c r="L27" s="127"/>
      <c r="M27" s="127"/>
      <c r="N27" s="127"/>
      <c r="O27" s="127"/>
      <c r="P27" s="127"/>
      <c r="Q27" s="127"/>
      <c r="R27" s="127"/>
      <c r="S27" s="127"/>
      <c r="T27" s="297">
        <f ca="1">COUNTIFS('（様式２）申請額一覧  (令和５年５月８日以降)'!$E$6:$E$20,B27,'（様式２）申請額一覧  (令和５年５月８日以降)'!$I$6:$I$20,"&gt;0")</f>
        <v>0</v>
      </c>
      <c r="U27" s="298"/>
      <c r="V27" s="301" t="s">
        <v>17</v>
      </c>
      <c r="W27" s="302"/>
      <c r="X27" s="299">
        <f ca="1">SUMIF('（様式２）申請額一覧  (令和５年５月８日以降)'!$E$6:$E$20,B27,'（様式２）申請額一覧  (令和５年５月８日以降)'!$I$6:$I$20)</f>
        <v>0</v>
      </c>
      <c r="Y27" s="300"/>
      <c r="Z27" s="300"/>
      <c r="AA27" s="300"/>
      <c r="AB27" s="132" t="s">
        <v>78</v>
      </c>
      <c r="AC27" s="130"/>
      <c r="AD27" s="297">
        <f ca="1">COUNTIFS('（様式２）申請額一覧  (令和５年５月８日以降)'!$E$6:$E$20,B27,'（様式２）申請額一覧  (令和５年５月８日以降)'!$L$6:$L$20,"&gt;0")</f>
        <v>0</v>
      </c>
      <c r="AE27" s="298"/>
      <c r="AF27" s="301" t="s">
        <v>17</v>
      </c>
      <c r="AG27" s="302"/>
      <c r="AH27" s="299">
        <f ca="1">SUMIF('（様式２）申請額一覧  (令和５年５月８日以降)'!$E$6:$E$20,B27,'（様式２）申請額一覧  (令和５年５月８日以降)'!$L$6:$L$20)</f>
        <v>0</v>
      </c>
      <c r="AI27" s="300"/>
      <c r="AJ27" s="300"/>
      <c r="AK27" s="300"/>
      <c r="AL27" s="132" t="s">
        <v>78</v>
      </c>
      <c r="AM27" s="130"/>
    </row>
    <row r="28" spans="1:39" ht="12.75" customHeight="1">
      <c r="A28" s="265"/>
      <c r="B28" s="126" t="s">
        <v>114</v>
      </c>
      <c r="C28" s="127"/>
      <c r="D28" s="127"/>
      <c r="E28" s="127"/>
      <c r="F28" s="127"/>
      <c r="G28" s="127"/>
      <c r="H28" s="127"/>
      <c r="I28" s="127"/>
      <c r="J28" s="127"/>
      <c r="K28" s="127"/>
      <c r="L28" s="127"/>
      <c r="M28" s="127"/>
      <c r="N28" s="127"/>
      <c r="O28" s="127"/>
      <c r="P28" s="127"/>
      <c r="Q28" s="127"/>
      <c r="R28" s="127"/>
      <c r="S28" s="127"/>
      <c r="T28" s="297">
        <f ca="1">COUNTIFS('（様式２）申請額一覧  (令和５年５月８日以降)'!$E$6:$E$20,B28,'（様式２）申請額一覧  (令和５年５月８日以降)'!$I$6:$I$20,"&gt;0")</f>
        <v>0</v>
      </c>
      <c r="U28" s="298"/>
      <c r="V28" s="301" t="s">
        <v>17</v>
      </c>
      <c r="W28" s="302"/>
      <c r="X28" s="299">
        <f ca="1">SUMIF('（様式２）申請額一覧  (令和５年５月８日以降)'!$E$6:$E$20,B28,'（様式２）申請額一覧  (令和５年５月８日以降)'!$I$6:$I$20)</f>
        <v>0</v>
      </c>
      <c r="Y28" s="300"/>
      <c r="Z28" s="300"/>
      <c r="AA28" s="300"/>
      <c r="AB28" s="129" t="s">
        <v>78</v>
      </c>
      <c r="AC28" s="130"/>
      <c r="AD28" s="297">
        <f ca="1">COUNTIFS('（様式２）申請額一覧  (令和５年５月８日以降)'!$E$6:$E$20,B28,'（様式２）申請額一覧  (令和５年５月８日以降)'!$L$6:$L$20,"&gt;0")</f>
        <v>0</v>
      </c>
      <c r="AE28" s="298"/>
      <c r="AF28" s="301" t="s">
        <v>17</v>
      </c>
      <c r="AG28" s="302"/>
      <c r="AH28" s="299">
        <f ca="1">SUMIF('（様式２）申請額一覧  (令和５年５月８日以降)'!$E$6:$E$20,B28,'（様式２）申請額一覧  (令和５年５月８日以降)'!$L$6:$L$20)</f>
        <v>0</v>
      </c>
      <c r="AI28" s="300"/>
      <c r="AJ28" s="300"/>
      <c r="AK28" s="300"/>
      <c r="AL28" s="129" t="s">
        <v>78</v>
      </c>
      <c r="AM28" s="130"/>
    </row>
    <row r="29" spans="1:39" ht="12.75" customHeight="1">
      <c r="A29" s="265"/>
      <c r="B29" s="126" t="s">
        <v>115</v>
      </c>
      <c r="C29" s="127"/>
      <c r="D29" s="127"/>
      <c r="E29" s="127"/>
      <c r="F29" s="127"/>
      <c r="G29" s="127"/>
      <c r="H29" s="127"/>
      <c r="I29" s="127"/>
      <c r="J29" s="127"/>
      <c r="K29" s="127"/>
      <c r="L29" s="127"/>
      <c r="M29" s="127"/>
      <c r="N29" s="127"/>
      <c r="O29" s="127"/>
      <c r="P29" s="127"/>
      <c r="Q29" s="127"/>
      <c r="R29" s="127"/>
      <c r="S29" s="127"/>
      <c r="T29" s="297">
        <f ca="1">COUNTIFS('（様式２）申請額一覧  (令和５年５月８日以降)'!$E$6:$E$20,B29,'（様式２）申請額一覧  (令和５年５月８日以降)'!$I$6:$I$20,"&gt;0")</f>
        <v>0</v>
      </c>
      <c r="U29" s="298"/>
      <c r="V29" s="301" t="s">
        <v>17</v>
      </c>
      <c r="W29" s="302"/>
      <c r="X29" s="299">
        <f ca="1">SUMIF('（様式２）申請額一覧  (令和５年５月８日以降)'!$E$6:$E$20,B29,'（様式２）申請額一覧  (令和５年５月８日以降)'!$I$6:$I$20)</f>
        <v>0</v>
      </c>
      <c r="Y29" s="300"/>
      <c r="Z29" s="300"/>
      <c r="AA29" s="300"/>
      <c r="AB29" s="129" t="s">
        <v>78</v>
      </c>
      <c r="AC29" s="130"/>
      <c r="AD29" s="297">
        <f ca="1">COUNTIFS('（様式２）申請額一覧  (令和５年５月８日以降)'!$E$6:$E$20,B29,'（様式２）申請額一覧  (令和５年５月８日以降)'!$L$6:$L$20,"&gt;0")</f>
        <v>0</v>
      </c>
      <c r="AE29" s="298"/>
      <c r="AF29" s="301" t="s">
        <v>17</v>
      </c>
      <c r="AG29" s="302"/>
      <c r="AH29" s="299">
        <f ca="1">SUMIF('（様式２）申請額一覧  (令和５年５月８日以降)'!$E$6:$E$20,B29,'（様式２）申請額一覧  (令和５年５月８日以降)'!$L$6:$L$20)</f>
        <v>0</v>
      </c>
      <c r="AI29" s="300"/>
      <c r="AJ29" s="300"/>
      <c r="AK29" s="300"/>
      <c r="AL29" s="129" t="s">
        <v>78</v>
      </c>
      <c r="AM29" s="130"/>
    </row>
    <row r="30" spans="1:39" ht="12.75" customHeight="1">
      <c r="A30" s="266"/>
      <c r="B30" s="133" t="s">
        <v>116</v>
      </c>
      <c r="C30" s="134"/>
      <c r="D30" s="134"/>
      <c r="E30" s="134"/>
      <c r="F30" s="134"/>
      <c r="G30" s="134"/>
      <c r="H30" s="134"/>
      <c r="I30" s="134"/>
      <c r="J30" s="134"/>
      <c r="K30" s="134"/>
      <c r="L30" s="134"/>
      <c r="M30" s="134"/>
      <c r="N30" s="134"/>
      <c r="O30" s="134"/>
      <c r="P30" s="134"/>
      <c r="Q30" s="134"/>
      <c r="R30" s="134"/>
      <c r="S30" s="134"/>
      <c r="T30" s="305">
        <f ca="1">COUNTIFS('（様式２）申請額一覧  (令和５年５月８日以降)'!$E$6:$E$20,B30,'（様式２）申請額一覧  (令和５年５月８日以降)'!$I$6:$I$20,"&gt;0")</f>
        <v>0</v>
      </c>
      <c r="U30" s="306"/>
      <c r="V30" s="307" t="s">
        <v>17</v>
      </c>
      <c r="W30" s="308"/>
      <c r="X30" s="309">
        <f ca="1">SUMIF('（様式２）申請額一覧  (令和５年５月８日以降)'!$E$6:$E$20,B30,'（様式２）申請額一覧  (令和５年５月８日以降)'!$I$6:$I$20)</f>
        <v>0</v>
      </c>
      <c r="Y30" s="310"/>
      <c r="Z30" s="310"/>
      <c r="AA30" s="310"/>
      <c r="AB30" s="135" t="s">
        <v>78</v>
      </c>
      <c r="AC30" s="136"/>
      <c r="AD30" s="311">
        <f ca="1">COUNTIFS('（様式２）申請額一覧  (令和５年５月８日以降)'!$E$6:$E$20,B30,'（様式２）申請額一覧  (令和５年５月８日以降)'!$L$6:$L$20,"&gt;0")</f>
        <v>0</v>
      </c>
      <c r="AE30" s="312"/>
      <c r="AF30" s="313" t="s">
        <v>17</v>
      </c>
      <c r="AG30" s="314"/>
      <c r="AH30" s="309">
        <f ca="1">SUMIF('（様式２）申請額一覧  (令和５年５月８日以降)'!$E$6:$E$20,B30,'（様式２）申請額一覧  (令和５年５月８日以降)'!$L$6:$L$20)</f>
        <v>0</v>
      </c>
      <c r="AI30" s="310"/>
      <c r="AJ30" s="310"/>
      <c r="AK30" s="310"/>
      <c r="AL30" s="135" t="s">
        <v>78</v>
      </c>
      <c r="AM30" s="136"/>
    </row>
    <row r="31" spans="1:39" ht="12.75" customHeight="1">
      <c r="A31" s="321" t="s">
        <v>65</v>
      </c>
      <c r="B31" s="110" t="s">
        <v>38</v>
      </c>
      <c r="C31" s="112"/>
      <c r="D31" s="112"/>
      <c r="E31" s="112"/>
      <c r="F31" s="112"/>
      <c r="G31" s="112"/>
      <c r="H31" s="112"/>
      <c r="I31" s="112"/>
      <c r="J31" s="112"/>
      <c r="K31" s="112"/>
      <c r="L31" s="112"/>
      <c r="M31" s="112"/>
      <c r="N31" s="112"/>
      <c r="O31" s="112"/>
      <c r="P31" s="112"/>
      <c r="Q31" s="112"/>
      <c r="R31" s="112"/>
      <c r="S31" s="112"/>
      <c r="T31" s="291">
        <f ca="1">COUNTIFS('（様式２）申請額一覧  (令和５年５月８日以降)'!$E$6:$E$20,B31,'（様式２）申請額一覧  (令和５年５月８日以降)'!$I$6:$I$20,"&gt;0")</f>
        <v>0</v>
      </c>
      <c r="U31" s="292"/>
      <c r="V31" s="293" t="s">
        <v>17</v>
      </c>
      <c r="W31" s="294"/>
      <c r="X31" s="295">
        <f ca="1">SUMIF('（様式２）申請額一覧  (令和５年５月８日以降)'!$E$6:$E$20,B31,'（様式２）申請額一覧  (令和５年５月８日以降)'!$I$6:$I$20)</f>
        <v>0</v>
      </c>
      <c r="Y31" s="296"/>
      <c r="Z31" s="296"/>
      <c r="AA31" s="296"/>
      <c r="AB31" s="137" t="s">
        <v>78</v>
      </c>
      <c r="AC31" s="125"/>
      <c r="AD31" s="291">
        <f ca="1">COUNTIFS('（様式２）申請額一覧  (令和５年５月８日以降)'!$E$6:$E$20,B31,'（様式２）申請額一覧  (令和５年５月８日以降)'!$L$6:$L$20,"&gt;0")</f>
        <v>0</v>
      </c>
      <c r="AE31" s="292"/>
      <c r="AF31" s="293" t="s">
        <v>17</v>
      </c>
      <c r="AG31" s="294"/>
      <c r="AH31" s="295">
        <f ca="1">SUMIF('（様式２）申請額一覧  (令和５年５月８日以降)'!$E$6:$E$20,B31,'（様式２）申請額一覧  (令和５年５月８日以降)'!$L$6:$L$20)</f>
        <v>0</v>
      </c>
      <c r="AI31" s="296"/>
      <c r="AJ31" s="296"/>
      <c r="AK31" s="296"/>
      <c r="AL31" s="137" t="s">
        <v>78</v>
      </c>
      <c r="AM31" s="125"/>
    </row>
    <row r="32" spans="1:39" ht="12.75" customHeight="1">
      <c r="A32" s="322"/>
      <c r="B32" s="116" t="s">
        <v>37</v>
      </c>
      <c r="C32" s="116"/>
      <c r="D32" s="116"/>
      <c r="E32" s="116"/>
      <c r="F32" s="116"/>
      <c r="G32" s="116"/>
      <c r="H32" s="116"/>
      <c r="I32" s="116"/>
      <c r="J32" s="116"/>
      <c r="K32" s="116"/>
      <c r="L32" s="116"/>
      <c r="M32" s="116"/>
      <c r="N32" s="116"/>
      <c r="O32" s="116"/>
      <c r="P32" s="116"/>
      <c r="Q32" s="116"/>
      <c r="R32" s="116"/>
      <c r="S32" s="116"/>
      <c r="T32" s="276">
        <f ca="1">COUNTIFS('（様式２）申請額一覧  (令和５年５月８日以降)'!$E$6:$E$20,B32,'（様式２）申請額一覧  (令和５年５月８日以降)'!$I$6:$I$20,"&gt;0")</f>
        <v>0</v>
      </c>
      <c r="U32" s="277"/>
      <c r="V32" s="315" t="s">
        <v>17</v>
      </c>
      <c r="W32" s="316"/>
      <c r="X32" s="317">
        <f ca="1">SUMIF('（様式２）申請額一覧  (令和５年５月８日以降)'!$E$6:$E$20,B32,'（様式２）申請額一覧  (令和５年５月８日以降)'!$I$6:$I$20)</f>
        <v>0</v>
      </c>
      <c r="Y32" s="318"/>
      <c r="Z32" s="318"/>
      <c r="AA32" s="318"/>
      <c r="AB32" s="138" t="s">
        <v>78</v>
      </c>
      <c r="AC32" s="139"/>
      <c r="AD32" s="279">
        <f ca="1">COUNTIFS('（様式２）申請額一覧  (令和５年５月８日以降)'!$E$6:$E$20,B32,'（様式２）申請額一覧  (令和５年５月８日以降)'!$L$6:$L$20,"&gt;0")</f>
        <v>0</v>
      </c>
      <c r="AE32" s="280"/>
      <c r="AF32" s="319" t="s">
        <v>17</v>
      </c>
      <c r="AG32" s="320"/>
      <c r="AH32" s="317">
        <f ca="1">SUMIF('（様式２）申請額一覧  (令和５年５月８日以降)'!$E$6:$E$20,B32,'（様式２）申請額一覧  (令和５年５月８日以降)'!$L$6:$L$20)</f>
        <v>0</v>
      </c>
      <c r="AI32" s="318"/>
      <c r="AJ32" s="318"/>
      <c r="AK32" s="318"/>
      <c r="AL32" s="138" t="s">
        <v>78</v>
      </c>
      <c r="AM32" s="139"/>
    </row>
    <row r="33" spans="1:39" ht="12.75" customHeight="1">
      <c r="A33" s="264" t="s">
        <v>35</v>
      </c>
      <c r="B33" s="112" t="s">
        <v>19</v>
      </c>
      <c r="C33" s="112"/>
      <c r="D33" s="112"/>
      <c r="E33" s="112"/>
      <c r="F33" s="112"/>
      <c r="G33" s="112"/>
      <c r="H33" s="112"/>
      <c r="I33" s="112"/>
      <c r="J33" s="112"/>
      <c r="K33" s="112"/>
      <c r="L33" s="112"/>
      <c r="M33" s="112"/>
      <c r="N33" s="112"/>
      <c r="O33" s="112"/>
      <c r="P33" s="112"/>
      <c r="Q33" s="112"/>
      <c r="R33" s="112"/>
      <c r="S33" s="112"/>
      <c r="T33" s="291">
        <f ca="1">COUNTIFS('（様式２）申請額一覧  (令和５年５月８日以降)'!$E$6:$E$20,B33,'（様式２）申請額一覧  (令和５年５月８日以降)'!$I$6:$I$20,"&gt;0")</f>
        <v>0</v>
      </c>
      <c r="U33" s="292"/>
      <c r="V33" s="293" t="s">
        <v>17</v>
      </c>
      <c r="W33" s="294"/>
      <c r="X33" s="303">
        <f ca="1">SUMIF('（様式２）申請額一覧  (令和５年５月８日以降)'!$E$6:$E$20,B33,'（様式２）申請額一覧  (令和５年５月８日以降)'!$I$6:$I$20)</f>
        <v>0</v>
      </c>
      <c r="Y33" s="304"/>
      <c r="Z33" s="304"/>
      <c r="AA33" s="304"/>
      <c r="AB33" s="140" t="s">
        <v>78</v>
      </c>
      <c r="AC33" s="141"/>
      <c r="AD33" s="323">
        <f ca="1">COUNTIFS('（様式２）申請額一覧  (令和５年５月８日以降)'!$E$6:$E$20,B33,'（様式２）申請額一覧  (令和５年５月８日以降)'!$L$6:$L$20,"&gt;0")</f>
        <v>0</v>
      </c>
      <c r="AE33" s="324"/>
      <c r="AF33" s="325" t="s">
        <v>17</v>
      </c>
      <c r="AG33" s="326"/>
      <c r="AH33" s="303">
        <f ca="1">SUMIF('（様式２）申請額一覧  (令和５年５月８日以降)'!$E$6:$E$20,B33,'（様式２）申請額一覧  (令和５年５月８日以降)'!$L$6:$L$20)</f>
        <v>0</v>
      </c>
      <c r="AI33" s="304"/>
      <c r="AJ33" s="304"/>
      <c r="AK33" s="304"/>
      <c r="AL33" s="140" t="s">
        <v>78</v>
      </c>
      <c r="AM33" s="141"/>
    </row>
    <row r="34" spans="1:39" ht="12.75" customHeight="1">
      <c r="A34" s="265"/>
      <c r="B34" s="127" t="s">
        <v>20</v>
      </c>
      <c r="C34" s="127"/>
      <c r="D34" s="127"/>
      <c r="E34" s="127"/>
      <c r="F34" s="127"/>
      <c r="G34" s="127"/>
      <c r="H34" s="127"/>
      <c r="I34" s="127"/>
      <c r="J34" s="127"/>
      <c r="K34" s="127"/>
      <c r="L34" s="127"/>
      <c r="M34" s="127"/>
      <c r="N34" s="127"/>
      <c r="O34" s="127"/>
      <c r="P34" s="127"/>
      <c r="Q34" s="127"/>
      <c r="R34" s="127"/>
      <c r="S34" s="127"/>
      <c r="T34" s="297">
        <f ca="1">COUNTIFS('（様式２）申請額一覧  (令和５年５月８日以降)'!$E$6:$E$20,B34,'（様式２）申請額一覧  (令和５年５月８日以降)'!$I$6:$I$20,"&gt;0")</f>
        <v>0</v>
      </c>
      <c r="U34" s="298"/>
      <c r="V34" s="301" t="s">
        <v>17</v>
      </c>
      <c r="W34" s="302"/>
      <c r="X34" s="299">
        <f ca="1">SUMIF('（様式２）申請額一覧  (令和５年５月８日以降)'!$E$6:$E$20,B34,'（様式２）申請額一覧  (令和５年５月８日以降)'!$I$6:$I$20)</f>
        <v>0</v>
      </c>
      <c r="Y34" s="300"/>
      <c r="Z34" s="300"/>
      <c r="AA34" s="300"/>
      <c r="AB34" s="129" t="s">
        <v>78</v>
      </c>
      <c r="AC34" s="130"/>
      <c r="AD34" s="297">
        <f ca="1">COUNTIFS('（様式２）申請額一覧  (令和５年５月８日以降)'!$E$6:$E$20,B34,'（様式２）申請額一覧  (令和５年５月８日以降)'!$L$6:$L$20,"&gt;0")</f>
        <v>0</v>
      </c>
      <c r="AE34" s="298"/>
      <c r="AF34" s="301" t="s">
        <v>17</v>
      </c>
      <c r="AG34" s="302"/>
      <c r="AH34" s="299">
        <f ca="1">SUMIF('（様式２）申請額一覧  (令和５年５月８日以降)'!$E$6:$E$20,B34,'（様式２）申請額一覧  (令和５年５月８日以降)'!$L$6:$L$20)</f>
        <v>0</v>
      </c>
      <c r="AI34" s="300"/>
      <c r="AJ34" s="300"/>
      <c r="AK34" s="300"/>
      <c r="AL34" s="129" t="s">
        <v>78</v>
      </c>
      <c r="AM34" s="130"/>
    </row>
    <row r="35" spans="1:39" ht="12.75" customHeight="1">
      <c r="A35" s="265"/>
      <c r="B35" s="127" t="s">
        <v>21</v>
      </c>
      <c r="C35" s="127"/>
      <c r="D35" s="127"/>
      <c r="E35" s="127"/>
      <c r="F35" s="127"/>
      <c r="G35" s="127"/>
      <c r="H35" s="127"/>
      <c r="I35" s="127"/>
      <c r="J35" s="127"/>
      <c r="K35" s="127"/>
      <c r="L35" s="127"/>
      <c r="M35" s="127"/>
      <c r="N35" s="127"/>
      <c r="O35" s="127"/>
      <c r="P35" s="127"/>
      <c r="Q35" s="127"/>
      <c r="R35" s="127"/>
      <c r="S35" s="127"/>
      <c r="T35" s="297">
        <f ca="1">COUNTIFS('（様式２）申請額一覧  (令和５年５月８日以降)'!$E$6:$E$20,B35,'（様式２）申請額一覧  (令和５年５月８日以降)'!$I$6:$I$20,"&gt;0")</f>
        <v>0</v>
      </c>
      <c r="U35" s="298"/>
      <c r="V35" s="301" t="s">
        <v>17</v>
      </c>
      <c r="W35" s="302"/>
      <c r="X35" s="299">
        <f ca="1">SUMIF('（様式２）申請額一覧  (令和５年５月８日以降)'!$E$6:$E$20,B35,'（様式２）申請額一覧  (令和５年５月８日以降)'!$I$6:$I$20)</f>
        <v>0</v>
      </c>
      <c r="Y35" s="300"/>
      <c r="Z35" s="300"/>
      <c r="AA35" s="300"/>
      <c r="AB35" s="129" t="s">
        <v>78</v>
      </c>
      <c r="AC35" s="130"/>
      <c r="AD35" s="297">
        <f ca="1">COUNTIFS('（様式２）申請額一覧  (令和５年５月８日以降)'!$E$6:$E$20,B35,'（様式２）申請額一覧  (令和５年５月８日以降)'!$L$6:$L$20,"&gt;0")</f>
        <v>0</v>
      </c>
      <c r="AE35" s="298"/>
      <c r="AF35" s="301" t="s">
        <v>17</v>
      </c>
      <c r="AG35" s="302"/>
      <c r="AH35" s="299">
        <f ca="1">SUMIF('（様式２）申請額一覧  (令和５年５月８日以降)'!$E$6:$E$20,B35,'（様式２）申請額一覧  (令和５年５月８日以降)'!$L$6:$L$20)</f>
        <v>0</v>
      </c>
      <c r="AI35" s="300"/>
      <c r="AJ35" s="300"/>
      <c r="AK35" s="300"/>
      <c r="AL35" s="129" t="s">
        <v>78</v>
      </c>
      <c r="AM35" s="130"/>
    </row>
    <row r="36" spans="1:39" ht="12.75" customHeight="1">
      <c r="A36" s="265"/>
      <c r="B36" s="127" t="s">
        <v>22</v>
      </c>
      <c r="C36" s="127"/>
      <c r="D36" s="127"/>
      <c r="E36" s="127"/>
      <c r="F36" s="127"/>
      <c r="G36" s="127"/>
      <c r="H36" s="127"/>
      <c r="I36" s="127"/>
      <c r="J36" s="127"/>
      <c r="K36" s="127"/>
      <c r="L36" s="127"/>
      <c r="M36" s="127"/>
      <c r="N36" s="127"/>
      <c r="O36" s="127"/>
      <c r="P36" s="127"/>
      <c r="Q36" s="127"/>
      <c r="R36" s="127"/>
      <c r="S36" s="127"/>
      <c r="T36" s="297">
        <f ca="1">COUNTIFS('（様式２）申請額一覧  (令和５年５月８日以降)'!$E$6:$E$20,B36,'（様式２）申請額一覧  (令和５年５月８日以降)'!$I$6:$I$20,"&gt;0")</f>
        <v>0</v>
      </c>
      <c r="U36" s="298"/>
      <c r="V36" s="301" t="s">
        <v>17</v>
      </c>
      <c r="W36" s="302"/>
      <c r="X36" s="299">
        <f ca="1">SUMIF('（様式２）申請額一覧  (令和５年５月８日以降)'!$E$6:$E$20,B36,'（様式２）申請額一覧  (令和５年５月８日以降)'!$I$6:$I$20)</f>
        <v>0</v>
      </c>
      <c r="Y36" s="300"/>
      <c r="Z36" s="300"/>
      <c r="AA36" s="300"/>
      <c r="AB36" s="129" t="s">
        <v>78</v>
      </c>
      <c r="AC36" s="130"/>
      <c r="AD36" s="297">
        <f ca="1">COUNTIFS('（様式２）申請額一覧  (令和５年５月８日以降)'!$E$6:$E$20,B36,'（様式２）申請額一覧  (令和５年５月８日以降)'!$L$6:$L$20,"&gt;0")</f>
        <v>0</v>
      </c>
      <c r="AE36" s="298"/>
      <c r="AF36" s="301" t="s">
        <v>17</v>
      </c>
      <c r="AG36" s="302"/>
      <c r="AH36" s="299">
        <f ca="1">SUMIF('（様式２）申請額一覧  (令和５年５月８日以降)'!$E$6:$E$20,B36,'（様式２）申請額一覧  (令和５年５月８日以降)'!$L$6:$L$20)</f>
        <v>0</v>
      </c>
      <c r="AI36" s="300"/>
      <c r="AJ36" s="300"/>
      <c r="AK36" s="300"/>
      <c r="AL36" s="129" t="s">
        <v>78</v>
      </c>
      <c r="AM36" s="130"/>
    </row>
    <row r="37" spans="1:39" ht="12.75" customHeight="1">
      <c r="A37" s="265"/>
      <c r="B37" s="127" t="s">
        <v>23</v>
      </c>
      <c r="C37" s="127"/>
      <c r="D37" s="127"/>
      <c r="E37" s="127"/>
      <c r="F37" s="127"/>
      <c r="G37" s="127"/>
      <c r="H37" s="127"/>
      <c r="I37" s="127"/>
      <c r="J37" s="127"/>
      <c r="K37" s="127"/>
      <c r="L37" s="127"/>
      <c r="M37" s="127"/>
      <c r="N37" s="127"/>
      <c r="O37" s="127"/>
      <c r="P37" s="127"/>
      <c r="Q37" s="127"/>
      <c r="R37" s="127"/>
      <c r="S37" s="127"/>
      <c r="T37" s="297">
        <f ca="1">COUNTIFS('（様式２）申請額一覧  (令和５年５月８日以降)'!$E$6:$E$20,B37,'（様式２）申請額一覧  (令和５年５月８日以降)'!$I$6:$I$20,"&gt;0")</f>
        <v>0</v>
      </c>
      <c r="U37" s="298"/>
      <c r="V37" s="301" t="s">
        <v>17</v>
      </c>
      <c r="W37" s="302"/>
      <c r="X37" s="299">
        <f ca="1">SUMIF('（様式２）申請額一覧  (令和５年５月８日以降)'!$E$6:$E$20,B37,'（様式２）申請額一覧  (令和５年５月８日以降)'!$I$6:$I$20)</f>
        <v>0</v>
      </c>
      <c r="Y37" s="300"/>
      <c r="Z37" s="300"/>
      <c r="AA37" s="300"/>
      <c r="AB37" s="129" t="s">
        <v>78</v>
      </c>
      <c r="AC37" s="130"/>
      <c r="AD37" s="297">
        <f ca="1">COUNTIFS('（様式２）申請額一覧  (令和５年５月８日以降)'!$E$6:$E$20,B37,'（様式２）申請額一覧  (令和５年５月８日以降)'!$L$6:$L$20,"&gt;0")</f>
        <v>0</v>
      </c>
      <c r="AE37" s="298"/>
      <c r="AF37" s="301" t="s">
        <v>17</v>
      </c>
      <c r="AG37" s="302"/>
      <c r="AH37" s="299">
        <f ca="1">SUMIF('（様式２）申請額一覧  (令和５年５月８日以降)'!$E$6:$E$20,B37,'（様式２）申請額一覧  (令和５年５月８日以降)'!$L$6:$L$20)</f>
        <v>0</v>
      </c>
      <c r="AI37" s="300"/>
      <c r="AJ37" s="300"/>
      <c r="AK37" s="300"/>
      <c r="AL37" s="129" t="s">
        <v>78</v>
      </c>
      <c r="AM37" s="130"/>
    </row>
    <row r="38" spans="1:39" ht="12.75" customHeight="1">
      <c r="A38" s="265"/>
      <c r="B38" s="127" t="s">
        <v>24</v>
      </c>
      <c r="C38" s="127"/>
      <c r="D38" s="127"/>
      <c r="E38" s="127"/>
      <c r="F38" s="127"/>
      <c r="G38" s="127"/>
      <c r="H38" s="127"/>
      <c r="I38" s="127"/>
      <c r="J38" s="127"/>
      <c r="K38" s="127"/>
      <c r="L38" s="127"/>
      <c r="M38" s="127"/>
      <c r="N38" s="127"/>
      <c r="O38" s="127"/>
      <c r="P38" s="127"/>
      <c r="Q38" s="127"/>
      <c r="R38" s="127"/>
      <c r="S38" s="127"/>
      <c r="T38" s="297">
        <f ca="1">COUNTIFS('（様式２）申請額一覧  (令和５年５月８日以降)'!$E$6:$E$20,B38,'（様式２）申請額一覧  (令和５年５月８日以降)'!$I$6:$I$20,"&gt;0")</f>
        <v>0</v>
      </c>
      <c r="U38" s="298"/>
      <c r="V38" s="301" t="s">
        <v>17</v>
      </c>
      <c r="W38" s="302"/>
      <c r="X38" s="299">
        <f ca="1">SUMIF('（様式２）申請額一覧  (令和５年５月８日以降)'!$E$6:$E$20,B38,'（様式２）申請額一覧  (令和５年５月８日以降)'!$I$6:$I$20)</f>
        <v>0</v>
      </c>
      <c r="Y38" s="300"/>
      <c r="Z38" s="300"/>
      <c r="AA38" s="300"/>
      <c r="AB38" s="129" t="s">
        <v>78</v>
      </c>
      <c r="AC38" s="130"/>
      <c r="AD38" s="297">
        <f ca="1">COUNTIFS('（様式２）申請額一覧  (令和５年５月８日以降)'!$E$6:$E$20,B38,'（様式２）申請額一覧  (令和５年５月８日以降)'!$L$6:$L$20,"&gt;0")</f>
        <v>0</v>
      </c>
      <c r="AE38" s="298"/>
      <c r="AF38" s="301" t="s">
        <v>17</v>
      </c>
      <c r="AG38" s="302"/>
      <c r="AH38" s="299">
        <f ca="1">SUMIF('（様式２）申請額一覧  (令和５年５月８日以降)'!$E$6:$E$20,B38,'（様式２）申請額一覧  (令和５年５月８日以降)'!$L$6:$L$20)</f>
        <v>0</v>
      </c>
      <c r="AI38" s="300"/>
      <c r="AJ38" s="300"/>
      <c r="AK38" s="300"/>
      <c r="AL38" s="129" t="s">
        <v>78</v>
      </c>
      <c r="AM38" s="130"/>
    </row>
    <row r="39" spans="1:39" ht="12.75" customHeight="1">
      <c r="A39" s="265"/>
      <c r="B39" s="127" t="s">
        <v>25</v>
      </c>
      <c r="C39" s="127"/>
      <c r="D39" s="127"/>
      <c r="E39" s="127"/>
      <c r="F39" s="127"/>
      <c r="G39" s="127"/>
      <c r="H39" s="127"/>
      <c r="I39" s="127"/>
      <c r="J39" s="127"/>
      <c r="K39" s="127"/>
      <c r="L39" s="127"/>
      <c r="M39" s="127"/>
      <c r="N39" s="127"/>
      <c r="O39" s="127"/>
      <c r="P39" s="127"/>
      <c r="Q39" s="127"/>
      <c r="R39" s="127"/>
      <c r="S39" s="127"/>
      <c r="T39" s="297">
        <f ca="1">COUNTIFS('（様式２）申請額一覧  (令和５年５月８日以降)'!$E$6:$E$20,B39,'（様式２）申請額一覧  (令和５年５月８日以降)'!$I$6:$I$20,"&gt;0")</f>
        <v>0</v>
      </c>
      <c r="U39" s="298"/>
      <c r="V39" s="301" t="s">
        <v>17</v>
      </c>
      <c r="W39" s="302"/>
      <c r="X39" s="299">
        <f ca="1">SUMIF('（様式２）申請額一覧  (令和５年５月８日以降)'!$E$6:$E$20,B39,'（様式２）申請額一覧  (令和５年５月８日以降)'!$I$6:$I$20)</f>
        <v>0</v>
      </c>
      <c r="Y39" s="300"/>
      <c r="Z39" s="300"/>
      <c r="AA39" s="300"/>
      <c r="AB39" s="129" t="s">
        <v>78</v>
      </c>
      <c r="AC39" s="130"/>
      <c r="AD39" s="297">
        <f ca="1">COUNTIFS('（様式２）申請額一覧  (令和５年５月８日以降)'!$E$6:$E$20,B39,'（様式２）申請額一覧  (令和５年５月８日以降)'!$L$6:$L$20,"&gt;0")</f>
        <v>0</v>
      </c>
      <c r="AE39" s="298"/>
      <c r="AF39" s="301" t="s">
        <v>17</v>
      </c>
      <c r="AG39" s="302"/>
      <c r="AH39" s="299">
        <f ca="1">SUMIF('（様式２）申請額一覧  (令和５年５月８日以降)'!$E$6:$E$20,B39,'（様式２）申請額一覧  (令和５年５月８日以降)'!$L$6:$L$20)</f>
        <v>0</v>
      </c>
      <c r="AI39" s="300"/>
      <c r="AJ39" s="300"/>
      <c r="AK39" s="300"/>
      <c r="AL39" s="129" t="s">
        <v>78</v>
      </c>
      <c r="AM39" s="130"/>
    </row>
    <row r="40" spans="1:39" ht="12.75" customHeight="1">
      <c r="A40" s="265"/>
      <c r="B40" s="127" t="s">
        <v>26</v>
      </c>
      <c r="C40" s="127"/>
      <c r="D40" s="127"/>
      <c r="E40" s="127"/>
      <c r="F40" s="127"/>
      <c r="G40" s="127"/>
      <c r="H40" s="127"/>
      <c r="I40" s="127"/>
      <c r="J40" s="127"/>
      <c r="K40" s="127"/>
      <c r="L40" s="127"/>
      <c r="M40" s="127"/>
      <c r="N40" s="127"/>
      <c r="O40" s="127"/>
      <c r="P40" s="127"/>
      <c r="Q40" s="127"/>
      <c r="R40" s="127"/>
      <c r="S40" s="127"/>
      <c r="T40" s="327" t="s">
        <v>86</v>
      </c>
      <c r="U40" s="328"/>
      <c r="V40" s="301" t="s">
        <v>17</v>
      </c>
      <c r="W40" s="302"/>
      <c r="X40" s="329" t="s">
        <v>86</v>
      </c>
      <c r="Y40" s="330"/>
      <c r="Z40" s="330"/>
      <c r="AA40" s="330"/>
      <c r="AB40" s="129" t="s">
        <v>78</v>
      </c>
      <c r="AC40" s="130"/>
      <c r="AD40" s="297">
        <f ca="1">COUNTIFS('（様式２）申請額一覧  (令和５年５月８日以降)'!$E$6:$E$20,B40,'（様式２）申請額一覧  (令和５年５月８日以降)'!$L$6:$L$20,"&gt;0")</f>
        <v>0</v>
      </c>
      <c r="AE40" s="298"/>
      <c r="AF40" s="301" t="s">
        <v>17</v>
      </c>
      <c r="AG40" s="302"/>
      <c r="AH40" s="299">
        <f ca="1">SUMIF('（様式２）申請額一覧  (令和５年５月８日以降)'!$E$6:$E$20,B40,'（様式２）申請額一覧  (令和５年５月８日以降)'!$L$6:$L$20)</f>
        <v>0</v>
      </c>
      <c r="AI40" s="300"/>
      <c r="AJ40" s="300"/>
      <c r="AK40" s="300"/>
      <c r="AL40" s="129" t="s">
        <v>78</v>
      </c>
      <c r="AM40" s="130"/>
    </row>
    <row r="41" spans="1:39" ht="12.75" customHeight="1">
      <c r="A41" s="266"/>
      <c r="B41" s="134" t="s">
        <v>67</v>
      </c>
      <c r="C41" s="134"/>
      <c r="D41" s="134"/>
      <c r="E41" s="134"/>
      <c r="F41" s="134"/>
      <c r="G41" s="134"/>
      <c r="H41" s="134"/>
      <c r="I41" s="134"/>
      <c r="J41" s="134"/>
      <c r="K41" s="134"/>
      <c r="L41" s="134"/>
      <c r="M41" s="134"/>
      <c r="N41" s="134"/>
      <c r="O41" s="134"/>
      <c r="P41" s="134"/>
      <c r="Q41" s="134"/>
      <c r="R41" s="134"/>
      <c r="S41" s="134"/>
      <c r="T41" s="305">
        <f ca="1">COUNTIFS('（様式２）申請額一覧  (令和５年５月８日以降)'!$E$6:$E$20,B41,'（様式２）申請額一覧  (令和５年５月８日以降)'!$I$6:$I$20,"&gt;0")</f>
        <v>0</v>
      </c>
      <c r="U41" s="306"/>
      <c r="V41" s="307" t="s">
        <v>17</v>
      </c>
      <c r="W41" s="308"/>
      <c r="X41" s="309">
        <f ca="1">SUMIF('（様式２）申請額一覧  (令和５年５月８日以降)'!$E$6:$E$20,B41,'（様式２）申請額一覧  (令和５年５月８日以降)'!$I$6:$I$20)</f>
        <v>0</v>
      </c>
      <c r="Y41" s="310"/>
      <c r="Z41" s="310"/>
      <c r="AA41" s="310"/>
      <c r="AB41" s="135" t="s">
        <v>78</v>
      </c>
      <c r="AC41" s="136"/>
      <c r="AD41" s="311">
        <f ca="1">COUNTIFS('（様式２）申請額一覧  (令和５年５月８日以降)'!$E$6:$E$20,B41,'（様式２）申請額一覧  (令和５年５月８日以降)'!$L$6:$L$20,"&gt;0")</f>
        <v>0</v>
      </c>
      <c r="AE41" s="312"/>
      <c r="AF41" s="313" t="s">
        <v>17</v>
      </c>
      <c r="AG41" s="314"/>
      <c r="AH41" s="309">
        <f ca="1">SUMIF('（様式２）申請額一覧  (令和５年５月８日以降)'!$E$6:$E$20,B41,'（様式２）申請額一覧  (令和５年５月８日以降)'!$L$6:$L$20)</f>
        <v>0</v>
      </c>
      <c r="AI41" s="310"/>
      <c r="AJ41" s="310"/>
      <c r="AK41" s="310"/>
      <c r="AL41" s="135" t="s">
        <v>78</v>
      </c>
      <c r="AM41" s="136"/>
    </row>
    <row r="42" spans="1:39" ht="12.75" customHeight="1">
      <c r="A42" s="321" t="s">
        <v>66</v>
      </c>
      <c r="B42" s="112" t="s">
        <v>27</v>
      </c>
      <c r="C42" s="112"/>
      <c r="D42" s="112"/>
      <c r="E42" s="112"/>
      <c r="F42" s="112"/>
      <c r="G42" s="112"/>
      <c r="H42" s="112"/>
      <c r="I42" s="112"/>
      <c r="J42" s="112"/>
      <c r="K42" s="112"/>
      <c r="L42" s="112"/>
      <c r="M42" s="112"/>
      <c r="N42" s="112"/>
      <c r="O42" s="112"/>
      <c r="P42" s="112"/>
      <c r="Q42" s="112"/>
      <c r="R42" s="112"/>
      <c r="S42" s="112"/>
      <c r="T42" s="291">
        <f ca="1">COUNTIFS('（様式２）申請額一覧  (令和５年５月８日以降)'!$E$6:$E$20,B42,'（様式２）申請額一覧  (令和５年５月８日以降)'!$I$6:$I$20,"&gt;0")</f>
        <v>0</v>
      </c>
      <c r="U42" s="292"/>
      <c r="V42" s="293" t="s">
        <v>17</v>
      </c>
      <c r="W42" s="294"/>
      <c r="X42" s="295">
        <f ca="1">SUMIF('（様式２）申請額一覧  (令和５年５月８日以降)'!$E$6:$E$20,B42,'（様式２）申請額一覧  (令和５年５月８日以降)'!$I$6:$I$20)</f>
        <v>0</v>
      </c>
      <c r="Y42" s="296"/>
      <c r="Z42" s="296"/>
      <c r="AA42" s="296"/>
      <c r="AB42" s="137" t="s">
        <v>78</v>
      </c>
      <c r="AC42" s="125"/>
      <c r="AD42" s="291">
        <f ca="1">COUNTIFS('（様式２）申請額一覧  (令和５年５月８日以降)'!$E$6:$E$20,B42,'（様式２）申請額一覧  (令和５年５月８日以降)'!$L$6:$L$20,"&gt;0")</f>
        <v>0</v>
      </c>
      <c r="AE42" s="292"/>
      <c r="AF42" s="293" t="s">
        <v>17</v>
      </c>
      <c r="AG42" s="294"/>
      <c r="AH42" s="295">
        <f ca="1">SUMIF('（様式２）申請額一覧  (令和５年５月８日以降)'!$E$6:$E$20,B42,'（様式２）申請額一覧  (令和５年５月８日以降)'!$L$6:$L$20)</f>
        <v>0</v>
      </c>
      <c r="AI42" s="296"/>
      <c r="AJ42" s="296"/>
      <c r="AK42" s="296"/>
      <c r="AL42" s="137" t="s">
        <v>78</v>
      </c>
      <c r="AM42" s="125"/>
    </row>
    <row r="43" spans="1:39" ht="12.75" customHeight="1">
      <c r="A43" s="322"/>
      <c r="B43" s="116" t="s">
        <v>28</v>
      </c>
      <c r="C43" s="116"/>
      <c r="D43" s="116"/>
      <c r="E43" s="116"/>
      <c r="F43" s="116"/>
      <c r="G43" s="116"/>
      <c r="H43" s="116"/>
      <c r="I43" s="116"/>
      <c r="J43" s="116"/>
      <c r="K43" s="116"/>
      <c r="L43" s="116"/>
      <c r="M43" s="116"/>
      <c r="N43" s="116"/>
      <c r="O43" s="116"/>
      <c r="P43" s="116"/>
      <c r="Q43" s="116"/>
      <c r="R43" s="116"/>
      <c r="S43" s="116"/>
      <c r="T43" s="279">
        <f ca="1">COUNTIFS('（様式２）申請額一覧  (令和５年５月８日以降)'!$E$6:$E$20,B43,'（様式２）申請額一覧  (令和５年５月８日以降)'!$I$6:$I$20,"&gt;0")</f>
        <v>0</v>
      </c>
      <c r="U43" s="280"/>
      <c r="V43" s="319" t="s">
        <v>17</v>
      </c>
      <c r="W43" s="320"/>
      <c r="X43" s="317">
        <f ca="1">SUMIF('（様式２）申請額一覧  (令和５年５月８日以降)'!$E$6:$E$20,B43,'（様式２）申請額一覧  (令和５年５月８日以降)'!$I$6:$I$20)</f>
        <v>0</v>
      </c>
      <c r="Y43" s="318"/>
      <c r="Z43" s="318"/>
      <c r="AA43" s="318"/>
      <c r="AB43" s="138" t="s">
        <v>78</v>
      </c>
      <c r="AC43" s="139"/>
      <c r="AD43" s="279">
        <f ca="1">COUNTIFS('（様式２）申請額一覧  (令和５年５月８日以降)'!$E$6:$E$20,B43,'（様式２）申請額一覧  (令和５年５月８日以降)'!$L$6:$L$20,"&gt;0")</f>
        <v>0</v>
      </c>
      <c r="AE43" s="280"/>
      <c r="AF43" s="319" t="s">
        <v>17</v>
      </c>
      <c r="AG43" s="320"/>
      <c r="AH43" s="317">
        <f ca="1">SUMIF('（様式２）申請額一覧  (令和５年５月８日以降)'!$E$6:$E$20,B43,'（様式２）申請額一覧  (令和５年５月８日以降)'!$L$6:$L$20)</f>
        <v>0</v>
      </c>
      <c r="AI43" s="318"/>
      <c r="AJ43" s="318"/>
      <c r="AK43" s="318"/>
      <c r="AL43" s="138" t="s">
        <v>78</v>
      </c>
      <c r="AM43" s="139"/>
    </row>
    <row r="44" spans="1:39" ht="12.75" customHeight="1">
      <c r="A44" s="264" t="s">
        <v>36</v>
      </c>
      <c r="B44" s="110" t="s">
        <v>29</v>
      </c>
      <c r="C44" s="112"/>
      <c r="D44" s="112"/>
      <c r="E44" s="112"/>
      <c r="F44" s="112"/>
      <c r="G44" s="112"/>
      <c r="H44" s="112"/>
      <c r="I44" s="112"/>
      <c r="J44" s="112"/>
      <c r="K44" s="112"/>
      <c r="L44" s="112"/>
      <c r="M44" s="112"/>
      <c r="N44" s="112"/>
      <c r="O44" s="112"/>
      <c r="P44" s="112"/>
      <c r="Q44" s="112"/>
      <c r="R44" s="112"/>
      <c r="S44" s="112"/>
      <c r="T44" s="323">
        <f ca="1">COUNTIFS('（様式２）申請額一覧  (令和５年５月８日以降)'!$E$6:$E$20,B44,'（様式２）申請額一覧  (令和５年５月８日以降)'!$I$6:$I$20,"&gt;0")</f>
        <v>0</v>
      </c>
      <c r="U44" s="324"/>
      <c r="V44" s="325" t="s">
        <v>17</v>
      </c>
      <c r="W44" s="326"/>
      <c r="X44" s="303">
        <f ca="1">SUMIF('（様式２）申請額一覧  (令和５年５月８日以降)'!$E$6:$E$20,B44,'（様式２）申請額一覧  (令和５年５月８日以降)'!$I$6:$I$20)</f>
        <v>0</v>
      </c>
      <c r="Y44" s="304"/>
      <c r="Z44" s="304"/>
      <c r="AA44" s="304"/>
      <c r="AB44" s="140" t="s">
        <v>78</v>
      </c>
      <c r="AC44" s="141"/>
      <c r="AD44" s="323">
        <f ca="1">COUNTIFS('（様式２）申請額一覧  (令和５年５月８日以降)'!$E$6:$E$20,B44,'（様式２）申請額一覧  (令和５年５月８日以降)'!$L$6:$L$20,"&gt;0")</f>
        <v>0</v>
      </c>
      <c r="AE44" s="324"/>
      <c r="AF44" s="325" t="s">
        <v>17</v>
      </c>
      <c r="AG44" s="326"/>
      <c r="AH44" s="303">
        <f ca="1">SUMIF('（様式２）申請額一覧  (令和５年５月８日以降)'!$E$6:$E$20,B44,'（様式２）申請額一覧  (令和５年５月８日以降)'!$L$6:$L$20)</f>
        <v>0</v>
      </c>
      <c r="AI44" s="304"/>
      <c r="AJ44" s="304"/>
      <c r="AK44" s="304"/>
      <c r="AL44" s="140" t="s">
        <v>78</v>
      </c>
      <c r="AM44" s="141"/>
    </row>
    <row r="45" spans="1:39" ht="12.75" customHeight="1">
      <c r="A45" s="265"/>
      <c r="B45" s="126" t="s">
        <v>30</v>
      </c>
      <c r="C45" s="127"/>
      <c r="D45" s="127"/>
      <c r="E45" s="127"/>
      <c r="F45" s="127"/>
      <c r="G45" s="127"/>
      <c r="H45" s="127"/>
      <c r="I45" s="127"/>
      <c r="J45" s="127"/>
      <c r="K45" s="127"/>
      <c r="L45" s="127"/>
      <c r="M45" s="127"/>
      <c r="N45" s="127"/>
      <c r="O45" s="127"/>
      <c r="P45" s="127"/>
      <c r="Q45" s="127"/>
      <c r="R45" s="127"/>
      <c r="S45" s="127"/>
      <c r="T45" s="297">
        <f ca="1">COUNTIFS('（様式２）申請額一覧  (令和５年５月８日以降)'!$E$6:$E$20,B45,'（様式２）申請額一覧  (令和５年５月８日以降)'!$I$6:$I$20,"&gt;0")</f>
        <v>0</v>
      </c>
      <c r="U45" s="298"/>
      <c r="V45" s="301" t="s">
        <v>17</v>
      </c>
      <c r="W45" s="302"/>
      <c r="X45" s="299">
        <f ca="1">SUMIF('（様式２）申請額一覧  (令和５年５月８日以降)'!$E$6:$E$20,B45,'（様式２）申請額一覧  (令和５年５月８日以降)'!$I$6:$I$20)</f>
        <v>0</v>
      </c>
      <c r="Y45" s="300"/>
      <c r="Z45" s="300"/>
      <c r="AA45" s="300"/>
      <c r="AB45" s="129" t="s">
        <v>78</v>
      </c>
      <c r="AC45" s="130"/>
      <c r="AD45" s="297">
        <f ca="1">COUNTIFS('（様式２）申請額一覧  (令和５年５月８日以降)'!$E$6:$E$20,B45,'（様式２）申請額一覧  (令和５年５月８日以降)'!$L$6:$L$20,"&gt;0")</f>
        <v>0</v>
      </c>
      <c r="AE45" s="298"/>
      <c r="AF45" s="301" t="s">
        <v>17</v>
      </c>
      <c r="AG45" s="302"/>
      <c r="AH45" s="299">
        <f ca="1">SUMIF('（様式２）申請額一覧  (令和５年５月８日以降)'!$E$6:$E$20,B45,'（様式２）申請額一覧  (令和５年５月８日以降)'!$L$6:$L$20)</f>
        <v>0</v>
      </c>
      <c r="AI45" s="300"/>
      <c r="AJ45" s="300"/>
      <c r="AK45" s="300"/>
      <c r="AL45" s="129" t="s">
        <v>78</v>
      </c>
      <c r="AM45" s="130"/>
    </row>
    <row r="46" spans="1:39" ht="12.75" customHeight="1">
      <c r="A46" s="265"/>
      <c r="B46" s="126" t="s">
        <v>31</v>
      </c>
      <c r="C46" s="127"/>
      <c r="D46" s="127"/>
      <c r="E46" s="127"/>
      <c r="F46" s="127"/>
      <c r="G46" s="127"/>
      <c r="H46" s="127"/>
      <c r="I46" s="127"/>
      <c r="J46" s="127"/>
      <c r="K46" s="127"/>
      <c r="L46" s="127"/>
      <c r="M46" s="127"/>
      <c r="N46" s="127"/>
      <c r="O46" s="127"/>
      <c r="P46" s="127"/>
      <c r="Q46" s="127"/>
      <c r="R46" s="127"/>
      <c r="S46" s="127"/>
      <c r="T46" s="297">
        <f ca="1">COUNTIFS('（様式２）申請額一覧  (令和５年５月８日以降)'!$E$6:$E$20,B46,'（様式２）申請額一覧  (令和５年５月８日以降)'!$I$6:$I$20,"&gt;0")</f>
        <v>0</v>
      </c>
      <c r="U46" s="298"/>
      <c r="V46" s="301" t="s">
        <v>17</v>
      </c>
      <c r="W46" s="302"/>
      <c r="X46" s="299">
        <f ca="1">SUMIF('（様式２）申請額一覧  (令和５年５月８日以降)'!$E$6:$E$20,B46,'（様式２）申請額一覧  (令和５年５月８日以降)'!$I$6:$I$20)</f>
        <v>0</v>
      </c>
      <c r="Y46" s="300"/>
      <c r="Z46" s="300"/>
      <c r="AA46" s="300"/>
      <c r="AB46" s="129" t="s">
        <v>78</v>
      </c>
      <c r="AC46" s="130"/>
      <c r="AD46" s="297">
        <f ca="1">COUNTIFS('（様式２）申請額一覧  (令和５年５月８日以降)'!$E$6:$E$20,B46,'（様式２）申請額一覧  (令和５年５月８日以降)'!$L$6:$L$20,"&gt;0")</f>
        <v>0</v>
      </c>
      <c r="AE46" s="298"/>
      <c r="AF46" s="301" t="s">
        <v>17</v>
      </c>
      <c r="AG46" s="302"/>
      <c r="AH46" s="299">
        <f ca="1">SUMIF('（様式２）申請額一覧  (令和５年５月８日以降)'!$E$6:$E$20,B46,'（様式２）申請額一覧  (令和５年５月８日以降)'!$L$6:$L$20)</f>
        <v>0</v>
      </c>
      <c r="AI46" s="300"/>
      <c r="AJ46" s="300"/>
      <c r="AK46" s="300"/>
      <c r="AL46" s="129" t="s">
        <v>78</v>
      </c>
      <c r="AM46" s="130"/>
    </row>
    <row r="47" spans="1:39" ht="12.75" customHeight="1">
      <c r="A47" s="265"/>
      <c r="B47" s="126" t="s">
        <v>32</v>
      </c>
      <c r="C47" s="127"/>
      <c r="D47" s="127"/>
      <c r="E47" s="127"/>
      <c r="F47" s="127"/>
      <c r="G47" s="127"/>
      <c r="H47" s="127"/>
      <c r="I47" s="127"/>
      <c r="J47" s="127"/>
      <c r="K47" s="127"/>
      <c r="L47" s="127"/>
      <c r="M47" s="127"/>
      <c r="N47" s="127"/>
      <c r="O47" s="127"/>
      <c r="P47" s="127"/>
      <c r="Q47" s="127"/>
      <c r="R47" s="127"/>
      <c r="S47" s="127"/>
      <c r="T47" s="297">
        <f ca="1">COUNTIFS('（様式２）申請額一覧  (令和５年５月８日以降)'!$E$6:$E$20,B47,'（様式２）申請額一覧  (令和５年５月８日以降)'!$I$6:$I$20,"&gt;0")</f>
        <v>0</v>
      </c>
      <c r="U47" s="298"/>
      <c r="V47" s="301" t="s">
        <v>17</v>
      </c>
      <c r="W47" s="302"/>
      <c r="X47" s="299">
        <f ca="1">SUMIF('（様式２）申請額一覧  (令和５年５月８日以降)'!$E$6:$E$20,B47,'（様式２）申請額一覧  (令和５年５月８日以降)'!$I$6:$I$20)</f>
        <v>0</v>
      </c>
      <c r="Y47" s="300"/>
      <c r="Z47" s="300"/>
      <c r="AA47" s="300"/>
      <c r="AB47" s="129" t="s">
        <v>78</v>
      </c>
      <c r="AC47" s="130"/>
      <c r="AD47" s="297">
        <f ca="1">COUNTIFS('（様式２）申請額一覧  (令和５年５月８日以降)'!$E$6:$E$20,B47,'（様式２）申請額一覧  (令和５年５月８日以降)'!$L$6:$L$20,"&gt;0")</f>
        <v>0</v>
      </c>
      <c r="AE47" s="298"/>
      <c r="AF47" s="301" t="s">
        <v>17</v>
      </c>
      <c r="AG47" s="302"/>
      <c r="AH47" s="299">
        <f ca="1">SUMIF('（様式２）申請額一覧  (令和５年５月８日以降)'!$E$6:$E$20,B47,'（様式２）申請額一覧  (令和５年５月８日以降)'!$L$6:$L$20)</f>
        <v>0</v>
      </c>
      <c r="AI47" s="300"/>
      <c r="AJ47" s="300"/>
      <c r="AK47" s="300"/>
      <c r="AL47" s="129" t="s">
        <v>78</v>
      </c>
      <c r="AM47" s="130"/>
    </row>
    <row r="48" spans="1:39" ht="12.75" customHeight="1">
      <c r="A48" s="265"/>
      <c r="B48" s="126" t="s">
        <v>33</v>
      </c>
      <c r="C48" s="127"/>
      <c r="D48" s="127"/>
      <c r="E48" s="127"/>
      <c r="F48" s="127"/>
      <c r="G48" s="127"/>
      <c r="H48" s="127"/>
      <c r="I48" s="127"/>
      <c r="J48" s="127"/>
      <c r="K48" s="127"/>
      <c r="L48" s="127"/>
      <c r="M48" s="127"/>
      <c r="N48" s="127"/>
      <c r="O48" s="127"/>
      <c r="P48" s="127"/>
      <c r="Q48" s="127"/>
      <c r="R48" s="127"/>
      <c r="S48" s="127"/>
      <c r="T48" s="297">
        <f ca="1">COUNTIFS('（様式２）申請額一覧  (令和５年５月８日以降)'!$E$6:$E$20,B48,'（様式２）申請額一覧  (令和５年５月８日以降)'!$I$6:$I$20,"&gt;0")</f>
        <v>0</v>
      </c>
      <c r="U48" s="298"/>
      <c r="V48" s="301" t="s">
        <v>17</v>
      </c>
      <c r="W48" s="302"/>
      <c r="X48" s="299">
        <f ca="1">SUMIF('（様式２）申請額一覧  (令和５年５月８日以降)'!$E$6:$E$20,B48,'（様式２）申請額一覧  (令和５年５月８日以降)'!$I$6:$I$20)</f>
        <v>0</v>
      </c>
      <c r="Y48" s="300"/>
      <c r="Z48" s="300"/>
      <c r="AA48" s="300"/>
      <c r="AB48" s="129" t="s">
        <v>78</v>
      </c>
      <c r="AC48" s="130"/>
      <c r="AD48" s="297">
        <f ca="1">COUNTIFS('（様式２）申請額一覧  (令和５年５月８日以降)'!$E$6:$E$20,B48,'（様式２）申請額一覧  (令和５年５月８日以降)'!$L$6:$L$20,"&gt;0")</f>
        <v>0</v>
      </c>
      <c r="AE48" s="298"/>
      <c r="AF48" s="301" t="s">
        <v>17</v>
      </c>
      <c r="AG48" s="302"/>
      <c r="AH48" s="299">
        <f ca="1">SUMIF('（様式２）申請額一覧  (令和５年５月８日以降)'!$E$6:$E$20,B48,'（様式２）申請額一覧  (令和５年５月８日以降)'!$L$6:$L$20)</f>
        <v>0</v>
      </c>
      <c r="AI48" s="300"/>
      <c r="AJ48" s="300"/>
      <c r="AK48" s="300"/>
      <c r="AL48" s="129" t="s">
        <v>78</v>
      </c>
      <c r="AM48" s="130"/>
    </row>
    <row r="49" spans="1:39" ht="12.75" customHeight="1">
      <c r="A49" s="265"/>
      <c r="B49" s="126" t="s">
        <v>34</v>
      </c>
      <c r="C49" s="127"/>
      <c r="D49" s="127"/>
      <c r="E49" s="127"/>
      <c r="F49" s="127"/>
      <c r="G49" s="127"/>
      <c r="H49" s="127"/>
      <c r="I49" s="127"/>
      <c r="J49" s="127"/>
      <c r="K49" s="127"/>
      <c r="L49" s="127"/>
      <c r="M49" s="127"/>
      <c r="N49" s="127"/>
      <c r="O49" s="127"/>
      <c r="P49" s="127"/>
      <c r="Q49" s="127"/>
      <c r="R49" s="127"/>
      <c r="S49" s="127"/>
      <c r="T49" s="297">
        <f ca="1">COUNTIFS('（様式２）申請額一覧  (令和５年５月８日以降)'!$E$6:$E$20,B49,'（様式２）申請額一覧  (令和５年５月８日以降)'!$I$6:$I$20,"&gt;0")</f>
        <v>0</v>
      </c>
      <c r="U49" s="298"/>
      <c r="V49" s="301" t="s">
        <v>17</v>
      </c>
      <c r="W49" s="302"/>
      <c r="X49" s="299">
        <f ca="1">SUMIF('（様式２）申請額一覧  (令和５年５月８日以降)'!$E$6:$E$20,B49,'（様式２）申請額一覧  (令和５年５月８日以降)'!$I$6:$I$20)</f>
        <v>0</v>
      </c>
      <c r="Y49" s="300"/>
      <c r="Z49" s="300"/>
      <c r="AA49" s="300"/>
      <c r="AB49" s="129" t="s">
        <v>78</v>
      </c>
      <c r="AC49" s="130"/>
      <c r="AD49" s="297">
        <f ca="1">COUNTIFS('（様式２）申請額一覧  (令和５年５月８日以降)'!$E$6:$E$20,B49,'（様式２）申請額一覧  (令和５年５月８日以降)'!$L$6:$L$20,"&gt;0")</f>
        <v>0</v>
      </c>
      <c r="AE49" s="298"/>
      <c r="AF49" s="301" t="s">
        <v>17</v>
      </c>
      <c r="AG49" s="302"/>
      <c r="AH49" s="299">
        <f ca="1">SUMIF('（様式２）申請額一覧  (令和５年５月８日以降)'!$E$6:$E$20,B49,'（様式２）申請額一覧  (令和５年５月８日以降)'!$L$6:$L$20)</f>
        <v>0</v>
      </c>
      <c r="AI49" s="300"/>
      <c r="AJ49" s="300"/>
      <c r="AK49" s="300"/>
      <c r="AL49" s="129" t="s">
        <v>78</v>
      </c>
      <c r="AM49" s="130"/>
    </row>
    <row r="50" spans="1:39" ht="12.75" customHeight="1">
      <c r="A50" s="265"/>
      <c r="B50" s="126" t="s">
        <v>53</v>
      </c>
      <c r="C50" s="127"/>
      <c r="D50" s="127"/>
      <c r="E50" s="127"/>
      <c r="F50" s="127"/>
      <c r="G50" s="127"/>
      <c r="H50" s="127"/>
      <c r="I50" s="127"/>
      <c r="J50" s="127"/>
      <c r="K50" s="127"/>
      <c r="L50" s="127"/>
      <c r="M50" s="127"/>
      <c r="N50" s="127"/>
      <c r="O50" s="127"/>
      <c r="P50" s="127"/>
      <c r="Q50" s="127"/>
      <c r="R50" s="127"/>
      <c r="S50" s="127"/>
      <c r="T50" s="297">
        <f ca="1">COUNTIFS('（様式２）申請額一覧  (令和５年５月８日以降)'!$E$6:$E$20,B50,'（様式２）申請額一覧  (令和５年５月８日以降)'!$I$6:$I$20,"&gt;0")</f>
        <v>0</v>
      </c>
      <c r="U50" s="298"/>
      <c r="V50" s="301" t="s">
        <v>17</v>
      </c>
      <c r="W50" s="302"/>
      <c r="X50" s="299">
        <f ca="1">SUMIF('（様式２）申請額一覧  (令和５年５月８日以降)'!$E$6:$E$20,B50,'（様式２）申請額一覧  (令和５年５月８日以降)'!$I$6:$I$20)</f>
        <v>0</v>
      </c>
      <c r="Y50" s="300"/>
      <c r="Z50" s="300"/>
      <c r="AA50" s="300"/>
      <c r="AB50" s="129" t="s">
        <v>78</v>
      </c>
      <c r="AC50" s="130"/>
      <c r="AD50" s="297">
        <f ca="1">COUNTIFS('（様式２）申請額一覧  (令和５年５月８日以降)'!$E$6:$E$20,B50,'（様式２）申請額一覧  (令和５年５月８日以降)'!$L$6:$L$20,"&gt;0")</f>
        <v>0</v>
      </c>
      <c r="AE50" s="298"/>
      <c r="AF50" s="301" t="s">
        <v>17</v>
      </c>
      <c r="AG50" s="302"/>
      <c r="AH50" s="299">
        <f ca="1">SUMIF('（様式２）申請額一覧  (令和５年５月８日以降)'!$E$6:$E$20,B50,'（様式２）申請額一覧  (令和５年５月８日以降)'!$L$6:$L$20)</f>
        <v>0</v>
      </c>
      <c r="AI50" s="300"/>
      <c r="AJ50" s="300"/>
      <c r="AK50" s="300"/>
      <c r="AL50" s="129" t="s">
        <v>78</v>
      </c>
      <c r="AM50" s="130"/>
    </row>
    <row r="51" spans="1:39" ht="12.75" customHeight="1">
      <c r="A51" s="265"/>
      <c r="B51" s="126" t="s">
        <v>54</v>
      </c>
      <c r="C51" s="127"/>
      <c r="D51" s="127"/>
      <c r="E51" s="127"/>
      <c r="F51" s="127"/>
      <c r="G51" s="127"/>
      <c r="H51" s="127"/>
      <c r="I51" s="127"/>
      <c r="J51" s="127"/>
      <c r="K51" s="127"/>
      <c r="L51" s="127"/>
      <c r="M51" s="127"/>
      <c r="N51" s="127"/>
      <c r="O51" s="127"/>
      <c r="P51" s="127"/>
      <c r="Q51" s="127"/>
      <c r="R51" s="127"/>
      <c r="S51" s="127"/>
      <c r="T51" s="297">
        <f ca="1">COUNTIFS('（様式２）申請額一覧  (令和５年５月８日以降)'!$E$6:$E$20,B51,'（様式２）申請額一覧  (令和５年５月８日以降)'!$I$6:$I$20,"&gt;0")</f>
        <v>0</v>
      </c>
      <c r="U51" s="298"/>
      <c r="V51" s="301" t="s">
        <v>17</v>
      </c>
      <c r="W51" s="302"/>
      <c r="X51" s="299">
        <f ca="1">SUMIF('（様式２）申請額一覧  (令和５年５月８日以降)'!$E$6:$E$20,B51,'（様式２）申請額一覧  (令和５年５月８日以降)'!$I$6:$I$20)</f>
        <v>0</v>
      </c>
      <c r="Y51" s="300"/>
      <c r="Z51" s="300"/>
      <c r="AA51" s="300"/>
      <c r="AB51" s="129" t="s">
        <v>78</v>
      </c>
      <c r="AC51" s="130"/>
      <c r="AD51" s="297">
        <f ca="1">COUNTIFS('（様式２）申請額一覧  (令和５年５月８日以降)'!$E$6:$E$20,B51,'（様式２）申請額一覧  (令和５年５月８日以降)'!$L$6:$L$20,"&gt;0")</f>
        <v>0</v>
      </c>
      <c r="AE51" s="298"/>
      <c r="AF51" s="301" t="s">
        <v>17</v>
      </c>
      <c r="AG51" s="302"/>
      <c r="AH51" s="299">
        <f ca="1">SUMIF('（様式２）申請額一覧  (令和５年５月８日以降)'!$E$6:$E$20,B51,'（様式２）申請額一覧  (令和５年５月８日以降)'!$L$6:$L$20)</f>
        <v>0</v>
      </c>
      <c r="AI51" s="300"/>
      <c r="AJ51" s="300"/>
      <c r="AK51" s="300"/>
      <c r="AL51" s="129" t="s">
        <v>78</v>
      </c>
      <c r="AM51" s="130"/>
    </row>
    <row r="52" spans="1:39" ht="12.75" customHeight="1">
      <c r="A52" s="265"/>
      <c r="B52" s="126" t="s">
        <v>55</v>
      </c>
      <c r="C52" s="127"/>
      <c r="D52" s="127"/>
      <c r="E52" s="127"/>
      <c r="F52" s="127"/>
      <c r="G52" s="127"/>
      <c r="H52" s="127"/>
      <c r="I52" s="127"/>
      <c r="J52" s="127"/>
      <c r="K52" s="127"/>
      <c r="L52" s="127"/>
      <c r="M52" s="127"/>
      <c r="N52" s="127"/>
      <c r="O52" s="127"/>
      <c r="P52" s="127"/>
      <c r="Q52" s="127"/>
      <c r="R52" s="127"/>
      <c r="S52" s="127"/>
      <c r="T52" s="297">
        <f ca="1">COUNTIFS('（様式２）申請額一覧  (令和５年５月８日以降)'!$E$6:$E$20,B52,'（様式２）申請額一覧  (令和５年５月８日以降)'!$I$6:$I$20,"&gt;0")</f>
        <v>0</v>
      </c>
      <c r="U52" s="298"/>
      <c r="V52" s="301" t="s">
        <v>17</v>
      </c>
      <c r="W52" s="302"/>
      <c r="X52" s="299">
        <f ca="1">SUMIF('（様式２）申請額一覧  (令和５年５月８日以降)'!$E$6:$E$20,B52,'（様式２）申請額一覧  (令和５年５月８日以降)'!$I$6:$I$20)</f>
        <v>0</v>
      </c>
      <c r="Y52" s="300"/>
      <c r="Z52" s="300"/>
      <c r="AA52" s="300"/>
      <c r="AB52" s="129" t="s">
        <v>78</v>
      </c>
      <c r="AC52" s="130"/>
      <c r="AD52" s="297">
        <f ca="1">COUNTIFS('（様式２）申請額一覧  (令和５年５月８日以降)'!$E$6:$E$20,B52,'（様式２）申請額一覧  (令和５年５月８日以降)'!$L$6:$L$20,"&gt;0")</f>
        <v>0</v>
      </c>
      <c r="AE52" s="298"/>
      <c r="AF52" s="301" t="s">
        <v>17</v>
      </c>
      <c r="AG52" s="302"/>
      <c r="AH52" s="299">
        <f ca="1">SUMIF('（様式２）申請額一覧  (令和５年５月８日以降)'!$E$6:$E$20,B52,'（様式２）申請額一覧  (令和５年５月８日以降)'!$L$6:$L$20)</f>
        <v>0</v>
      </c>
      <c r="AI52" s="300"/>
      <c r="AJ52" s="300"/>
      <c r="AK52" s="300"/>
      <c r="AL52" s="129" t="s">
        <v>78</v>
      </c>
      <c r="AM52" s="130"/>
    </row>
    <row r="53" spans="1:39" ht="12.75" customHeight="1">
      <c r="A53" s="265"/>
      <c r="B53" s="126" t="s">
        <v>56</v>
      </c>
      <c r="C53" s="127"/>
      <c r="D53" s="127"/>
      <c r="E53" s="127"/>
      <c r="F53" s="127"/>
      <c r="G53" s="127"/>
      <c r="H53" s="127"/>
      <c r="I53" s="127"/>
      <c r="J53" s="127"/>
      <c r="K53" s="127"/>
      <c r="L53" s="127"/>
      <c r="M53" s="127"/>
      <c r="N53" s="127"/>
      <c r="O53" s="127"/>
      <c r="P53" s="127"/>
      <c r="Q53" s="127"/>
      <c r="R53" s="127"/>
      <c r="S53" s="127"/>
      <c r="T53" s="297">
        <f ca="1">COUNTIFS('（様式２）申請額一覧  (令和５年５月８日以降)'!$E$6:$E$20,B53,'（様式２）申請額一覧  (令和５年５月８日以降)'!$I$6:$I$20,"&gt;0")</f>
        <v>0</v>
      </c>
      <c r="U53" s="298"/>
      <c r="V53" s="301" t="s">
        <v>17</v>
      </c>
      <c r="W53" s="302"/>
      <c r="X53" s="299">
        <f ca="1">SUMIF('（様式２）申請額一覧  (令和５年５月８日以降)'!$E$6:$E$20,B53,'（様式２）申請額一覧  (令和５年５月８日以降)'!$I$6:$I$20)</f>
        <v>0</v>
      </c>
      <c r="Y53" s="300"/>
      <c r="Z53" s="300"/>
      <c r="AA53" s="300"/>
      <c r="AB53" s="129" t="s">
        <v>78</v>
      </c>
      <c r="AC53" s="130"/>
      <c r="AD53" s="297">
        <f ca="1">COUNTIFS('（様式２）申請額一覧  (令和５年５月８日以降)'!$E$6:$E$20,B53,'（様式２）申請額一覧  (令和５年５月８日以降)'!$L$6:$L$20,"&gt;0")</f>
        <v>0</v>
      </c>
      <c r="AE53" s="298"/>
      <c r="AF53" s="301" t="s">
        <v>17</v>
      </c>
      <c r="AG53" s="302"/>
      <c r="AH53" s="299">
        <f ca="1">SUMIF('（様式２）申請額一覧  (令和５年５月８日以降)'!$E$6:$E$20,B53,'（様式２）申請額一覧  (令和５年５月８日以降)'!$L$6:$L$20)</f>
        <v>0</v>
      </c>
      <c r="AI53" s="300"/>
      <c r="AJ53" s="300"/>
      <c r="AK53" s="300"/>
      <c r="AL53" s="129" t="s">
        <v>78</v>
      </c>
      <c r="AM53" s="130"/>
    </row>
    <row r="54" spans="1:39" ht="12.75" customHeight="1">
      <c r="A54" s="265"/>
      <c r="B54" s="126" t="s">
        <v>57</v>
      </c>
      <c r="C54" s="127"/>
      <c r="D54" s="127"/>
      <c r="E54" s="127"/>
      <c r="F54" s="127"/>
      <c r="G54" s="127"/>
      <c r="H54" s="127"/>
      <c r="I54" s="127"/>
      <c r="J54" s="127"/>
      <c r="K54" s="127"/>
      <c r="L54" s="127"/>
      <c r="M54" s="127"/>
      <c r="N54" s="127"/>
      <c r="O54" s="127"/>
      <c r="P54" s="127"/>
      <c r="Q54" s="127"/>
      <c r="R54" s="127"/>
      <c r="S54" s="127"/>
      <c r="T54" s="297">
        <f ca="1">COUNTIFS('（様式２）申請額一覧  (令和５年５月８日以降)'!$E$6:$E$20,B54,'（様式２）申請額一覧  (令和５年５月８日以降)'!$I$6:$I$20,"&gt;0")</f>
        <v>0</v>
      </c>
      <c r="U54" s="298"/>
      <c r="V54" s="301" t="s">
        <v>17</v>
      </c>
      <c r="W54" s="302"/>
      <c r="X54" s="299">
        <f ca="1">SUMIF('（様式２）申請額一覧  (令和５年５月８日以降)'!$E$6:$E$20,B54,'（様式２）申請額一覧  (令和５年５月８日以降)'!$I$6:$I$20)</f>
        <v>0</v>
      </c>
      <c r="Y54" s="300"/>
      <c r="Z54" s="300"/>
      <c r="AA54" s="300"/>
      <c r="AB54" s="129" t="s">
        <v>78</v>
      </c>
      <c r="AC54" s="130"/>
      <c r="AD54" s="297">
        <f ca="1">COUNTIFS('（様式２）申請額一覧  (令和５年５月８日以降)'!$E$6:$E$20,B54,'（様式２）申請額一覧  (令和５年５月８日以降)'!$L$6:$L$20,"&gt;0")</f>
        <v>0</v>
      </c>
      <c r="AE54" s="298"/>
      <c r="AF54" s="301" t="s">
        <v>17</v>
      </c>
      <c r="AG54" s="302"/>
      <c r="AH54" s="299">
        <f ca="1">SUMIF('（様式２）申請額一覧  (令和５年５月８日以降)'!$E$6:$E$20,B54,'（様式２）申請額一覧  (令和５年５月８日以降)'!$L$6:$L$20)</f>
        <v>0</v>
      </c>
      <c r="AI54" s="300"/>
      <c r="AJ54" s="300"/>
      <c r="AK54" s="300"/>
      <c r="AL54" s="129" t="s">
        <v>78</v>
      </c>
      <c r="AM54" s="130"/>
    </row>
    <row r="55" spans="1:39" ht="12.75" customHeight="1">
      <c r="A55" s="265"/>
      <c r="B55" s="126" t="s">
        <v>58</v>
      </c>
      <c r="C55" s="142"/>
      <c r="D55" s="142"/>
      <c r="E55" s="142"/>
      <c r="F55" s="142"/>
      <c r="G55" s="142"/>
      <c r="H55" s="142"/>
      <c r="I55" s="142"/>
      <c r="J55" s="142"/>
      <c r="K55" s="142"/>
      <c r="L55" s="142"/>
      <c r="M55" s="142"/>
      <c r="N55" s="142"/>
      <c r="O55" s="142"/>
      <c r="P55" s="142"/>
      <c r="Q55" s="142"/>
      <c r="R55" s="142"/>
      <c r="S55" s="142"/>
      <c r="T55" s="297">
        <f ca="1">COUNTIFS('（様式２）申請額一覧  (令和５年５月８日以降)'!$E$6:$E$20,B55,'（様式２）申請額一覧  (令和５年５月８日以降)'!$I$6:$I$20,"&gt;0")</f>
        <v>0</v>
      </c>
      <c r="U55" s="298"/>
      <c r="V55" s="301" t="s">
        <v>17</v>
      </c>
      <c r="W55" s="302"/>
      <c r="X55" s="299">
        <f ca="1">SUMIF('（様式２）申請額一覧  (令和５年５月８日以降)'!$E$6:$E$20,B55,'（様式２）申請額一覧  (令和５年５月８日以降)'!$I$6:$I$20)</f>
        <v>0</v>
      </c>
      <c r="Y55" s="300"/>
      <c r="Z55" s="300"/>
      <c r="AA55" s="300"/>
      <c r="AB55" s="129" t="s">
        <v>78</v>
      </c>
      <c r="AC55" s="130"/>
      <c r="AD55" s="297">
        <f ca="1">COUNTIFS('（様式２）申請額一覧  (令和５年５月８日以降)'!$E$6:$E$20,B55,'（様式２）申請額一覧  (令和５年５月８日以降)'!$L$6:$L$20,"&gt;0")</f>
        <v>0</v>
      </c>
      <c r="AE55" s="298"/>
      <c r="AF55" s="301" t="s">
        <v>17</v>
      </c>
      <c r="AG55" s="302"/>
      <c r="AH55" s="299">
        <f ca="1">SUMIF('（様式２）申請額一覧  (令和５年５月８日以降)'!$E$6:$E$20,B55,'（様式２）申請額一覧  (令和５年５月８日以降)'!$L$6:$L$20)</f>
        <v>0</v>
      </c>
      <c r="AI55" s="300"/>
      <c r="AJ55" s="300"/>
      <c r="AK55" s="300"/>
      <c r="AL55" s="129" t="s">
        <v>78</v>
      </c>
      <c r="AM55" s="130"/>
    </row>
    <row r="56" spans="1:39" ht="12.75" customHeight="1">
      <c r="A56" s="265"/>
      <c r="B56" s="143" t="s">
        <v>59</v>
      </c>
      <c r="C56" s="142"/>
      <c r="D56" s="142"/>
      <c r="E56" s="142"/>
      <c r="F56" s="142"/>
      <c r="G56" s="142"/>
      <c r="H56" s="142"/>
      <c r="I56" s="142"/>
      <c r="J56" s="142"/>
      <c r="K56" s="142"/>
      <c r="L56" s="142"/>
      <c r="M56" s="142"/>
      <c r="N56" s="142"/>
      <c r="O56" s="142"/>
      <c r="P56" s="142"/>
      <c r="Q56" s="142"/>
      <c r="R56" s="142"/>
      <c r="S56" s="142"/>
      <c r="T56" s="297">
        <f ca="1">COUNTIFS('（様式２）申請額一覧  (令和５年５月８日以降)'!$E$6:$E$20,B56,'（様式２）申請額一覧  (令和５年５月８日以降)'!$I$6:$I$20,"&gt;0")</f>
        <v>0</v>
      </c>
      <c r="U56" s="298"/>
      <c r="V56" s="301" t="s">
        <v>17</v>
      </c>
      <c r="W56" s="302"/>
      <c r="X56" s="299">
        <f ca="1">SUMIF('（様式２）申請額一覧  (令和５年５月８日以降)'!$E$6:$E$20,B56,'（様式２）申請額一覧  (令和５年５月８日以降)'!$I$6:$I$20)</f>
        <v>0</v>
      </c>
      <c r="Y56" s="300"/>
      <c r="Z56" s="300"/>
      <c r="AA56" s="300"/>
      <c r="AB56" s="129" t="s">
        <v>78</v>
      </c>
      <c r="AC56" s="130"/>
      <c r="AD56" s="297">
        <f ca="1">COUNTIFS('（様式２）申請額一覧  (令和５年５月８日以降)'!$E$6:$E$20,B56,'（様式２）申請額一覧  (令和５年５月８日以降)'!$L$6:$L$20,"&gt;0")</f>
        <v>0</v>
      </c>
      <c r="AE56" s="298"/>
      <c r="AF56" s="301" t="s">
        <v>17</v>
      </c>
      <c r="AG56" s="302"/>
      <c r="AH56" s="299">
        <f ca="1">SUMIF('（様式２）申請額一覧  (令和５年５月８日以降)'!$E$6:$E$20,B56,'（様式２）申請額一覧  (令和５年５月８日以降)'!$L$6:$L$20)</f>
        <v>0</v>
      </c>
      <c r="AI56" s="300"/>
      <c r="AJ56" s="300"/>
      <c r="AK56" s="300"/>
      <c r="AL56" s="129" t="s">
        <v>78</v>
      </c>
      <c r="AM56" s="130"/>
    </row>
    <row r="57" spans="1:39" ht="12.75" customHeight="1">
      <c r="A57" s="265"/>
      <c r="B57" s="143" t="s">
        <v>60</v>
      </c>
      <c r="C57" s="142"/>
      <c r="D57" s="142"/>
      <c r="E57" s="142"/>
      <c r="F57" s="142"/>
      <c r="G57" s="142"/>
      <c r="H57" s="142"/>
      <c r="I57" s="142"/>
      <c r="J57" s="142"/>
      <c r="K57" s="142"/>
      <c r="L57" s="142"/>
      <c r="M57" s="142"/>
      <c r="N57" s="142"/>
      <c r="O57" s="142"/>
      <c r="P57" s="142"/>
      <c r="Q57" s="142"/>
      <c r="R57" s="142"/>
      <c r="S57" s="142"/>
      <c r="T57" s="311">
        <f ca="1">COUNTIFS('（様式２）申請額一覧  (令和５年５月８日以降)'!$E$6:$E$20,B57,'（様式２）申請額一覧  (令和５年５月８日以降)'!$I$6:$I$20,"&gt;0")</f>
        <v>0</v>
      </c>
      <c r="U57" s="312"/>
      <c r="V57" s="313" t="s">
        <v>17</v>
      </c>
      <c r="W57" s="314"/>
      <c r="X57" s="331">
        <f ca="1">SUMIF('（様式２）申請額一覧  (令和５年５月８日以降)'!$E$6:$E$20,B57,'（様式２）申請額一覧  (令和５年５月８日以降)'!$I$6:$I$20)</f>
        <v>0</v>
      </c>
      <c r="Y57" s="332"/>
      <c r="Z57" s="332"/>
      <c r="AA57" s="332"/>
      <c r="AB57" s="135" t="s">
        <v>78</v>
      </c>
      <c r="AC57" s="136"/>
      <c r="AD57" s="311">
        <f ca="1">COUNTIFS('（様式２）申請額一覧  (令和５年５月８日以降)'!$E$6:$E$20,B57,'（様式２）申請額一覧  (令和５年５月８日以降)'!$L$6:$L$20,"&gt;0")</f>
        <v>0</v>
      </c>
      <c r="AE57" s="312"/>
      <c r="AF57" s="313" t="s">
        <v>17</v>
      </c>
      <c r="AG57" s="314"/>
      <c r="AH57" s="331">
        <f ca="1">SUMIF('（様式２）申請額一覧  (令和５年５月８日以降)'!$E$6:$E$20,B57,'（様式２）申請額一覧  (令和５年５月８日以降)'!$L$6:$L$20)</f>
        <v>0</v>
      </c>
      <c r="AI57" s="332"/>
      <c r="AJ57" s="332"/>
      <c r="AK57" s="332"/>
      <c r="AL57" s="135" t="s">
        <v>78</v>
      </c>
      <c r="AM57" s="136"/>
    </row>
    <row r="58" spans="1:39" ht="15.75" customHeight="1">
      <c r="A58" s="335" t="s">
        <v>39</v>
      </c>
      <c r="B58" s="336"/>
      <c r="C58" s="336"/>
      <c r="D58" s="336"/>
      <c r="E58" s="336"/>
      <c r="F58" s="336"/>
      <c r="G58" s="336"/>
      <c r="H58" s="336"/>
      <c r="I58" s="336"/>
      <c r="J58" s="336"/>
      <c r="K58" s="336"/>
      <c r="L58" s="336"/>
      <c r="M58" s="336"/>
      <c r="N58" s="336"/>
      <c r="O58" s="336"/>
      <c r="P58" s="336"/>
      <c r="Q58" s="336"/>
      <c r="R58" s="336"/>
      <c r="S58" s="337"/>
      <c r="T58" s="340">
        <f ca="1">SUM(T23:U57)</f>
        <v>0</v>
      </c>
      <c r="U58" s="341"/>
      <c r="V58" s="342" t="s">
        <v>17</v>
      </c>
      <c r="W58" s="343"/>
      <c r="X58" s="333">
        <f ca="1">SUM(X23:AA57)</f>
        <v>0</v>
      </c>
      <c r="Y58" s="334"/>
      <c r="Z58" s="334"/>
      <c r="AA58" s="334"/>
      <c r="AB58" s="170" t="s">
        <v>78</v>
      </c>
      <c r="AC58" s="144"/>
      <c r="AD58" s="340">
        <f ca="1">SUM(AD23:AE57)</f>
        <v>0</v>
      </c>
      <c r="AE58" s="341"/>
      <c r="AF58" s="342" t="s">
        <v>17</v>
      </c>
      <c r="AG58" s="343"/>
      <c r="AH58" s="333">
        <f ca="1">SUM(AH23:AK57)</f>
        <v>0</v>
      </c>
      <c r="AI58" s="334"/>
      <c r="AJ58" s="334"/>
      <c r="AK58" s="334"/>
      <c r="AL58" s="170" t="s">
        <v>78</v>
      </c>
      <c r="AM58" s="144"/>
    </row>
    <row r="59" spans="1:39" ht="15.75" customHeight="1">
      <c r="A59" s="335" t="s">
        <v>41</v>
      </c>
      <c r="B59" s="336"/>
      <c r="C59" s="336"/>
      <c r="D59" s="336"/>
      <c r="E59" s="336"/>
      <c r="F59" s="336"/>
      <c r="G59" s="336"/>
      <c r="H59" s="336"/>
      <c r="I59" s="336"/>
      <c r="J59" s="336"/>
      <c r="K59" s="336"/>
      <c r="L59" s="336"/>
      <c r="M59" s="336"/>
      <c r="N59" s="336"/>
      <c r="O59" s="336"/>
      <c r="P59" s="336"/>
      <c r="Q59" s="336"/>
      <c r="R59" s="336"/>
      <c r="S59" s="337"/>
      <c r="T59" s="338">
        <f ca="1">X58+AH58</f>
        <v>0</v>
      </c>
      <c r="U59" s="339"/>
      <c r="V59" s="339"/>
      <c r="W59" s="339"/>
      <c r="X59" s="339"/>
      <c r="Y59" s="339"/>
      <c r="Z59" s="339"/>
      <c r="AA59" s="339"/>
      <c r="AB59" s="339"/>
      <c r="AC59" s="339"/>
      <c r="AD59" s="339"/>
      <c r="AE59" s="339"/>
      <c r="AF59" s="339"/>
      <c r="AG59" s="339"/>
      <c r="AH59" s="339"/>
      <c r="AI59" s="339"/>
      <c r="AJ59" s="339"/>
      <c r="AK59" s="339"/>
      <c r="AL59" s="170" t="s">
        <v>78</v>
      </c>
      <c r="AM59" s="144"/>
    </row>
    <row r="60" spans="1:39">
      <c r="A60" s="145" t="s">
        <v>178</v>
      </c>
      <c r="B60" s="145"/>
      <c r="C60" s="145"/>
      <c r="D60" s="145"/>
      <c r="E60" s="145"/>
      <c r="F60" s="145"/>
      <c r="G60" s="145"/>
      <c r="H60" s="145"/>
      <c r="I60" s="145"/>
      <c r="J60" s="145"/>
      <c r="K60" s="145"/>
      <c r="L60" s="145"/>
    </row>
    <row r="61" spans="1:39" s="145" customFormat="1" ht="9.6">
      <c r="A61" s="146" t="s">
        <v>91</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row>
    <row r="62" spans="1:39">
      <c r="A62" s="145" t="s">
        <v>92</v>
      </c>
      <c r="B62" s="145"/>
      <c r="C62" s="145"/>
      <c r="D62" s="145"/>
      <c r="E62" s="145"/>
      <c r="F62" s="145"/>
      <c r="G62" s="145"/>
      <c r="H62" s="145"/>
      <c r="I62" s="145"/>
      <c r="J62" s="145"/>
      <c r="K62" s="145"/>
      <c r="L62" s="145"/>
    </row>
    <row r="63" spans="1:39" s="145" customFormat="1" ht="9.6">
      <c r="C63" s="145" t="s">
        <v>93</v>
      </c>
    </row>
    <row r="64" spans="1:39">
      <c r="A64" s="183" t="s">
        <v>181</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3"/>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40" zoomScaleSheetLayoutView="100" workbookViewId="0">
      <selection sqref="A1:J1"/>
    </sheetView>
  </sheetViews>
  <sheetFormatPr defaultColWidth="2.21875" defaultRowHeight="13.2"/>
  <cols>
    <col min="1" max="1" width="2.21875" style="80"/>
    <col min="2" max="2" width="3.109375" style="80" customWidth="1"/>
    <col min="3" max="3" width="12.88671875" style="80" customWidth="1"/>
    <col min="4" max="4" width="16.88671875" style="80" customWidth="1"/>
    <col min="5" max="5" width="18.88671875" style="80" customWidth="1"/>
    <col min="6" max="12" width="11.21875" style="80" customWidth="1"/>
    <col min="13" max="13" width="12.6640625" style="80" customWidth="1"/>
    <col min="14" max="14" width="18.77734375" style="80" customWidth="1"/>
    <col min="15" max="16384" width="2.21875" style="80"/>
  </cols>
  <sheetData>
    <row r="1" spans="1:14" ht="14.4">
      <c r="A1" s="344" t="s">
        <v>239</v>
      </c>
      <c r="B1" s="344"/>
      <c r="C1" s="344"/>
      <c r="D1" s="344"/>
      <c r="E1" s="344"/>
      <c r="F1" s="344"/>
      <c r="G1" s="344"/>
      <c r="H1" s="345"/>
      <c r="I1" s="345"/>
      <c r="J1" s="345"/>
    </row>
    <row r="3" spans="1:14" ht="18" customHeight="1" thickBot="1">
      <c r="B3" s="81"/>
      <c r="N3" s="149" t="s">
        <v>151</v>
      </c>
    </row>
    <row r="4" spans="1:14" ht="18" customHeight="1" thickBot="1">
      <c r="B4" s="350" t="s">
        <v>80</v>
      </c>
      <c r="C4" s="351" t="s">
        <v>77</v>
      </c>
      <c r="D4" s="352" t="s">
        <v>153</v>
      </c>
      <c r="E4" s="353" t="s">
        <v>79</v>
      </c>
      <c r="F4" s="354" t="s">
        <v>88</v>
      </c>
      <c r="G4" s="354"/>
      <c r="H4" s="355"/>
      <c r="I4" s="355"/>
      <c r="J4" s="354" t="s">
        <v>89</v>
      </c>
      <c r="K4" s="354"/>
      <c r="L4" s="355"/>
      <c r="M4" s="346" t="s">
        <v>167</v>
      </c>
      <c r="N4" s="347" t="s">
        <v>83</v>
      </c>
    </row>
    <row r="5" spans="1:14" ht="27.75" customHeight="1">
      <c r="B5" s="350"/>
      <c r="C5" s="351"/>
      <c r="D5" s="352"/>
      <c r="E5" s="353"/>
      <c r="F5" s="174" t="s">
        <v>76</v>
      </c>
      <c r="G5" s="174" t="s">
        <v>161</v>
      </c>
      <c r="H5" s="174" t="s">
        <v>162</v>
      </c>
      <c r="I5" s="82" t="s">
        <v>163</v>
      </c>
      <c r="J5" s="83" t="s">
        <v>164</v>
      </c>
      <c r="K5" s="174" t="s">
        <v>165</v>
      </c>
      <c r="L5" s="173" t="s">
        <v>166</v>
      </c>
      <c r="M5" s="347"/>
      <c r="N5" s="347"/>
    </row>
    <row r="6" spans="1:14" ht="22.5" customHeight="1">
      <c r="B6" s="84">
        <v>1</v>
      </c>
      <c r="C6" s="85">
        <f ca="1">IFERROR(INDIRECT("個票"&amp;$B6&amp;"！$AG$4"),"")</f>
        <v>0</v>
      </c>
      <c r="D6" s="85">
        <f ca="1">IFERROR(INDIRECT("個票"&amp;$B6&amp;"！$L$4"),"")</f>
        <v>0</v>
      </c>
      <c r="E6" s="84">
        <f ca="1">IFERROR(INDIRECT("個票"&amp;$B6&amp;"！$L$5"),"")</f>
        <v>0</v>
      </c>
      <c r="F6" s="86">
        <f t="shared" ref="F6:F20" ca="1" si="0">IF(G6&lt;&gt;0,IFERROR(INDIRECT("個票"&amp;$B6&amp;"！$O$13"),""),0)</f>
        <v>0</v>
      </c>
      <c r="G6" s="86">
        <f ca="1">IFERROR(INDIRECT("個票"&amp;$B6&amp;"！$Y$13"),"")</f>
        <v>0</v>
      </c>
      <c r="H6" s="86">
        <f ca="1">IFERROR(INDIRECT("個票"&amp;$B6&amp;"！$AI$13"),"")</f>
        <v>0</v>
      </c>
      <c r="I6" s="87">
        <f ca="1">SUM(MIN(F6:G6),H6)</f>
        <v>0</v>
      </c>
      <c r="J6" s="88">
        <f ca="1">IF(K6&lt;&gt;0,IFERROR(INDIRECT("個票"&amp;$B6&amp;"！$AA$54"),""),0)</f>
        <v>0</v>
      </c>
      <c r="K6" s="86">
        <f ca="1">IFERROR(INDIRECT("個票"&amp;$B6&amp;"！$AI$54"),"")</f>
        <v>0</v>
      </c>
      <c r="L6" s="89">
        <f ca="1">MIN(J6:K6)</f>
        <v>0</v>
      </c>
      <c r="M6" s="89">
        <f ca="1">SUM(I6,L6)</f>
        <v>0</v>
      </c>
      <c r="N6" s="90"/>
    </row>
    <row r="7" spans="1:14" ht="22.5" customHeight="1">
      <c r="B7" s="84">
        <v>2</v>
      </c>
      <c r="C7" s="85">
        <f t="shared" ref="C7:C19" ca="1" si="1">IFERROR(INDIRECT("個票"&amp;$B7&amp;"！$AG$4"),"")</f>
        <v>0</v>
      </c>
      <c r="D7" s="85">
        <f t="shared" ref="D7:D20" ca="1" si="2">IFERROR(INDIRECT("個票"&amp;$B7&amp;"！$L$4"),"")</f>
        <v>0</v>
      </c>
      <c r="E7" s="84">
        <f t="shared" ref="E7:E20" ca="1" si="3">IFERROR(INDIRECT("個票"&amp;$B7&amp;"！$L$5"),"")</f>
        <v>0</v>
      </c>
      <c r="F7" s="86">
        <f t="shared" ca="1" si="0"/>
        <v>0</v>
      </c>
      <c r="G7" s="86">
        <f ca="1">IFERROR(INDIRECT("個票"&amp;$B7&amp;"！$Y$13"),"")</f>
        <v>0</v>
      </c>
      <c r="H7" s="86">
        <f t="shared" ref="H7:H20" ca="1" si="4">IFERROR(INDIRECT("個票"&amp;$B7&amp;"！$AI$13"),"")</f>
        <v>0</v>
      </c>
      <c r="I7" s="87">
        <f ca="1">SUM(MIN(F7:G7),H7)</f>
        <v>0</v>
      </c>
      <c r="J7" s="88">
        <f t="shared" ref="J7:J20" ca="1" si="5">IF(K7&lt;&gt;0,IFERROR(INDIRECT("個票"&amp;$B7&amp;"！$AA$54"),""),0)</f>
        <v>0</v>
      </c>
      <c r="K7" s="86">
        <f t="shared" ref="K7:K20" ca="1" si="6">IFERROR(INDIRECT("個票"&amp;$B7&amp;"！$AI$54"),"")</f>
        <v>0</v>
      </c>
      <c r="L7" s="89">
        <f t="shared" ref="L7:L20" ca="1" si="7">MIN(J7:K7)</f>
        <v>0</v>
      </c>
      <c r="M7" s="89">
        <f t="shared" ref="M7:M19" ca="1" si="8">SUM(I7,L7)</f>
        <v>0</v>
      </c>
      <c r="N7" s="90"/>
    </row>
    <row r="8" spans="1:14" ht="22.5" customHeight="1">
      <c r="B8" s="84">
        <v>3</v>
      </c>
      <c r="C8" s="85" t="str">
        <f t="shared" ca="1" si="1"/>
        <v/>
      </c>
      <c r="D8" s="85" t="str">
        <f t="shared" ca="1" si="2"/>
        <v/>
      </c>
      <c r="E8" s="84" t="str">
        <f t="shared" ca="1" si="3"/>
        <v/>
      </c>
      <c r="F8" s="86" t="str">
        <f t="shared" ca="1" si="0"/>
        <v/>
      </c>
      <c r="G8" s="86" t="str">
        <f t="shared" ref="G8:G20" ca="1" si="9">IFERROR(INDIRECT("個票"&amp;$B8&amp;"！$Y$13"),"")</f>
        <v/>
      </c>
      <c r="H8" s="86" t="str">
        <f t="shared" ca="1" si="4"/>
        <v/>
      </c>
      <c r="I8" s="87">
        <f ca="1">SUM(MIN(F8:G8),H8)</f>
        <v>0</v>
      </c>
      <c r="J8" s="88" t="str">
        <f t="shared" ca="1" si="5"/>
        <v/>
      </c>
      <c r="K8" s="86" t="str">
        <f t="shared" ca="1" si="6"/>
        <v/>
      </c>
      <c r="L8" s="89">
        <f t="shared" ca="1" si="7"/>
        <v>0</v>
      </c>
      <c r="M8" s="89">
        <f t="shared" ca="1" si="8"/>
        <v>0</v>
      </c>
      <c r="N8" s="90"/>
    </row>
    <row r="9" spans="1:14" ht="22.5" customHeight="1">
      <c r="B9" s="84">
        <v>4</v>
      </c>
      <c r="C9" s="85" t="str">
        <f t="shared" ca="1" si="1"/>
        <v/>
      </c>
      <c r="D9" s="85" t="str">
        <f t="shared" ca="1" si="2"/>
        <v/>
      </c>
      <c r="E9" s="84" t="str">
        <f t="shared" ca="1" si="3"/>
        <v/>
      </c>
      <c r="F9" s="86" t="str">
        <f t="shared" ca="1" si="0"/>
        <v/>
      </c>
      <c r="G9" s="86" t="str">
        <f t="shared" ca="1" si="9"/>
        <v/>
      </c>
      <c r="H9" s="86" t="str">
        <f t="shared" ca="1" si="4"/>
        <v/>
      </c>
      <c r="I9" s="87">
        <f ca="1">SUM(MIN(F9:G9),H9)</f>
        <v>0</v>
      </c>
      <c r="J9" s="88" t="str">
        <f t="shared" ca="1" si="5"/>
        <v/>
      </c>
      <c r="K9" s="86" t="str">
        <f t="shared" ca="1" si="6"/>
        <v/>
      </c>
      <c r="L9" s="89">
        <f t="shared" ca="1" si="7"/>
        <v>0</v>
      </c>
      <c r="M9" s="89">
        <f t="shared" ca="1" si="8"/>
        <v>0</v>
      </c>
      <c r="N9" s="90"/>
    </row>
    <row r="10" spans="1:14" ht="22.5" customHeight="1">
      <c r="B10" s="84">
        <v>5</v>
      </c>
      <c r="C10" s="85" t="str">
        <f t="shared" ca="1" si="1"/>
        <v/>
      </c>
      <c r="D10" s="85" t="str">
        <f t="shared" ca="1" si="2"/>
        <v/>
      </c>
      <c r="E10" s="84" t="str">
        <f t="shared" ca="1" si="3"/>
        <v/>
      </c>
      <c r="F10" s="86" t="str">
        <f t="shared" ca="1" si="0"/>
        <v/>
      </c>
      <c r="G10" s="86" t="str">
        <f t="shared" ca="1" si="9"/>
        <v/>
      </c>
      <c r="H10" s="86" t="str">
        <f t="shared" ca="1" si="4"/>
        <v/>
      </c>
      <c r="I10" s="87">
        <f t="shared" ref="I10:I20" ca="1" si="10">SUM(MIN(F10:G10),H10)</f>
        <v>0</v>
      </c>
      <c r="J10" s="88" t="str">
        <f t="shared" ca="1" si="5"/>
        <v/>
      </c>
      <c r="K10" s="86" t="str">
        <f t="shared" ca="1" si="6"/>
        <v/>
      </c>
      <c r="L10" s="89">
        <f t="shared" ca="1" si="7"/>
        <v>0</v>
      </c>
      <c r="M10" s="89">
        <f t="shared" ca="1" si="8"/>
        <v>0</v>
      </c>
      <c r="N10" s="90"/>
    </row>
    <row r="11" spans="1:14" ht="22.5" customHeight="1">
      <c r="B11" s="84">
        <v>6</v>
      </c>
      <c r="C11" s="85" t="str">
        <f t="shared" ca="1" si="1"/>
        <v/>
      </c>
      <c r="D11" s="85" t="str">
        <f t="shared" ca="1" si="2"/>
        <v/>
      </c>
      <c r="E11" s="84" t="str">
        <f t="shared" ca="1" si="3"/>
        <v/>
      </c>
      <c r="F11" s="86" t="str">
        <f t="shared" ca="1" si="0"/>
        <v/>
      </c>
      <c r="G11" s="86" t="str">
        <f t="shared" ca="1" si="9"/>
        <v/>
      </c>
      <c r="H11" s="86" t="str">
        <f t="shared" ca="1" si="4"/>
        <v/>
      </c>
      <c r="I11" s="87">
        <f t="shared" ca="1" si="10"/>
        <v>0</v>
      </c>
      <c r="J11" s="88" t="str">
        <f t="shared" ca="1" si="5"/>
        <v/>
      </c>
      <c r="K11" s="86" t="str">
        <f t="shared" ca="1" si="6"/>
        <v/>
      </c>
      <c r="L11" s="89">
        <f t="shared" ca="1" si="7"/>
        <v>0</v>
      </c>
      <c r="M11" s="89">
        <f t="shared" ca="1" si="8"/>
        <v>0</v>
      </c>
      <c r="N11" s="90"/>
    </row>
    <row r="12" spans="1:14" ht="22.5" customHeight="1">
      <c r="B12" s="84">
        <v>7</v>
      </c>
      <c r="C12" s="85" t="str">
        <f t="shared" ca="1" si="1"/>
        <v/>
      </c>
      <c r="D12" s="85" t="str">
        <f t="shared" ca="1" si="2"/>
        <v/>
      </c>
      <c r="E12" s="84" t="str">
        <f t="shared" ca="1" si="3"/>
        <v/>
      </c>
      <c r="F12" s="86" t="str">
        <f t="shared" ca="1" si="0"/>
        <v/>
      </c>
      <c r="G12" s="86" t="str">
        <f t="shared" ca="1" si="9"/>
        <v/>
      </c>
      <c r="H12" s="86" t="str">
        <f t="shared" ca="1" si="4"/>
        <v/>
      </c>
      <c r="I12" s="87">
        <f t="shared" ca="1" si="10"/>
        <v>0</v>
      </c>
      <c r="J12" s="88" t="str">
        <f t="shared" ca="1" si="5"/>
        <v/>
      </c>
      <c r="K12" s="86" t="str">
        <f t="shared" ca="1" si="6"/>
        <v/>
      </c>
      <c r="L12" s="89">
        <f t="shared" ca="1" si="7"/>
        <v>0</v>
      </c>
      <c r="M12" s="89">
        <f t="shared" ca="1" si="8"/>
        <v>0</v>
      </c>
      <c r="N12" s="90"/>
    </row>
    <row r="13" spans="1:14" ht="22.5" customHeight="1">
      <c r="B13" s="84">
        <v>8</v>
      </c>
      <c r="C13" s="85" t="str">
        <f t="shared" ca="1" si="1"/>
        <v/>
      </c>
      <c r="D13" s="85" t="str">
        <f t="shared" ca="1" si="2"/>
        <v/>
      </c>
      <c r="E13" s="84" t="str">
        <f t="shared" ca="1" si="3"/>
        <v/>
      </c>
      <c r="F13" s="86" t="str">
        <f t="shared" ca="1" si="0"/>
        <v/>
      </c>
      <c r="G13" s="86" t="str">
        <f t="shared" ca="1" si="9"/>
        <v/>
      </c>
      <c r="H13" s="86" t="str">
        <f t="shared" ca="1" si="4"/>
        <v/>
      </c>
      <c r="I13" s="87">
        <f t="shared" ca="1" si="10"/>
        <v>0</v>
      </c>
      <c r="J13" s="88" t="str">
        <f t="shared" ca="1" si="5"/>
        <v/>
      </c>
      <c r="K13" s="86" t="str">
        <f t="shared" ca="1" si="6"/>
        <v/>
      </c>
      <c r="L13" s="89">
        <f t="shared" ca="1" si="7"/>
        <v>0</v>
      </c>
      <c r="M13" s="89">
        <f t="shared" ca="1" si="8"/>
        <v>0</v>
      </c>
      <c r="N13" s="90"/>
    </row>
    <row r="14" spans="1:14" ht="22.5" customHeight="1">
      <c r="B14" s="84">
        <v>9</v>
      </c>
      <c r="C14" s="85" t="str">
        <f t="shared" ca="1" si="1"/>
        <v/>
      </c>
      <c r="D14" s="85" t="str">
        <f t="shared" ca="1" si="2"/>
        <v/>
      </c>
      <c r="E14" s="84" t="str">
        <f t="shared" ca="1" si="3"/>
        <v/>
      </c>
      <c r="F14" s="86" t="str">
        <f t="shared" ca="1" si="0"/>
        <v/>
      </c>
      <c r="G14" s="86" t="str">
        <f t="shared" ca="1" si="9"/>
        <v/>
      </c>
      <c r="H14" s="86" t="str">
        <f t="shared" ca="1" si="4"/>
        <v/>
      </c>
      <c r="I14" s="87">
        <f t="shared" ca="1" si="10"/>
        <v>0</v>
      </c>
      <c r="J14" s="88" t="str">
        <f t="shared" ca="1" si="5"/>
        <v/>
      </c>
      <c r="K14" s="86" t="str">
        <f t="shared" ca="1" si="6"/>
        <v/>
      </c>
      <c r="L14" s="89">
        <f t="shared" ca="1" si="7"/>
        <v>0</v>
      </c>
      <c r="M14" s="89">
        <f t="shared" ca="1" si="8"/>
        <v>0</v>
      </c>
      <c r="N14" s="90"/>
    </row>
    <row r="15" spans="1:14" ht="22.5" customHeight="1">
      <c r="B15" s="84">
        <v>10</v>
      </c>
      <c r="C15" s="85" t="str">
        <f t="shared" ca="1" si="1"/>
        <v/>
      </c>
      <c r="D15" s="85" t="str">
        <f t="shared" ca="1" si="2"/>
        <v/>
      </c>
      <c r="E15" s="84" t="str">
        <f t="shared" ca="1" si="3"/>
        <v/>
      </c>
      <c r="F15" s="86" t="str">
        <f t="shared" ca="1" si="0"/>
        <v/>
      </c>
      <c r="G15" s="86" t="str">
        <f t="shared" ca="1" si="9"/>
        <v/>
      </c>
      <c r="H15" s="86" t="str">
        <f t="shared" ca="1" si="4"/>
        <v/>
      </c>
      <c r="I15" s="87">
        <f t="shared" ca="1" si="10"/>
        <v>0</v>
      </c>
      <c r="J15" s="88" t="str">
        <f t="shared" ca="1" si="5"/>
        <v/>
      </c>
      <c r="K15" s="86" t="str">
        <f t="shared" ca="1" si="6"/>
        <v/>
      </c>
      <c r="L15" s="89">
        <f t="shared" ca="1" si="7"/>
        <v>0</v>
      </c>
      <c r="M15" s="89">
        <f t="shared" ca="1" si="8"/>
        <v>0</v>
      </c>
      <c r="N15" s="90"/>
    </row>
    <row r="16" spans="1:14" ht="22.5" customHeight="1">
      <c r="B16" s="84">
        <v>11</v>
      </c>
      <c r="C16" s="85" t="str">
        <f t="shared" ca="1" si="1"/>
        <v/>
      </c>
      <c r="D16" s="85" t="str">
        <f t="shared" ca="1" si="2"/>
        <v/>
      </c>
      <c r="E16" s="84" t="str">
        <f t="shared" ca="1" si="3"/>
        <v/>
      </c>
      <c r="F16" s="86" t="str">
        <f t="shared" ca="1" si="0"/>
        <v/>
      </c>
      <c r="G16" s="86" t="str">
        <f t="shared" ca="1" si="9"/>
        <v/>
      </c>
      <c r="H16" s="86" t="str">
        <f t="shared" ca="1" si="4"/>
        <v/>
      </c>
      <c r="I16" s="87">
        <f t="shared" ca="1" si="10"/>
        <v>0</v>
      </c>
      <c r="J16" s="88" t="str">
        <f t="shared" ca="1" si="5"/>
        <v/>
      </c>
      <c r="K16" s="86" t="str">
        <f t="shared" ca="1" si="6"/>
        <v/>
      </c>
      <c r="L16" s="89">
        <f t="shared" ca="1" si="7"/>
        <v>0</v>
      </c>
      <c r="M16" s="89">
        <f t="shared" ca="1" si="8"/>
        <v>0</v>
      </c>
      <c r="N16" s="90"/>
    </row>
    <row r="17" spans="1:14" ht="22.5" customHeight="1">
      <c r="B17" s="84">
        <v>12</v>
      </c>
      <c r="C17" s="85" t="str">
        <f t="shared" ca="1" si="1"/>
        <v/>
      </c>
      <c r="D17" s="85" t="str">
        <f t="shared" ca="1" si="2"/>
        <v/>
      </c>
      <c r="E17" s="84" t="str">
        <f t="shared" ca="1" si="3"/>
        <v/>
      </c>
      <c r="F17" s="86" t="str">
        <f t="shared" ca="1" si="0"/>
        <v/>
      </c>
      <c r="G17" s="86" t="str">
        <f t="shared" ca="1" si="9"/>
        <v/>
      </c>
      <c r="H17" s="86" t="str">
        <f t="shared" ca="1" si="4"/>
        <v/>
      </c>
      <c r="I17" s="87">
        <f t="shared" ca="1" si="10"/>
        <v>0</v>
      </c>
      <c r="J17" s="88" t="str">
        <f t="shared" ca="1" si="5"/>
        <v/>
      </c>
      <c r="K17" s="86" t="str">
        <f t="shared" ca="1" si="6"/>
        <v/>
      </c>
      <c r="L17" s="89">
        <f t="shared" ca="1" si="7"/>
        <v>0</v>
      </c>
      <c r="M17" s="89">
        <f t="shared" ca="1" si="8"/>
        <v>0</v>
      </c>
      <c r="N17" s="90"/>
    </row>
    <row r="18" spans="1:14" ht="22.5" customHeight="1">
      <c r="B18" s="84">
        <v>13</v>
      </c>
      <c r="C18" s="85" t="str">
        <f t="shared" ca="1" si="1"/>
        <v/>
      </c>
      <c r="D18" s="85" t="str">
        <f t="shared" ca="1" si="2"/>
        <v/>
      </c>
      <c r="E18" s="84" t="str">
        <f t="shared" ca="1" si="3"/>
        <v/>
      </c>
      <c r="F18" s="86" t="str">
        <f t="shared" ca="1" si="0"/>
        <v/>
      </c>
      <c r="G18" s="86" t="str">
        <f t="shared" ca="1" si="9"/>
        <v/>
      </c>
      <c r="H18" s="86" t="str">
        <f t="shared" ca="1" si="4"/>
        <v/>
      </c>
      <c r="I18" s="87">
        <f t="shared" ca="1" si="10"/>
        <v>0</v>
      </c>
      <c r="J18" s="88" t="str">
        <f t="shared" ca="1" si="5"/>
        <v/>
      </c>
      <c r="K18" s="86" t="str">
        <f t="shared" ca="1" si="6"/>
        <v/>
      </c>
      <c r="L18" s="89">
        <f t="shared" ca="1" si="7"/>
        <v>0</v>
      </c>
      <c r="M18" s="89">
        <f t="shared" ca="1" si="8"/>
        <v>0</v>
      </c>
      <c r="N18" s="90"/>
    </row>
    <row r="19" spans="1:14" ht="22.5" customHeight="1">
      <c r="B19" s="84">
        <v>14</v>
      </c>
      <c r="C19" s="85" t="str">
        <f t="shared" ca="1" si="1"/>
        <v/>
      </c>
      <c r="D19" s="85" t="str">
        <f t="shared" ca="1" si="2"/>
        <v/>
      </c>
      <c r="E19" s="84" t="str">
        <f t="shared" ca="1" si="3"/>
        <v/>
      </c>
      <c r="F19" s="86" t="str">
        <f t="shared" ca="1" si="0"/>
        <v/>
      </c>
      <c r="G19" s="86" t="str">
        <f t="shared" ca="1" si="9"/>
        <v/>
      </c>
      <c r="H19" s="86" t="str">
        <f t="shared" ca="1" si="4"/>
        <v/>
      </c>
      <c r="I19" s="87">
        <f t="shared" ca="1" si="10"/>
        <v>0</v>
      </c>
      <c r="J19" s="88" t="str">
        <f t="shared" ca="1" si="5"/>
        <v/>
      </c>
      <c r="K19" s="86" t="str">
        <f t="shared" ca="1" si="6"/>
        <v/>
      </c>
      <c r="L19" s="89">
        <f t="shared" ca="1" si="7"/>
        <v>0</v>
      </c>
      <c r="M19" s="89">
        <f t="shared" ca="1" si="8"/>
        <v>0</v>
      </c>
      <c r="N19" s="90"/>
    </row>
    <row r="20" spans="1:14" ht="22.5" customHeight="1" thickBot="1">
      <c r="B20" s="91">
        <v>15</v>
      </c>
      <c r="C20" s="85" t="str">
        <f t="shared" ref="C20" ca="1" si="11">IFERROR(INDIRECT("R⑥個票"&amp;$B20&amp;"！$AG$4"),"")</f>
        <v/>
      </c>
      <c r="D20" s="85" t="str">
        <f t="shared" ca="1" si="2"/>
        <v/>
      </c>
      <c r="E20" s="84" t="str">
        <f t="shared" ca="1" si="3"/>
        <v/>
      </c>
      <c r="F20" s="86" t="str">
        <f t="shared" ca="1" si="0"/>
        <v/>
      </c>
      <c r="G20" s="86" t="str">
        <f t="shared" ca="1" si="9"/>
        <v/>
      </c>
      <c r="H20" s="86" t="str">
        <f t="shared" ca="1" si="4"/>
        <v/>
      </c>
      <c r="I20" s="92">
        <f t="shared" ca="1" si="10"/>
        <v>0</v>
      </c>
      <c r="J20" s="88" t="str">
        <f t="shared" ca="1" si="5"/>
        <v/>
      </c>
      <c r="K20" s="86" t="str">
        <f t="shared" ca="1" si="6"/>
        <v/>
      </c>
      <c r="L20" s="93">
        <f t="shared" ca="1" si="7"/>
        <v>0</v>
      </c>
      <c r="M20" s="94">
        <f ca="1">SUM(I20,L20)</f>
        <v>0</v>
      </c>
      <c r="N20" s="95"/>
    </row>
    <row r="21" spans="1:14" ht="22.5" customHeight="1" thickTop="1" thickBot="1">
      <c r="B21" s="348" t="s">
        <v>82</v>
      </c>
      <c r="C21" s="349"/>
      <c r="D21" s="349"/>
      <c r="E21" s="349"/>
      <c r="F21" s="96"/>
      <c r="G21" s="96"/>
      <c r="H21" s="96"/>
      <c r="I21" s="97">
        <f ca="1">SUM(I6:I20)</f>
        <v>0</v>
      </c>
      <c r="J21" s="98"/>
      <c r="K21" s="96"/>
      <c r="L21" s="99">
        <f ca="1">SUM(L6:L20)</f>
        <v>0</v>
      </c>
      <c r="M21" s="99">
        <f ca="1">SUM(I21,L21)</f>
        <v>0</v>
      </c>
      <c r="N21" s="100"/>
    </row>
    <row r="22" spans="1:14" ht="19.5" customHeight="1"/>
    <row r="23" spans="1:14" s="101" customFormat="1" ht="18" customHeight="1">
      <c r="A23" s="80" t="s">
        <v>81</v>
      </c>
      <c r="B23" s="80"/>
      <c r="C23" s="80"/>
      <c r="D23" s="80"/>
    </row>
    <row r="24" spans="1:14" s="101" customFormat="1" ht="16.5" customHeight="1">
      <c r="A24" s="80"/>
      <c r="B24" s="102">
        <v>1</v>
      </c>
      <c r="C24" s="103" t="s">
        <v>84</v>
      </c>
      <c r="D24" s="80"/>
    </row>
    <row r="25" spans="1:14" s="151" customFormat="1" ht="16.5" customHeight="1">
      <c r="A25" s="21"/>
      <c r="B25" s="150">
        <v>2</v>
      </c>
      <c r="C25" s="26" t="s">
        <v>172</v>
      </c>
      <c r="D25" s="21"/>
    </row>
    <row r="26" spans="1:14" s="151" customFormat="1" ht="16.5" customHeight="1">
      <c r="A26" s="21"/>
      <c r="B26" s="150">
        <v>3</v>
      </c>
      <c r="C26" s="26" t="s">
        <v>168</v>
      </c>
      <c r="D26" s="21"/>
    </row>
    <row r="27" spans="1:14" s="151" customFormat="1" ht="16.5" customHeight="1">
      <c r="A27" s="21"/>
      <c r="B27" s="152">
        <v>4</v>
      </c>
      <c r="C27" s="153" t="s">
        <v>169</v>
      </c>
      <c r="D27" s="21"/>
    </row>
    <row r="28" spans="1:14" s="151" customFormat="1" ht="16.5" customHeight="1">
      <c r="A28" s="21"/>
      <c r="B28" s="152">
        <v>5</v>
      </c>
      <c r="C28" s="153" t="s">
        <v>173</v>
      </c>
      <c r="D28" s="21"/>
    </row>
    <row r="29" spans="1:14" s="101" customFormat="1" ht="22.5" customHeight="1"/>
    <row r="30" spans="1:14" s="101" customFormat="1" ht="22.5" customHeight="1"/>
    <row r="31" spans="1:14" s="101" customFormat="1" ht="22.5" customHeight="1"/>
    <row r="32" spans="1:14" s="101" customFormat="1" ht="22.5" customHeight="1"/>
    <row r="33" s="101" customFormat="1" ht="22.5" customHeight="1"/>
    <row r="34" s="101" customFormat="1" ht="22.5" customHeight="1"/>
    <row r="35" s="101" customFormat="1" ht="22.5" customHeight="1"/>
    <row r="36" s="101" customFormat="1" ht="22.5" customHeight="1"/>
    <row r="37" s="101" customFormat="1" ht="22.5" customHeight="1"/>
    <row r="38" s="101" customFormat="1" ht="22.5" customHeight="1"/>
    <row r="39" s="101" customFormat="1" ht="22.5" customHeight="1"/>
  </sheetData>
  <mergeCells count="10">
    <mergeCell ref="A1:J1"/>
    <mergeCell ref="M4:M5"/>
    <mergeCell ref="N4:N5"/>
    <mergeCell ref="B21:E21"/>
    <mergeCell ref="B4:B5"/>
    <mergeCell ref="C4:C5"/>
    <mergeCell ref="D4:D5"/>
    <mergeCell ref="E4:E5"/>
    <mergeCell ref="F4:I4"/>
    <mergeCell ref="J4:L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E4" sqref="E4"/>
    </sheetView>
  </sheetViews>
  <sheetFormatPr defaultRowHeight="13.2"/>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91" zoomScale="160" zoomScaleNormal="120" zoomScaleSheetLayoutView="160" workbookViewId="0">
      <selection activeCell="A96" sqref="A96:A97"/>
    </sheetView>
  </sheetViews>
  <sheetFormatPr defaultColWidth="2.21875" defaultRowHeight="13.2"/>
  <cols>
    <col min="1" max="1" width="2.21875" style="21" customWidth="1"/>
    <col min="2" max="5" width="2.33203125" style="21" customWidth="1"/>
    <col min="6" max="7" width="2.33203125" style="21" bestFit="1" customWidth="1"/>
    <col min="8" max="40" width="2.21875" style="21"/>
    <col min="41" max="47" width="2.21875" style="21" customWidth="1"/>
    <col min="48" max="16384" width="2.21875" style="21"/>
  </cols>
  <sheetData>
    <row r="1" spans="1:46">
      <c r="A1" s="154" t="s">
        <v>240</v>
      </c>
    </row>
    <row r="3" spans="1:46" s="26" customFormat="1" ht="12" customHeight="1">
      <c r="A3" s="368" t="s">
        <v>154</v>
      </c>
      <c r="B3" s="22" t="s">
        <v>0</v>
      </c>
      <c r="C3" s="23"/>
      <c r="D3" s="23"/>
      <c r="E3" s="24"/>
      <c r="F3" s="24"/>
      <c r="G3" s="24"/>
      <c r="H3" s="24"/>
      <c r="I3" s="24"/>
      <c r="J3" s="24"/>
      <c r="K3" s="25"/>
      <c r="L3" s="371"/>
      <c r="M3" s="372"/>
      <c r="N3" s="372"/>
      <c r="O3" s="372"/>
      <c r="P3" s="372"/>
      <c r="Q3" s="372"/>
      <c r="R3" s="372"/>
      <c r="S3" s="372"/>
      <c r="T3" s="372"/>
      <c r="U3" s="372"/>
      <c r="V3" s="372"/>
      <c r="W3" s="372"/>
      <c r="X3" s="372"/>
      <c r="Y3" s="372"/>
      <c r="Z3" s="372"/>
      <c r="AA3" s="372"/>
      <c r="AB3" s="372"/>
      <c r="AC3" s="372"/>
      <c r="AD3" s="372"/>
      <c r="AE3" s="372"/>
      <c r="AF3" s="373"/>
      <c r="AG3" s="374" t="s">
        <v>69</v>
      </c>
      <c r="AH3" s="375"/>
      <c r="AI3" s="375"/>
      <c r="AJ3" s="375"/>
      <c r="AK3" s="375"/>
      <c r="AL3" s="375"/>
      <c r="AM3" s="376"/>
    </row>
    <row r="4" spans="1:46" s="26" customFormat="1" ht="20.25" customHeight="1">
      <c r="A4" s="369"/>
      <c r="B4" s="27" t="s">
        <v>155</v>
      </c>
      <c r="C4" s="28"/>
      <c r="D4" s="28"/>
      <c r="E4" s="29"/>
      <c r="F4" s="29"/>
      <c r="G4" s="29"/>
      <c r="H4" s="29"/>
      <c r="I4" s="29"/>
      <c r="J4" s="29"/>
      <c r="K4" s="30"/>
      <c r="L4" s="365"/>
      <c r="M4" s="366"/>
      <c r="N4" s="366"/>
      <c r="O4" s="366"/>
      <c r="P4" s="366"/>
      <c r="Q4" s="366"/>
      <c r="R4" s="366"/>
      <c r="S4" s="366"/>
      <c r="T4" s="366"/>
      <c r="U4" s="366"/>
      <c r="V4" s="366"/>
      <c r="W4" s="366"/>
      <c r="X4" s="366"/>
      <c r="Y4" s="366"/>
      <c r="Z4" s="366"/>
      <c r="AA4" s="366"/>
      <c r="AB4" s="366"/>
      <c r="AC4" s="366"/>
      <c r="AD4" s="366"/>
      <c r="AE4" s="366"/>
      <c r="AF4" s="367"/>
      <c r="AG4" s="377"/>
      <c r="AH4" s="378"/>
      <c r="AI4" s="378"/>
      <c r="AJ4" s="378"/>
      <c r="AK4" s="378"/>
      <c r="AL4" s="378"/>
      <c r="AM4" s="379"/>
      <c r="AP4" s="356"/>
      <c r="AQ4" s="356"/>
      <c r="AR4" s="356"/>
      <c r="AS4" s="356"/>
      <c r="AT4" s="356"/>
    </row>
    <row r="5" spans="1:46" s="26" customFormat="1" ht="20.25" customHeight="1">
      <c r="A5" s="369"/>
      <c r="B5" s="156" t="s">
        <v>79</v>
      </c>
      <c r="C5" s="155"/>
      <c r="D5" s="155"/>
      <c r="E5" s="31"/>
      <c r="F5" s="31"/>
      <c r="G5" s="31"/>
      <c r="H5" s="31"/>
      <c r="I5" s="31"/>
      <c r="J5" s="31"/>
      <c r="K5" s="32"/>
      <c r="L5" s="380"/>
      <c r="M5" s="381"/>
      <c r="N5" s="381"/>
      <c r="O5" s="381"/>
      <c r="P5" s="381"/>
      <c r="Q5" s="381"/>
      <c r="R5" s="381"/>
      <c r="S5" s="381"/>
      <c r="T5" s="381"/>
      <c r="U5" s="381"/>
      <c r="V5" s="381"/>
      <c r="W5" s="381"/>
      <c r="X5" s="381"/>
      <c r="Y5" s="381"/>
      <c r="Z5" s="381"/>
      <c r="AA5" s="381"/>
      <c r="AB5" s="382"/>
      <c r="AC5" s="383" t="s">
        <v>70</v>
      </c>
      <c r="AD5" s="384"/>
      <c r="AE5" s="384"/>
      <c r="AF5" s="385"/>
      <c r="AG5" s="386"/>
      <c r="AH5" s="386"/>
      <c r="AI5" s="386"/>
      <c r="AJ5" s="386"/>
      <c r="AK5" s="386"/>
      <c r="AL5" s="387" t="s">
        <v>71</v>
      </c>
      <c r="AM5" s="388"/>
      <c r="AP5" s="356"/>
      <c r="AQ5" s="356"/>
      <c r="AR5" s="356"/>
      <c r="AS5" s="356"/>
      <c r="AT5" s="356"/>
    </row>
    <row r="6" spans="1:46" s="26" customFormat="1" ht="13.5" customHeight="1">
      <c r="A6" s="369"/>
      <c r="B6" s="357" t="s">
        <v>156</v>
      </c>
      <c r="C6" s="358"/>
      <c r="D6" s="358"/>
      <c r="E6" s="358"/>
      <c r="F6" s="358"/>
      <c r="G6" s="358"/>
      <c r="H6" s="358"/>
      <c r="I6" s="358"/>
      <c r="J6" s="358"/>
      <c r="K6" s="359"/>
      <c r="L6" s="33" t="s">
        <v>6</v>
      </c>
      <c r="M6" s="33"/>
      <c r="N6" s="33"/>
      <c r="O6" s="33"/>
      <c r="P6" s="33"/>
      <c r="Q6" s="363"/>
      <c r="R6" s="363"/>
      <c r="S6" s="33" t="s">
        <v>7</v>
      </c>
      <c r="T6" s="363"/>
      <c r="U6" s="363"/>
      <c r="V6" s="363"/>
      <c r="W6" s="33" t="s">
        <v>8</v>
      </c>
      <c r="X6" s="33"/>
      <c r="Y6" s="33"/>
      <c r="Z6" s="33"/>
      <c r="AA6" s="33"/>
      <c r="AB6" s="33"/>
      <c r="AC6" s="34" t="s">
        <v>72</v>
      </c>
      <c r="AD6" s="33"/>
      <c r="AE6" s="33"/>
      <c r="AF6" s="33"/>
      <c r="AG6" s="33"/>
      <c r="AH6" s="33"/>
      <c r="AI6" s="33"/>
      <c r="AJ6" s="33"/>
      <c r="AK6" s="33"/>
      <c r="AL6" s="33"/>
      <c r="AM6" s="35"/>
      <c r="AP6" s="3"/>
      <c r="AQ6" s="13"/>
      <c r="AR6" s="13"/>
      <c r="AS6" s="13"/>
      <c r="AT6" s="364"/>
    </row>
    <row r="7" spans="1:46" s="26" customFormat="1" ht="20.25" customHeight="1">
      <c r="A7" s="369"/>
      <c r="B7" s="360"/>
      <c r="C7" s="361"/>
      <c r="D7" s="361"/>
      <c r="E7" s="361"/>
      <c r="F7" s="361"/>
      <c r="G7" s="361"/>
      <c r="H7" s="361"/>
      <c r="I7" s="361"/>
      <c r="J7" s="361"/>
      <c r="K7" s="362"/>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P7" s="13"/>
      <c r="AQ7" s="13"/>
      <c r="AR7" s="13"/>
      <c r="AS7" s="13"/>
      <c r="AT7" s="364"/>
    </row>
    <row r="8" spans="1:46" s="26" customFormat="1" ht="20.25" customHeight="1">
      <c r="A8" s="369"/>
      <c r="B8" s="36" t="s">
        <v>9</v>
      </c>
      <c r="C8" s="176"/>
      <c r="D8" s="176"/>
      <c r="E8" s="37"/>
      <c r="F8" s="37"/>
      <c r="G8" s="37"/>
      <c r="H8" s="37"/>
      <c r="I8" s="37"/>
      <c r="J8" s="37"/>
      <c r="K8" s="37"/>
      <c r="L8" s="36" t="s">
        <v>10</v>
      </c>
      <c r="M8" s="37"/>
      <c r="N8" s="37"/>
      <c r="O8" s="37"/>
      <c r="P8" s="37"/>
      <c r="Q8" s="37"/>
      <c r="R8" s="38"/>
      <c r="S8" s="389"/>
      <c r="T8" s="390"/>
      <c r="U8" s="390"/>
      <c r="V8" s="390"/>
      <c r="W8" s="390"/>
      <c r="X8" s="390"/>
      <c r="Y8" s="391"/>
      <c r="Z8" s="36" t="s">
        <v>64</v>
      </c>
      <c r="AA8" s="37"/>
      <c r="AB8" s="37"/>
      <c r="AC8" s="37"/>
      <c r="AD8" s="37"/>
      <c r="AE8" s="37"/>
      <c r="AF8" s="38"/>
      <c r="AG8" s="389"/>
      <c r="AH8" s="390"/>
      <c r="AI8" s="390"/>
      <c r="AJ8" s="390"/>
      <c r="AK8" s="390"/>
      <c r="AL8" s="390"/>
      <c r="AM8" s="391"/>
    </row>
    <row r="9" spans="1:46" s="26" customFormat="1" ht="20.25" customHeight="1">
      <c r="A9" s="370"/>
      <c r="B9" s="36" t="s">
        <v>42</v>
      </c>
      <c r="C9" s="176"/>
      <c r="D9" s="176"/>
      <c r="E9" s="37"/>
      <c r="F9" s="37"/>
      <c r="G9" s="37"/>
      <c r="H9" s="37"/>
      <c r="I9" s="37"/>
      <c r="J9" s="37"/>
      <c r="K9" s="37"/>
      <c r="L9" s="389"/>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1"/>
    </row>
    <row r="10" spans="1:46" s="26" customFormat="1" ht="18" customHeight="1">
      <c r="A10" s="392" t="s">
        <v>104</v>
      </c>
      <c r="B10" s="393"/>
      <c r="C10" s="393"/>
      <c r="D10" s="393"/>
      <c r="E10" s="393"/>
      <c r="F10" s="393"/>
      <c r="G10" s="393"/>
      <c r="H10" s="394"/>
      <c r="I10" s="39"/>
      <c r="J10" s="8" t="s">
        <v>90</v>
      </c>
      <c r="K10" s="33"/>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1"/>
    </row>
    <row r="11" spans="1:46" s="26" customFormat="1" ht="18" customHeight="1">
      <c r="A11" s="395"/>
      <c r="B11" s="396"/>
      <c r="C11" s="396"/>
      <c r="D11" s="396"/>
      <c r="E11" s="396"/>
      <c r="F11" s="396"/>
      <c r="G11" s="396"/>
      <c r="H11" s="397"/>
      <c r="I11" s="42"/>
      <c r="J11" s="43" t="s">
        <v>112</v>
      </c>
      <c r="K11" s="29"/>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44"/>
    </row>
    <row r="12" spans="1:46" s="26" customFormat="1" ht="5.25" customHeight="1">
      <c r="A12" s="7"/>
      <c r="B12" s="7"/>
      <c r="C12" s="7"/>
      <c r="D12" s="7"/>
      <c r="E12" s="7"/>
      <c r="F12" s="7"/>
      <c r="G12" s="7"/>
      <c r="H12" s="7"/>
      <c r="I12" s="8"/>
      <c r="J12" s="1"/>
      <c r="K12" s="33"/>
      <c r="L12" s="40"/>
      <c r="M12" s="40"/>
      <c r="N12" s="40"/>
      <c r="O12" s="40"/>
      <c r="P12" s="40"/>
      <c r="Q12" s="40"/>
      <c r="R12" s="40"/>
      <c r="S12" s="40"/>
      <c r="T12" s="176"/>
      <c r="U12" s="176"/>
      <c r="V12" s="176"/>
      <c r="W12" s="176"/>
      <c r="X12" s="176"/>
      <c r="Y12" s="176"/>
      <c r="Z12" s="176"/>
      <c r="AA12" s="176"/>
      <c r="AB12" s="176"/>
      <c r="AC12" s="176"/>
      <c r="AD12" s="176"/>
      <c r="AE12" s="176"/>
      <c r="AF12" s="176"/>
      <c r="AG12" s="176"/>
      <c r="AH12" s="176"/>
      <c r="AI12" s="176"/>
      <c r="AJ12" s="176"/>
      <c r="AK12" s="176"/>
      <c r="AL12" s="176"/>
      <c r="AM12" s="176"/>
    </row>
    <row r="13" spans="1:46" s="26" customFormat="1" ht="20.25" customHeight="1">
      <c r="A13" s="45" t="s">
        <v>90</v>
      </c>
      <c r="B13" s="20"/>
      <c r="C13" s="14"/>
      <c r="D13" s="14"/>
      <c r="E13" s="14"/>
      <c r="F13" s="14"/>
      <c r="G13" s="14"/>
      <c r="H13" s="14"/>
      <c r="I13" s="46"/>
      <c r="J13" s="12"/>
      <c r="K13" s="374" t="s">
        <v>75</v>
      </c>
      <c r="L13" s="375"/>
      <c r="M13" s="375"/>
      <c r="N13" s="376"/>
      <c r="O13" s="398" t="str">
        <f>IF(L5="","",VLOOKUP(L5,$A$101:$B$135,2,0))</f>
        <v/>
      </c>
      <c r="P13" s="399"/>
      <c r="Q13" s="399"/>
      <c r="R13" s="375" t="s">
        <v>61</v>
      </c>
      <c r="S13" s="376"/>
      <c r="T13" s="400" t="s">
        <v>170</v>
      </c>
      <c r="U13" s="401"/>
      <c r="V13" s="401"/>
      <c r="W13" s="401"/>
      <c r="X13" s="402"/>
      <c r="Y13" s="403">
        <f>ROUNDDOWN($F$45/1000,0)</f>
        <v>0</v>
      </c>
      <c r="Z13" s="404"/>
      <c r="AA13" s="404"/>
      <c r="AB13" s="405" t="s">
        <v>61</v>
      </c>
      <c r="AC13" s="406"/>
      <c r="AD13" s="400" t="s">
        <v>171</v>
      </c>
      <c r="AE13" s="401"/>
      <c r="AF13" s="401"/>
      <c r="AG13" s="401"/>
      <c r="AH13" s="402"/>
      <c r="AI13" s="403">
        <f>ROUNDDOWN($F$52/1000,0)</f>
        <v>0</v>
      </c>
      <c r="AJ13" s="404"/>
      <c r="AK13" s="404"/>
      <c r="AL13" s="405" t="s">
        <v>61</v>
      </c>
      <c r="AM13" s="406"/>
    </row>
    <row r="14" spans="1:46" s="26" customFormat="1" ht="20.25" customHeight="1">
      <c r="A14" s="47" t="s">
        <v>43</v>
      </c>
      <c r="B14" s="175"/>
      <c r="C14" s="9"/>
      <c r="D14" s="9"/>
      <c r="E14" s="9"/>
      <c r="F14" s="9"/>
      <c r="G14" s="9"/>
      <c r="H14" s="414"/>
      <c r="I14" s="415"/>
      <c r="J14" s="416"/>
      <c r="K14" s="417" t="s">
        <v>113</v>
      </c>
      <c r="L14" s="418"/>
      <c r="M14" s="418"/>
      <c r="N14" s="418"/>
      <c r="O14" s="418"/>
      <c r="P14" s="418"/>
      <c r="Q14" s="418"/>
      <c r="R14" s="418"/>
      <c r="S14" s="418"/>
      <c r="T14" s="418"/>
      <c r="U14" s="418"/>
      <c r="V14" s="418"/>
      <c r="W14" s="418"/>
      <c r="X14" s="418"/>
      <c r="Y14" s="418"/>
      <c r="Z14" s="418"/>
      <c r="AA14" s="418"/>
      <c r="AB14" s="418"/>
      <c r="AC14" s="418"/>
      <c r="AD14" s="418"/>
      <c r="AE14" s="418"/>
      <c r="AF14" s="48" t="s">
        <v>73</v>
      </c>
      <c r="AG14" s="49"/>
      <c r="AH14" s="49"/>
      <c r="AI14" s="10"/>
      <c r="AJ14" s="10"/>
      <c r="AK14" s="176"/>
      <c r="AL14" s="9"/>
      <c r="AM14" s="50"/>
    </row>
    <row r="15" spans="1:46" s="26" customFormat="1" ht="21" customHeight="1">
      <c r="A15" s="51"/>
      <c r="B15" s="3"/>
      <c r="C15" s="419" t="s">
        <v>179</v>
      </c>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20"/>
    </row>
    <row r="16" spans="1:46" s="26" customFormat="1" ht="21" customHeight="1">
      <c r="A16" s="52"/>
      <c r="B16" s="2"/>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20"/>
    </row>
    <row r="17" spans="1:39" s="26" customFormat="1" ht="21" customHeight="1">
      <c r="A17" s="52"/>
      <c r="B17" s="2"/>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20"/>
    </row>
    <row r="18" spans="1:39" s="26" customFormat="1" ht="21" customHeight="1">
      <c r="A18" s="52"/>
      <c r="B18" s="2"/>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20"/>
    </row>
    <row r="19" spans="1:39" s="26" customFormat="1" ht="21" customHeight="1">
      <c r="A19" s="52"/>
      <c r="B19" s="2"/>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20"/>
    </row>
    <row r="20" spans="1:39" s="26" customFormat="1" ht="21" customHeight="1">
      <c r="A20" s="52"/>
      <c r="B20" s="2"/>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20"/>
    </row>
    <row r="21" spans="1:39" s="26" customFormat="1" ht="21" customHeight="1">
      <c r="A21" s="52"/>
      <c r="B21" s="2"/>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20"/>
    </row>
    <row r="22" spans="1:39" s="26" customFormat="1" ht="21" customHeight="1">
      <c r="A22" s="53"/>
      <c r="B22" s="5"/>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2"/>
    </row>
    <row r="23" spans="1:39" s="26" customFormat="1" ht="18.75" customHeight="1">
      <c r="A23" s="165" t="s">
        <v>174</v>
      </c>
      <c r="B23" s="9"/>
      <c r="C23" s="9"/>
      <c r="D23" s="9"/>
      <c r="E23" s="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80"/>
    </row>
    <row r="24" spans="1:39" ht="18" customHeight="1">
      <c r="A24" s="407" t="s">
        <v>44</v>
      </c>
      <c r="B24" s="408"/>
      <c r="C24" s="408"/>
      <c r="D24" s="408"/>
      <c r="E24" s="409"/>
      <c r="F24" s="407" t="s">
        <v>158</v>
      </c>
      <c r="G24" s="408"/>
      <c r="H24" s="408"/>
      <c r="I24" s="408"/>
      <c r="J24" s="408"/>
      <c r="K24" s="410" t="s">
        <v>45</v>
      </c>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row>
    <row r="25" spans="1:39" ht="9.75" customHeight="1">
      <c r="A25" s="411"/>
      <c r="B25" s="411"/>
      <c r="C25" s="411"/>
      <c r="D25" s="411"/>
      <c r="E25" s="411"/>
      <c r="F25" s="412"/>
      <c r="G25" s="412"/>
      <c r="H25" s="412"/>
      <c r="I25" s="412"/>
      <c r="J25" s="412"/>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row>
    <row r="26" spans="1:39" ht="9.75" customHeight="1">
      <c r="A26" s="411"/>
      <c r="B26" s="411"/>
      <c r="C26" s="411"/>
      <c r="D26" s="411"/>
      <c r="E26" s="411"/>
      <c r="F26" s="412"/>
      <c r="G26" s="412"/>
      <c r="H26" s="412"/>
      <c r="I26" s="412"/>
      <c r="J26" s="412"/>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row>
    <row r="27" spans="1:39" ht="9.75" customHeight="1">
      <c r="A27" s="411"/>
      <c r="B27" s="411"/>
      <c r="C27" s="411"/>
      <c r="D27" s="411"/>
      <c r="E27" s="411"/>
      <c r="F27" s="412"/>
      <c r="G27" s="412"/>
      <c r="H27" s="412"/>
      <c r="I27" s="412"/>
      <c r="J27" s="412"/>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row>
    <row r="28" spans="1:39" ht="9.75" customHeight="1">
      <c r="A28" s="411"/>
      <c r="B28" s="411"/>
      <c r="C28" s="411"/>
      <c r="D28" s="411"/>
      <c r="E28" s="411"/>
      <c r="F28" s="412"/>
      <c r="G28" s="412"/>
      <c r="H28" s="412"/>
      <c r="I28" s="412"/>
      <c r="J28" s="412"/>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row>
    <row r="29" spans="1:39" ht="9.75" customHeight="1">
      <c r="A29" s="411"/>
      <c r="B29" s="411"/>
      <c r="C29" s="411"/>
      <c r="D29" s="411"/>
      <c r="E29" s="411"/>
      <c r="F29" s="412"/>
      <c r="G29" s="412"/>
      <c r="H29" s="412"/>
      <c r="I29" s="412"/>
      <c r="J29" s="412"/>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row>
    <row r="30" spans="1:39" ht="9.75" customHeight="1">
      <c r="A30" s="411"/>
      <c r="B30" s="411"/>
      <c r="C30" s="411"/>
      <c r="D30" s="411"/>
      <c r="E30" s="411"/>
      <c r="F30" s="412"/>
      <c r="G30" s="412"/>
      <c r="H30" s="412"/>
      <c r="I30" s="412"/>
      <c r="J30" s="412"/>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row>
    <row r="31" spans="1:39" ht="9.75" customHeight="1">
      <c r="A31" s="411"/>
      <c r="B31" s="411"/>
      <c r="C31" s="411"/>
      <c r="D31" s="411"/>
      <c r="E31" s="411"/>
      <c r="F31" s="412"/>
      <c r="G31" s="412"/>
      <c r="H31" s="412"/>
      <c r="I31" s="412"/>
      <c r="J31" s="412"/>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row>
    <row r="32" spans="1:39" ht="9.75" customHeight="1">
      <c r="A32" s="411"/>
      <c r="B32" s="411"/>
      <c r="C32" s="411"/>
      <c r="D32" s="411"/>
      <c r="E32" s="411"/>
      <c r="F32" s="412"/>
      <c r="G32" s="412"/>
      <c r="H32" s="412"/>
      <c r="I32" s="412"/>
      <c r="J32" s="412"/>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row>
    <row r="33" spans="1:39" ht="9.75" customHeight="1">
      <c r="A33" s="411"/>
      <c r="B33" s="411"/>
      <c r="C33" s="411"/>
      <c r="D33" s="411"/>
      <c r="E33" s="411"/>
      <c r="F33" s="412"/>
      <c r="G33" s="412"/>
      <c r="H33" s="412"/>
      <c r="I33" s="412"/>
      <c r="J33" s="412"/>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row>
    <row r="34" spans="1:39" ht="9.75" customHeight="1">
      <c r="A34" s="411"/>
      <c r="B34" s="411"/>
      <c r="C34" s="411"/>
      <c r="D34" s="411"/>
      <c r="E34" s="411"/>
      <c r="F34" s="412"/>
      <c r="G34" s="412"/>
      <c r="H34" s="412"/>
      <c r="I34" s="412"/>
      <c r="J34" s="412"/>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row>
    <row r="35" spans="1:39" ht="9.75" customHeight="1">
      <c r="A35" s="411"/>
      <c r="B35" s="411"/>
      <c r="C35" s="411"/>
      <c r="D35" s="411"/>
      <c r="E35" s="411"/>
      <c r="F35" s="412"/>
      <c r="G35" s="412"/>
      <c r="H35" s="412"/>
      <c r="I35" s="412"/>
      <c r="J35" s="412"/>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row>
    <row r="36" spans="1:39" ht="9.75" customHeight="1">
      <c r="A36" s="411"/>
      <c r="B36" s="411"/>
      <c r="C36" s="411"/>
      <c r="D36" s="411"/>
      <c r="E36" s="411"/>
      <c r="F36" s="412"/>
      <c r="G36" s="412"/>
      <c r="H36" s="412"/>
      <c r="I36" s="412"/>
      <c r="J36" s="412"/>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row>
    <row r="37" spans="1:39" ht="9.75" customHeight="1">
      <c r="A37" s="411"/>
      <c r="B37" s="411"/>
      <c r="C37" s="411"/>
      <c r="D37" s="411"/>
      <c r="E37" s="411"/>
      <c r="F37" s="412"/>
      <c r="G37" s="412"/>
      <c r="H37" s="412"/>
      <c r="I37" s="412"/>
      <c r="J37" s="412"/>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row>
    <row r="38" spans="1:39" ht="9.75" customHeight="1">
      <c r="A38" s="411"/>
      <c r="B38" s="411"/>
      <c r="C38" s="411"/>
      <c r="D38" s="411"/>
      <c r="E38" s="411"/>
      <c r="F38" s="412"/>
      <c r="G38" s="412"/>
      <c r="H38" s="412"/>
      <c r="I38" s="412"/>
      <c r="J38" s="412"/>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row>
    <row r="39" spans="1:39" ht="9.75" customHeight="1">
      <c r="A39" s="411"/>
      <c r="B39" s="411"/>
      <c r="C39" s="411"/>
      <c r="D39" s="411"/>
      <c r="E39" s="411"/>
      <c r="F39" s="412"/>
      <c r="G39" s="412"/>
      <c r="H39" s="412"/>
      <c r="I39" s="412"/>
      <c r="J39" s="412"/>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row>
    <row r="40" spans="1:39" ht="9.75" customHeight="1">
      <c r="A40" s="411"/>
      <c r="B40" s="411"/>
      <c r="C40" s="411"/>
      <c r="D40" s="411"/>
      <c r="E40" s="411"/>
      <c r="F40" s="412"/>
      <c r="G40" s="412"/>
      <c r="H40" s="412"/>
      <c r="I40" s="412"/>
      <c r="J40" s="412"/>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row>
    <row r="41" spans="1:39" ht="9.75" customHeight="1">
      <c r="A41" s="411"/>
      <c r="B41" s="411"/>
      <c r="C41" s="411"/>
      <c r="D41" s="411"/>
      <c r="E41" s="411"/>
      <c r="F41" s="412"/>
      <c r="G41" s="412"/>
      <c r="H41" s="412"/>
      <c r="I41" s="412"/>
      <c r="J41" s="412"/>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row>
    <row r="42" spans="1:39" ht="9.75" customHeight="1">
      <c r="A42" s="411"/>
      <c r="B42" s="411"/>
      <c r="C42" s="411"/>
      <c r="D42" s="411"/>
      <c r="E42" s="411"/>
      <c r="F42" s="412"/>
      <c r="G42" s="412"/>
      <c r="H42" s="412"/>
      <c r="I42" s="412"/>
      <c r="J42" s="412"/>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row>
    <row r="43" spans="1:39" ht="9.75" customHeight="1">
      <c r="A43" s="411"/>
      <c r="B43" s="411"/>
      <c r="C43" s="411"/>
      <c r="D43" s="411"/>
      <c r="E43" s="411"/>
      <c r="F43" s="412"/>
      <c r="G43" s="412"/>
      <c r="H43" s="412"/>
      <c r="I43" s="412"/>
      <c r="J43" s="412"/>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row>
    <row r="44" spans="1:39" ht="9.75" customHeight="1" thickBot="1">
      <c r="A44" s="423"/>
      <c r="B44" s="424"/>
      <c r="C44" s="424"/>
      <c r="D44" s="424"/>
      <c r="E44" s="425"/>
      <c r="F44" s="426"/>
      <c r="G44" s="427"/>
      <c r="H44" s="427"/>
      <c r="I44" s="427"/>
      <c r="J44" s="428"/>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row>
    <row r="45" spans="1:39" ht="22.5" customHeight="1" thickTop="1">
      <c r="A45" s="430" t="s">
        <v>82</v>
      </c>
      <c r="B45" s="431"/>
      <c r="C45" s="431"/>
      <c r="D45" s="431"/>
      <c r="E45" s="431"/>
      <c r="F45" s="432">
        <f>SUM(F25:J44)</f>
        <v>0</v>
      </c>
      <c r="G45" s="433"/>
      <c r="H45" s="433"/>
      <c r="I45" s="433"/>
      <c r="J45" s="434"/>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row>
    <row r="46" spans="1:39" ht="11.25" customHeight="1">
      <c r="A46" s="167"/>
      <c r="B46" s="164"/>
      <c r="C46" s="164"/>
      <c r="D46" s="164"/>
      <c r="E46" s="164"/>
      <c r="F46" s="168"/>
      <c r="G46" s="168"/>
      <c r="H46" s="168"/>
      <c r="I46" s="168"/>
      <c r="J46" s="168"/>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169"/>
    </row>
    <row r="47" spans="1:39" s="26" customFormat="1" ht="18.75" customHeight="1">
      <c r="A47" s="166" t="s">
        <v>175</v>
      </c>
      <c r="B47" s="14"/>
      <c r="C47" s="14"/>
      <c r="D47" s="14"/>
      <c r="E47" s="14"/>
      <c r="F47" s="179"/>
      <c r="G47" s="179"/>
      <c r="H47" s="179"/>
      <c r="I47" s="179"/>
      <c r="J47" s="179"/>
      <c r="K47" s="179"/>
      <c r="L47" s="179"/>
      <c r="M47" s="179"/>
      <c r="N47" s="179"/>
      <c r="O47" s="449" t="s">
        <v>241</v>
      </c>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1"/>
    </row>
    <row r="48" spans="1:39" ht="18" customHeight="1">
      <c r="A48" s="407" t="s">
        <v>44</v>
      </c>
      <c r="B48" s="408"/>
      <c r="C48" s="408"/>
      <c r="D48" s="408"/>
      <c r="E48" s="409"/>
      <c r="F48" s="407" t="s">
        <v>159</v>
      </c>
      <c r="G48" s="408"/>
      <c r="H48" s="408"/>
      <c r="I48" s="408"/>
      <c r="J48" s="408"/>
      <c r="K48" s="410" t="s">
        <v>176</v>
      </c>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row>
    <row r="49" spans="1:39" ht="9.75" customHeight="1">
      <c r="A49" s="411"/>
      <c r="B49" s="411"/>
      <c r="C49" s="411"/>
      <c r="D49" s="411"/>
      <c r="E49" s="411"/>
      <c r="F49" s="412"/>
      <c r="G49" s="412"/>
      <c r="H49" s="412"/>
      <c r="I49" s="412"/>
      <c r="J49" s="412"/>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row>
    <row r="50" spans="1:39" ht="9.75" customHeight="1">
      <c r="A50" s="436"/>
      <c r="B50" s="437"/>
      <c r="C50" s="437"/>
      <c r="D50" s="437"/>
      <c r="E50" s="438"/>
      <c r="F50" s="439"/>
      <c r="G50" s="440"/>
      <c r="H50" s="440"/>
      <c r="I50" s="440"/>
      <c r="J50" s="441"/>
      <c r="K50" s="442"/>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4"/>
    </row>
    <row r="51" spans="1:39" ht="9.75" customHeight="1" thickBot="1">
      <c r="A51" s="411"/>
      <c r="B51" s="411"/>
      <c r="C51" s="411"/>
      <c r="D51" s="411"/>
      <c r="E51" s="411"/>
      <c r="F51" s="412"/>
      <c r="G51" s="412"/>
      <c r="H51" s="412"/>
      <c r="I51" s="412"/>
      <c r="J51" s="412"/>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row>
    <row r="52" spans="1:39" ht="22.5" customHeight="1" thickTop="1">
      <c r="A52" s="430" t="s">
        <v>82</v>
      </c>
      <c r="B52" s="431"/>
      <c r="C52" s="431"/>
      <c r="D52" s="431"/>
      <c r="E52" s="431"/>
      <c r="F52" s="432">
        <f>SUM(F49:J51)</f>
        <v>0</v>
      </c>
      <c r="G52" s="433"/>
      <c r="H52" s="433"/>
      <c r="I52" s="433"/>
      <c r="J52" s="434"/>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row>
    <row r="53" spans="1:39" ht="11.25" customHeight="1">
      <c r="A53" s="18"/>
      <c r="B53" s="2"/>
      <c r="C53" s="158"/>
      <c r="D53" s="13"/>
      <c r="E53" s="159"/>
      <c r="F53" s="13"/>
      <c r="G53" s="13"/>
      <c r="H53" s="13"/>
      <c r="I53" s="13"/>
      <c r="J53" s="160"/>
      <c r="K53" s="160"/>
      <c r="L53" s="160"/>
      <c r="M53" s="160"/>
      <c r="N53" s="160"/>
      <c r="O53" s="2"/>
      <c r="P53" s="161"/>
      <c r="Q53" s="18"/>
      <c r="R53" s="18"/>
      <c r="S53" s="160"/>
      <c r="T53" s="162"/>
      <c r="U53" s="160"/>
      <c r="V53" s="160"/>
      <c r="W53" s="160"/>
      <c r="X53" s="160"/>
      <c r="Y53" s="13"/>
      <c r="Z53" s="13"/>
      <c r="AA53" s="13"/>
      <c r="AB53" s="2"/>
      <c r="AC53" s="158"/>
      <c r="AD53" s="160"/>
      <c r="AE53" s="160"/>
      <c r="AF53" s="160"/>
      <c r="AG53" s="160"/>
      <c r="AH53" s="160"/>
      <c r="AI53" s="163"/>
      <c r="AJ53" s="163"/>
      <c r="AK53" s="163"/>
      <c r="AL53" s="163"/>
      <c r="AM53" s="160"/>
    </row>
    <row r="54" spans="1:39" ht="18.75" customHeight="1">
      <c r="A54" s="54" t="s">
        <v>89</v>
      </c>
      <c r="B54" s="14"/>
      <c r="C54" s="4"/>
      <c r="D54" s="14"/>
      <c r="E54" s="6"/>
      <c r="F54" s="14"/>
      <c r="G54" s="14"/>
      <c r="H54" s="14"/>
      <c r="I54" s="14"/>
      <c r="J54" s="11"/>
      <c r="K54" s="11"/>
      <c r="L54" s="11"/>
      <c r="M54" s="11"/>
      <c r="N54" s="11"/>
      <c r="O54" s="19"/>
      <c r="P54" s="16"/>
      <c r="Q54" s="17"/>
      <c r="R54" s="17"/>
      <c r="S54" s="11"/>
      <c r="T54" s="12"/>
      <c r="U54" s="11"/>
      <c r="V54" s="15"/>
      <c r="W54" s="374" t="s">
        <v>75</v>
      </c>
      <c r="X54" s="375"/>
      <c r="Y54" s="375"/>
      <c r="Z54" s="376"/>
      <c r="AA54" s="398" t="str">
        <f>IF(L5="","",VLOOKUP(L5,$A$101:$C$135,3,FALSE))</f>
        <v/>
      </c>
      <c r="AB54" s="399"/>
      <c r="AC54" s="399"/>
      <c r="AD54" s="375" t="s">
        <v>61</v>
      </c>
      <c r="AE54" s="376"/>
      <c r="AF54" s="374" t="s">
        <v>46</v>
      </c>
      <c r="AG54" s="375"/>
      <c r="AH54" s="376"/>
      <c r="AI54" s="445">
        <f>ROUNDDOWN($F$72/1000,0)</f>
        <v>0</v>
      </c>
      <c r="AJ54" s="446"/>
      <c r="AK54" s="446"/>
      <c r="AL54" s="375" t="s">
        <v>61</v>
      </c>
      <c r="AM54" s="376"/>
    </row>
    <row r="55" spans="1:39" ht="18.75" customHeight="1">
      <c r="A55" s="47" t="s">
        <v>43</v>
      </c>
      <c r="B55" s="175"/>
      <c r="C55" s="9"/>
      <c r="D55" s="9"/>
      <c r="E55" s="9"/>
      <c r="F55" s="9"/>
      <c r="G55" s="9"/>
      <c r="H55" s="414"/>
      <c r="I55" s="415"/>
      <c r="J55" s="416"/>
      <c r="K55" s="417" t="s">
        <v>113</v>
      </c>
      <c r="L55" s="418"/>
      <c r="M55" s="418"/>
      <c r="N55" s="418"/>
      <c r="O55" s="418"/>
      <c r="P55" s="418"/>
      <c r="Q55" s="418"/>
      <c r="R55" s="418"/>
      <c r="S55" s="418"/>
      <c r="T55" s="418"/>
      <c r="U55" s="418"/>
      <c r="V55" s="418"/>
      <c r="W55" s="418"/>
      <c r="X55" s="418"/>
      <c r="Y55" s="418"/>
      <c r="Z55" s="418"/>
      <c r="AA55" s="418"/>
      <c r="AB55" s="418"/>
      <c r="AC55" s="418"/>
      <c r="AD55" s="418"/>
      <c r="AE55" s="418"/>
      <c r="AF55" s="48" t="s">
        <v>74</v>
      </c>
      <c r="AG55" s="49"/>
      <c r="AH55" s="49"/>
      <c r="AI55" s="10"/>
      <c r="AJ55" s="10"/>
      <c r="AK55" s="176"/>
      <c r="AL55" s="9"/>
      <c r="AM55" s="50"/>
    </row>
    <row r="56" spans="1:39" ht="25.5" customHeight="1">
      <c r="A56" s="51"/>
      <c r="B56" s="3"/>
      <c r="C56" s="447" t="s">
        <v>177</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8"/>
    </row>
    <row r="57" spans="1:39" ht="25.5" customHeight="1">
      <c r="A57" s="53"/>
      <c r="B57" s="5"/>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2"/>
    </row>
    <row r="58" spans="1:39" ht="18.75" customHeight="1">
      <c r="A58" s="407" t="s">
        <v>150</v>
      </c>
      <c r="B58" s="408"/>
      <c r="C58" s="408"/>
      <c r="D58" s="408"/>
      <c r="E58" s="408"/>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8"/>
    </row>
    <row r="59" spans="1:39" ht="18" customHeight="1">
      <c r="A59" s="407" t="s">
        <v>44</v>
      </c>
      <c r="B59" s="408"/>
      <c r="C59" s="408"/>
      <c r="D59" s="408"/>
      <c r="E59" s="409"/>
      <c r="F59" s="407" t="s">
        <v>47</v>
      </c>
      <c r="G59" s="408"/>
      <c r="H59" s="408"/>
      <c r="I59" s="408"/>
      <c r="J59" s="408"/>
      <c r="K59" s="410" t="s">
        <v>45</v>
      </c>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row>
    <row r="60" spans="1:39" ht="9.75" customHeight="1">
      <c r="A60" s="411"/>
      <c r="B60" s="411"/>
      <c r="C60" s="411"/>
      <c r="D60" s="411"/>
      <c r="E60" s="411"/>
      <c r="F60" s="412"/>
      <c r="G60" s="412"/>
      <c r="H60" s="412"/>
      <c r="I60" s="412"/>
      <c r="J60" s="412"/>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row>
    <row r="61" spans="1:39" ht="9.75" customHeight="1">
      <c r="A61" s="411"/>
      <c r="B61" s="411"/>
      <c r="C61" s="411"/>
      <c r="D61" s="411"/>
      <c r="E61" s="411"/>
      <c r="F61" s="412"/>
      <c r="G61" s="412"/>
      <c r="H61" s="412"/>
      <c r="I61" s="412"/>
      <c r="J61" s="412"/>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row>
    <row r="62" spans="1:39" ht="9.75" customHeight="1">
      <c r="A62" s="411"/>
      <c r="B62" s="411"/>
      <c r="C62" s="411"/>
      <c r="D62" s="411"/>
      <c r="E62" s="411"/>
      <c r="F62" s="412"/>
      <c r="G62" s="412"/>
      <c r="H62" s="412"/>
      <c r="I62" s="412"/>
      <c r="J62" s="412"/>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row>
    <row r="63" spans="1:39" ht="9.75" customHeight="1">
      <c r="A63" s="411"/>
      <c r="B63" s="411"/>
      <c r="C63" s="411"/>
      <c r="D63" s="411"/>
      <c r="E63" s="411"/>
      <c r="F63" s="412"/>
      <c r="G63" s="412"/>
      <c r="H63" s="412"/>
      <c r="I63" s="412"/>
      <c r="J63" s="412"/>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row>
    <row r="64" spans="1:39" ht="9.75" customHeight="1">
      <c r="A64" s="411"/>
      <c r="B64" s="411"/>
      <c r="C64" s="411"/>
      <c r="D64" s="411"/>
      <c r="E64" s="411"/>
      <c r="F64" s="412"/>
      <c r="G64" s="412"/>
      <c r="H64" s="412"/>
      <c r="I64" s="412"/>
      <c r="J64" s="412"/>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row>
    <row r="65" spans="1:40" ht="9.75" customHeight="1">
      <c r="A65" s="411"/>
      <c r="B65" s="411"/>
      <c r="C65" s="411"/>
      <c r="D65" s="411"/>
      <c r="E65" s="411"/>
      <c r="F65" s="412"/>
      <c r="G65" s="412"/>
      <c r="H65" s="412"/>
      <c r="I65" s="412"/>
      <c r="J65" s="412"/>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row>
    <row r="66" spans="1:40" ht="9.75" customHeight="1">
      <c r="A66" s="411"/>
      <c r="B66" s="411"/>
      <c r="C66" s="411"/>
      <c r="D66" s="411"/>
      <c r="E66" s="411"/>
      <c r="F66" s="412"/>
      <c r="G66" s="412"/>
      <c r="H66" s="412"/>
      <c r="I66" s="412"/>
      <c r="J66" s="412"/>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row>
    <row r="67" spans="1:40" ht="9.75" customHeight="1">
      <c r="A67" s="411"/>
      <c r="B67" s="411"/>
      <c r="C67" s="411"/>
      <c r="D67" s="411"/>
      <c r="E67" s="411"/>
      <c r="F67" s="412"/>
      <c r="G67" s="412"/>
      <c r="H67" s="412"/>
      <c r="I67" s="412"/>
      <c r="J67" s="412"/>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row>
    <row r="68" spans="1:40" ht="9.75" customHeight="1">
      <c r="A68" s="411"/>
      <c r="B68" s="411"/>
      <c r="C68" s="411"/>
      <c r="D68" s="411"/>
      <c r="E68" s="411"/>
      <c r="F68" s="412"/>
      <c r="G68" s="412"/>
      <c r="H68" s="412"/>
      <c r="I68" s="412"/>
      <c r="J68" s="412"/>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row>
    <row r="69" spans="1:40" ht="9.75" customHeight="1">
      <c r="A69" s="411"/>
      <c r="B69" s="411"/>
      <c r="C69" s="411"/>
      <c r="D69" s="411"/>
      <c r="E69" s="411"/>
      <c r="F69" s="412"/>
      <c r="G69" s="412"/>
      <c r="H69" s="412"/>
      <c r="I69" s="412"/>
      <c r="J69" s="412"/>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row>
    <row r="70" spans="1:40" ht="9.75" customHeight="1">
      <c r="A70" s="411"/>
      <c r="B70" s="411"/>
      <c r="C70" s="411"/>
      <c r="D70" s="411"/>
      <c r="E70" s="411"/>
      <c r="F70" s="412"/>
      <c r="G70" s="412"/>
      <c r="H70" s="412"/>
      <c r="I70" s="412"/>
      <c r="J70" s="412"/>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row>
    <row r="71" spans="1:40" ht="9.75" customHeight="1" thickBot="1">
      <c r="A71" s="423"/>
      <c r="B71" s="424"/>
      <c r="C71" s="424"/>
      <c r="D71" s="424"/>
      <c r="E71" s="425"/>
      <c r="F71" s="426"/>
      <c r="G71" s="427"/>
      <c r="H71" s="427"/>
      <c r="I71" s="427"/>
      <c r="J71" s="427"/>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18"/>
    </row>
    <row r="72" spans="1:40" ht="22.5" customHeight="1" thickTop="1">
      <c r="A72" s="430" t="s">
        <v>160</v>
      </c>
      <c r="B72" s="431"/>
      <c r="C72" s="431"/>
      <c r="D72" s="431"/>
      <c r="E72" s="452"/>
      <c r="F72" s="453">
        <f>SUM(F60:J71)</f>
        <v>0</v>
      </c>
      <c r="G72" s="454"/>
      <c r="H72" s="454"/>
      <c r="I72" s="454"/>
      <c r="J72" s="454"/>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row>
    <row r="73" spans="1:40" ht="4.5" customHeight="1">
      <c r="A73" s="55"/>
      <c r="B73" s="55"/>
      <c r="C73" s="55"/>
      <c r="D73" s="55"/>
      <c r="E73" s="55"/>
      <c r="F73" s="55"/>
      <c r="G73" s="55"/>
      <c r="H73" s="55"/>
      <c r="I73" s="55"/>
      <c r="J73" s="55"/>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18"/>
      <c r="AL73" s="18"/>
      <c r="AM73" s="18"/>
    </row>
    <row r="74" spans="1:40" ht="3.75" customHeight="1">
      <c r="A74" s="57"/>
      <c r="B74" s="58"/>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60"/>
      <c r="AL74" s="60"/>
      <c r="AM74" s="61"/>
    </row>
    <row r="75" spans="1:40" s="66" customFormat="1" ht="11.25" customHeight="1">
      <c r="A75" s="62" t="s">
        <v>94</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4"/>
      <c r="AM75" s="65"/>
    </row>
    <row r="76" spans="1:40" s="66" customFormat="1" ht="11.25" customHeight="1">
      <c r="A76" s="182" t="s">
        <v>96</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67"/>
      <c r="AM76" s="68"/>
    </row>
    <row r="77" spans="1:40" s="66" customFormat="1" ht="11.25" customHeight="1">
      <c r="A77" s="62" t="s">
        <v>97</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9"/>
      <c r="AM77" s="70"/>
    </row>
    <row r="78" spans="1:40" s="66" customFormat="1" ht="11.25" customHeight="1">
      <c r="A78" s="62" t="s">
        <v>98</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71"/>
      <c r="AL78" s="64"/>
      <c r="AM78" s="65"/>
    </row>
    <row r="79" spans="1:40" s="66" customFormat="1" ht="4.5" customHeight="1">
      <c r="A79" s="62"/>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71"/>
      <c r="AL79" s="64"/>
      <c r="AM79" s="65"/>
    </row>
    <row r="80" spans="1:40" s="66" customFormat="1" ht="11.25" customHeight="1">
      <c r="A80" s="456" t="s">
        <v>105</v>
      </c>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64"/>
      <c r="AM80" s="65"/>
    </row>
    <row r="81" spans="1:39" s="66" customFormat="1" ht="11.25" customHeight="1">
      <c r="A81" s="182" t="s">
        <v>99</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64"/>
      <c r="AM81" s="65"/>
    </row>
    <row r="82" spans="1:39" s="66" customFormat="1" ht="11.25" customHeight="1">
      <c r="A82" s="182" t="s">
        <v>100</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1"/>
      <c r="AL82" s="64"/>
      <c r="AM82" s="65"/>
    </row>
    <row r="83" spans="1:39" s="66" customFormat="1" ht="11.25" customHeight="1">
      <c r="A83" s="182" t="s">
        <v>106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1"/>
      <c r="AL83" s="64"/>
      <c r="AM83" s="65"/>
    </row>
    <row r="84" spans="1:39" s="66" customFormat="1" ht="4.5" customHeight="1">
      <c r="A84" s="18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1"/>
      <c r="AL84" s="64"/>
      <c r="AM84" s="65"/>
    </row>
    <row r="85" spans="1:39" s="66" customFormat="1" ht="11.25" customHeight="1">
      <c r="A85" s="458" t="s">
        <v>107</v>
      </c>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64"/>
      <c r="AM85" s="65"/>
    </row>
    <row r="86" spans="1:39" s="66" customFormat="1" ht="11.25" customHeight="1">
      <c r="A86" s="182" t="s">
        <v>108</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64"/>
      <c r="AM86" s="65"/>
    </row>
    <row r="87" spans="1:39" s="66" customFormat="1" ht="11.25" customHeight="1">
      <c r="A87" s="182" t="s">
        <v>101</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64"/>
      <c r="AM87" s="65"/>
    </row>
    <row r="88" spans="1:39" s="66" customFormat="1" ht="3" customHeight="1">
      <c r="A88" s="182"/>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64"/>
      <c r="AM88" s="65"/>
    </row>
    <row r="89" spans="1:39" s="66" customFormat="1" ht="11.25" customHeight="1">
      <c r="A89" s="456" t="s">
        <v>95</v>
      </c>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64"/>
      <c r="AM89" s="65"/>
    </row>
    <row r="90" spans="1:39" s="66" customFormat="1" ht="11.25" customHeight="1">
      <c r="A90" s="182" t="s">
        <v>102</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64"/>
      <c r="AL90" s="64"/>
      <c r="AM90" s="65"/>
    </row>
    <row r="91" spans="1:39" s="66" customFormat="1" ht="11.25" customHeight="1">
      <c r="A91" s="182" t="s">
        <v>103</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64"/>
      <c r="AL91" s="64"/>
      <c r="AM91" s="65"/>
    </row>
    <row r="92" spans="1:39" s="66" customFormat="1" ht="3" customHeight="1">
      <c r="A92" s="182"/>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64"/>
      <c r="AL92" s="64"/>
      <c r="AM92" s="65"/>
    </row>
    <row r="93" spans="1:39" s="66" customFormat="1" ht="11.25" customHeight="1">
      <c r="A93" s="182" t="s">
        <v>109</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64"/>
      <c r="AL93" s="64"/>
      <c r="AM93" s="65"/>
    </row>
    <row r="94" spans="1:39">
      <c r="A94" s="74" t="s">
        <v>110</v>
      </c>
      <c r="B94" s="7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76"/>
    </row>
    <row r="95" spans="1:39">
      <c r="A95" s="77" t="s">
        <v>111</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96" spans="1:39">
      <c r="A96" s="184" t="s">
        <v>245</v>
      </c>
    </row>
    <row r="97" spans="1:7">
      <c r="A97" s="184" t="s">
        <v>244</v>
      </c>
    </row>
    <row r="100" spans="1:7" s="147" customFormat="1" ht="5.4">
      <c r="B100" s="147" t="s">
        <v>118</v>
      </c>
      <c r="C100" s="147" t="s">
        <v>119</v>
      </c>
      <c r="D100" s="147" t="s">
        <v>128</v>
      </c>
      <c r="E100" s="147" t="s">
        <v>129</v>
      </c>
    </row>
    <row r="101" spans="1:7" s="147" customFormat="1" ht="5.4">
      <c r="A101" s="147" t="s">
        <v>130</v>
      </c>
      <c r="B101" s="148">
        <v>537</v>
      </c>
      <c r="C101" s="148">
        <v>268</v>
      </c>
      <c r="D101" s="148">
        <v>537</v>
      </c>
      <c r="E101" s="148">
        <v>268</v>
      </c>
      <c r="F101" s="147" t="s">
        <v>131</v>
      </c>
      <c r="G101" s="148"/>
    </row>
    <row r="102" spans="1:7" s="147" customFormat="1" ht="5.4">
      <c r="A102" s="147" t="s">
        <v>132</v>
      </c>
      <c r="B102" s="148">
        <v>684</v>
      </c>
      <c r="C102" s="148">
        <v>342</v>
      </c>
      <c r="D102" s="148">
        <v>684</v>
      </c>
      <c r="E102" s="148">
        <v>342</v>
      </c>
      <c r="F102" s="147" t="s">
        <v>131</v>
      </c>
      <c r="G102" s="148"/>
    </row>
    <row r="103" spans="1:7" s="147" customFormat="1" ht="5.4">
      <c r="A103" s="147" t="s">
        <v>133</v>
      </c>
      <c r="B103" s="148">
        <v>889</v>
      </c>
      <c r="C103" s="148">
        <v>445</v>
      </c>
      <c r="D103" s="148">
        <v>889</v>
      </c>
      <c r="E103" s="148">
        <v>445</v>
      </c>
      <c r="F103" s="147" t="s">
        <v>131</v>
      </c>
      <c r="G103" s="148"/>
    </row>
    <row r="104" spans="1:7" s="147" customFormat="1" ht="5.4">
      <c r="A104" s="147" t="s">
        <v>134</v>
      </c>
      <c r="B104" s="148">
        <v>231</v>
      </c>
      <c r="C104" s="148">
        <v>115</v>
      </c>
      <c r="D104" s="148">
        <v>231</v>
      </c>
      <c r="E104" s="148">
        <v>115</v>
      </c>
      <c r="F104" s="147" t="s">
        <v>131</v>
      </c>
      <c r="G104" s="148"/>
    </row>
    <row r="105" spans="1:7" s="147" customFormat="1" ht="5.4">
      <c r="A105" s="147" t="s">
        <v>18</v>
      </c>
      <c r="B105" s="148">
        <v>226</v>
      </c>
      <c r="C105" s="148">
        <v>113</v>
      </c>
      <c r="D105" s="148">
        <v>226</v>
      </c>
      <c r="E105" s="148">
        <v>113</v>
      </c>
      <c r="F105" s="147" t="s">
        <v>131</v>
      </c>
      <c r="G105" s="148"/>
    </row>
    <row r="106" spans="1:7" s="147" customFormat="1" ht="5.4">
      <c r="A106" s="147" t="s">
        <v>135</v>
      </c>
      <c r="B106" s="148">
        <v>564</v>
      </c>
      <c r="C106" s="148">
        <v>113</v>
      </c>
      <c r="D106" s="148">
        <v>564</v>
      </c>
      <c r="E106" s="148">
        <v>282</v>
      </c>
      <c r="F106" s="147" t="s">
        <v>131</v>
      </c>
      <c r="G106" s="148"/>
    </row>
    <row r="107" spans="1:7" s="147" customFormat="1" ht="5.4">
      <c r="A107" s="147" t="s">
        <v>136</v>
      </c>
      <c r="B107" s="148">
        <v>710</v>
      </c>
      <c r="C107" s="148">
        <v>355</v>
      </c>
      <c r="D107" s="148">
        <v>710</v>
      </c>
      <c r="E107" s="148">
        <v>355</v>
      </c>
      <c r="F107" s="147" t="s">
        <v>131</v>
      </c>
      <c r="G107" s="148"/>
    </row>
    <row r="108" spans="1:7" s="147" customFormat="1" ht="5.4">
      <c r="A108" s="147" t="s">
        <v>137</v>
      </c>
      <c r="B108" s="148">
        <v>1133</v>
      </c>
      <c r="C108" s="148">
        <v>567</v>
      </c>
      <c r="D108" s="148">
        <v>1133</v>
      </c>
      <c r="E108" s="148">
        <v>567</v>
      </c>
      <c r="F108" s="147" t="s">
        <v>131</v>
      </c>
      <c r="G108" s="148"/>
    </row>
    <row r="109" spans="1:7" s="147" customFormat="1" ht="5.4">
      <c r="A109" s="147" t="s">
        <v>49</v>
      </c>
      <c r="B109" s="157">
        <f t="shared" ref="B109:C110" si="0">D109*$AG$5</f>
        <v>0</v>
      </c>
      <c r="C109" s="157">
        <f t="shared" si="0"/>
        <v>0</v>
      </c>
      <c r="D109" s="148">
        <v>27</v>
      </c>
      <c r="E109" s="148">
        <v>13</v>
      </c>
      <c r="F109" s="147" t="s">
        <v>138</v>
      </c>
      <c r="G109" s="148"/>
    </row>
    <row r="110" spans="1:7" s="147" customFormat="1" ht="5.4">
      <c r="A110" s="147" t="s">
        <v>139</v>
      </c>
      <c r="B110" s="157">
        <f t="shared" si="0"/>
        <v>0</v>
      </c>
      <c r="C110" s="157">
        <f t="shared" si="0"/>
        <v>0</v>
      </c>
      <c r="D110" s="148">
        <v>27</v>
      </c>
      <c r="E110" s="148">
        <v>13</v>
      </c>
      <c r="F110" s="147" t="s">
        <v>138</v>
      </c>
      <c r="G110" s="148"/>
    </row>
    <row r="111" spans="1:7" s="147" customFormat="1" ht="5.4">
      <c r="A111" s="147" t="s">
        <v>19</v>
      </c>
      <c r="B111" s="148">
        <v>320</v>
      </c>
      <c r="C111" s="148">
        <v>160</v>
      </c>
      <c r="D111" s="148">
        <v>320</v>
      </c>
      <c r="E111" s="148">
        <v>160</v>
      </c>
      <c r="F111" s="147" t="s">
        <v>131</v>
      </c>
      <c r="G111" s="148"/>
    </row>
    <row r="112" spans="1:7" s="147" customFormat="1" ht="5.4">
      <c r="A112" s="147" t="s">
        <v>20</v>
      </c>
      <c r="B112" s="148">
        <v>339</v>
      </c>
      <c r="C112" s="148">
        <v>169</v>
      </c>
      <c r="D112" s="148">
        <v>339</v>
      </c>
      <c r="E112" s="148">
        <v>169</v>
      </c>
      <c r="F112" s="147" t="s">
        <v>131</v>
      </c>
      <c r="G112" s="148"/>
    </row>
    <row r="113" spans="1:7" s="147" customFormat="1" ht="5.4">
      <c r="A113" s="147" t="s">
        <v>21</v>
      </c>
      <c r="B113" s="148">
        <v>311</v>
      </c>
      <c r="C113" s="148">
        <v>156</v>
      </c>
      <c r="D113" s="148">
        <v>311</v>
      </c>
      <c r="E113" s="148">
        <v>156</v>
      </c>
      <c r="F113" s="147" t="s">
        <v>131</v>
      </c>
      <c r="G113" s="148"/>
    </row>
    <row r="114" spans="1:7" s="147" customFormat="1" ht="5.4">
      <c r="A114" s="147" t="s">
        <v>22</v>
      </c>
      <c r="B114" s="148">
        <v>137</v>
      </c>
      <c r="C114" s="148">
        <v>68</v>
      </c>
      <c r="D114" s="148">
        <v>137</v>
      </c>
      <c r="E114" s="148">
        <v>68</v>
      </c>
      <c r="F114" s="147" t="s">
        <v>131</v>
      </c>
      <c r="G114" s="148"/>
    </row>
    <row r="115" spans="1:7" s="147" customFormat="1" ht="5.4">
      <c r="A115" s="147" t="s">
        <v>23</v>
      </c>
      <c r="B115" s="148">
        <v>508</v>
      </c>
      <c r="C115" s="148">
        <v>254</v>
      </c>
      <c r="D115" s="148">
        <v>508</v>
      </c>
      <c r="E115" s="148">
        <v>254</v>
      </c>
      <c r="F115" s="147" t="s">
        <v>131</v>
      </c>
      <c r="G115" s="148"/>
    </row>
    <row r="116" spans="1:7" s="147" customFormat="1" ht="5.4">
      <c r="A116" s="147" t="s">
        <v>24</v>
      </c>
      <c r="B116" s="148">
        <v>204</v>
      </c>
      <c r="C116" s="148">
        <v>102</v>
      </c>
      <c r="D116" s="148">
        <v>204</v>
      </c>
      <c r="E116" s="148">
        <v>102</v>
      </c>
      <c r="F116" s="147" t="s">
        <v>131</v>
      </c>
      <c r="G116" s="148"/>
    </row>
    <row r="117" spans="1:7" s="147" customFormat="1" ht="5.4">
      <c r="A117" s="147" t="s">
        <v>25</v>
      </c>
      <c r="B117" s="148">
        <v>148</v>
      </c>
      <c r="C117" s="148">
        <v>74</v>
      </c>
      <c r="D117" s="148">
        <v>148</v>
      </c>
      <c r="E117" s="148">
        <v>74</v>
      </c>
      <c r="F117" s="147" t="s">
        <v>131</v>
      </c>
      <c r="G117" s="148"/>
    </row>
    <row r="118" spans="1:7" s="147" customFormat="1" ht="5.4">
      <c r="A118" s="147" t="s">
        <v>26</v>
      </c>
      <c r="B118" s="148"/>
      <c r="C118" s="148">
        <v>282</v>
      </c>
      <c r="D118" s="148"/>
      <c r="E118" s="148">
        <v>282</v>
      </c>
      <c r="F118" s="147" t="s">
        <v>131</v>
      </c>
      <c r="G118" s="148"/>
    </row>
    <row r="119" spans="1:7" s="147" customFormat="1" ht="5.4">
      <c r="A119" s="147" t="s">
        <v>140</v>
      </c>
      <c r="B119" s="148">
        <v>33</v>
      </c>
      <c r="C119" s="148">
        <v>16</v>
      </c>
      <c r="D119" s="148">
        <v>33</v>
      </c>
      <c r="E119" s="148">
        <v>16</v>
      </c>
      <c r="F119" s="147" t="s">
        <v>131</v>
      </c>
      <c r="G119" s="148"/>
    </row>
    <row r="120" spans="1:7" s="147" customFormat="1" ht="5.4">
      <c r="A120" s="147" t="s">
        <v>27</v>
      </c>
      <c r="B120" s="148">
        <v>475</v>
      </c>
      <c r="C120" s="148">
        <v>237</v>
      </c>
      <c r="D120" s="148">
        <v>475</v>
      </c>
      <c r="E120" s="148">
        <v>237</v>
      </c>
      <c r="F120" s="147" t="s">
        <v>131</v>
      </c>
      <c r="G120" s="148"/>
    </row>
    <row r="121" spans="1:7" s="147" customFormat="1" ht="5.4">
      <c r="A121" s="147" t="s">
        <v>28</v>
      </c>
      <c r="B121" s="148">
        <v>638</v>
      </c>
      <c r="C121" s="148">
        <v>319</v>
      </c>
      <c r="D121" s="148">
        <v>638</v>
      </c>
      <c r="E121" s="148">
        <v>319</v>
      </c>
      <c r="F121" s="147" t="s">
        <v>131</v>
      </c>
      <c r="G121" s="148"/>
    </row>
    <row r="122" spans="1:7" s="147" customFormat="1" ht="5.4">
      <c r="A122" s="147" t="s">
        <v>29</v>
      </c>
      <c r="B122" s="148">
        <f>D122*$AG$5</f>
        <v>0</v>
      </c>
      <c r="C122" s="148">
        <f>E122*$AG$5</f>
        <v>0</v>
      </c>
      <c r="D122" s="148">
        <v>38</v>
      </c>
      <c r="E122" s="148">
        <v>19</v>
      </c>
      <c r="F122" s="147" t="s">
        <v>138</v>
      </c>
      <c r="G122" s="148"/>
    </row>
    <row r="123" spans="1:7" s="147" customFormat="1" ht="5.4">
      <c r="A123" s="147" t="s">
        <v>30</v>
      </c>
      <c r="B123" s="148">
        <f>D123*$AG$5</f>
        <v>0</v>
      </c>
      <c r="C123" s="148">
        <f t="shared" ref="C123:C135" si="1">E123*$AG$5</f>
        <v>0</v>
      </c>
      <c r="D123" s="148">
        <v>40</v>
      </c>
      <c r="E123" s="148">
        <v>20</v>
      </c>
      <c r="F123" s="147" t="s">
        <v>138</v>
      </c>
      <c r="G123" s="148"/>
    </row>
    <row r="124" spans="1:7" s="147" customFormat="1" ht="5.4">
      <c r="A124" s="147" t="s">
        <v>31</v>
      </c>
      <c r="B124" s="148">
        <f t="shared" ref="B124:B135" si="2">D124*$AG$5</f>
        <v>0</v>
      </c>
      <c r="C124" s="148">
        <f t="shared" si="1"/>
        <v>0</v>
      </c>
      <c r="D124" s="148">
        <v>38</v>
      </c>
      <c r="E124" s="148">
        <v>19</v>
      </c>
      <c r="F124" s="147" t="s">
        <v>138</v>
      </c>
      <c r="G124" s="148"/>
    </row>
    <row r="125" spans="1:7" s="147" customFormat="1" ht="5.4">
      <c r="A125" s="147" t="s">
        <v>32</v>
      </c>
      <c r="B125" s="148">
        <f t="shared" si="2"/>
        <v>0</v>
      </c>
      <c r="C125" s="148">
        <f t="shared" si="1"/>
        <v>0</v>
      </c>
      <c r="D125" s="148">
        <v>48</v>
      </c>
      <c r="E125" s="148">
        <v>24</v>
      </c>
      <c r="F125" s="147" t="s">
        <v>138</v>
      </c>
      <c r="G125" s="148"/>
    </row>
    <row r="126" spans="1:7" s="147" customFormat="1" ht="5.4">
      <c r="A126" s="147" t="s">
        <v>33</v>
      </c>
      <c r="B126" s="148">
        <f t="shared" si="2"/>
        <v>0</v>
      </c>
      <c r="C126" s="148">
        <f t="shared" si="1"/>
        <v>0</v>
      </c>
      <c r="D126" s="148">
        <v>43</v>
      </c>
      <c r="E126" s="148">
        <v>21</v>
      </c>
      <c r="F126" s="147" t="s">
        <v>138</v>
      </c>
      <c r="G126" s="148"/>
    </row>
    <row r="127" spans="1:7" s="147" customFormat="1" ht="5.4">
      <c r="A127" s="147" t="s">
        <v>34</v>
      </c>
      <c r="B127" s="148">
        <f t="shared" si="2"/>
        <v>0</v>
      </c>
      <c r="C127" s="148">
        <f t="shared" si="1"/>
        <v>0</v>
      </c>
      <c r="D127" s="148">
        <v>36</v>
      </c>
      <c r="E127" s="148">
        <v>18</v>
      </c>
      <c r="F127" s="147" t="s">
        <v>138</v>
      </c>
      <c r="G127" s="148"/>
    </row>
    <row r="128" spans="1:7" s="147" customFormat="1" ht="5.4">
      <c r="A128" s="147" t="s">
        <v>141</v>
      </c>
      <c r="B128" s="148">
        <f t="shared" si="2"/>
        <v>0</v>
      </c>
      <c r="C128" s="148">
        <f t="shared" si="1"/>
        <v>0</v>
      </c>
      <c r="D128" s="148">
        <v>37</v>
      </c>
      <c r="E128" s="148">
        <v>19</v>
      </c>
      <c r="F128" s="147" t="s">
        <v>138</v>
      </c>
      <c r="G128" s="148"/>
    </row>
    <row r="129" spans="1:7" s="147" customFormat="1" ht="5.4">
      <c r="A129" s="147" t="s">
        <v>142</v>
      </c>
      <c r="B129" s="148">
        <f t="shared" si="2"/>
        <v>0</v>
      </c>
      <c r="C129" s="148">
        <f t="shared" si="1"/>
        <v>0</v>
      </c>
      <c r="D129" s="148">
        <v>35</v>
      </c>
      <c r="E129" s="148">
        <v>18</v>
      </c>
      <c r="F129" s="147" t="s">
        <v>138</v>
      </c>
      <c r="G129" s="148"/>
    </row>
    <row r="130" spans="1:7" s="147" customFormat="1" ht="5.4">
      <c r="A130" s="147" t="s">
        <v>143</v>
      </c>
      <c r="B130" s="148">
        <f t="shared" si="2"/>
        <v>0</v>
      </c>
      <c r="C130" s="148">
        <f t="shared" si="1"/>
        <v>0</v>
      </c>
      <c r="D130" s="148">
        <v>37</v>
      </c>
      <c r="E130" s="148">
        <v>19</v>
      </c>
      <c r="F130" s="147" t="s">
        <v>138</v>
      </c>
      <c r="G130" s="148"/>
    </row>
    <row r="131" spans="1:7" s="147" customFormat="1" ht="5.4">
      <c r="A131" s="147" t="s">
        <v>144</v>
      </c>
      <c r="B131" s="148">
        <f t="shared" si="2"/>
        <v>0</v>
      </c>
      <c r="C131" s="148">
        <f t="shared" si="1"/>
        <v>0</v>
      </c>
      <c r="D131" s="148">
        <v>35</v>
      </c>
      <c r="E131" s="148">
        <v>18</v>
      </c>
      <c r="F131" s="147" t="s">
        <v>138</v>
      </c>
      <c r="G131" s="148"/>
    </row>
    <row r="132" spans="1:7" s="147" customFormat="1" ht="5.4">
      <c r="A132" s="147" t="s">
        <v>145</v>
      </c>
      <c r="B132" s="148">
        <f t="shared" si="2"/>
        <v>0</v>
      </c>
      <c r="C132" s="148">
        <f t="shared" si="1"/>
        <v>0</v>
      </c>
      <c r="D132" s="148">
        <v>37</v>
      </c>
      <c r="E132" s="148">
        <v>19</v>
      </c>
      <c r="F132" s="147" t="s">
        <v>138</v>
      </c>
      <c r="G132" s="148"/>
    </row>
    <row r="133" spans="1:7" s="147" customFormat="1" ht="5.4">
      <c r="A133" s="147" t="s">
        <v>146</v>
      </c>
      <c r="B133" s="148">
        <f t="shared" si="2"/>
        <v>0</v>
      </c>
      <c r="C133" s="148">
        <f t="shared" si="1"/>
        <v>0</v>
      </c>
      <c r="D133" s="148">
        <v>35</v>
      </c>
      <c r="E133" s="148">
        <v>18</v>
      </c>
      <c r="F133" s="147" t="s">
        <v>138</v>
      </c>
      <c r="G133" s="148"/>
    </row>
    <row r="134" spans="1:7" s="147" customFormat="1" ht="5.4">
      <c r="A134" s="147" t="s">
        <v>147</v>
      </c>
      <c r="B134" s="148">
        <f t="shared" si="2"/>
        <v>0</v>
      </c>
      <c r="C134" s="148">
        <f t="shared" si="1"/>
        <v>0</v>
      </c>
      <c r="D134" s="148">
        <v>37</v>
      </c>
      <c r="E134" s="148">
        <v>19</v>
      </c>
      <c r="F134" s="147" t="s">
        <v>138</v>
      </c>
      <c r="G134" s="148"/>
    </row>
    <row r="135" spans="1:7" s="147" customFormat="1" ht="5.4">
      <c r="A135" s="147" t="s">
        <v>148</v>
      </c>
      <c r="B135" s="148">
        <f t="shared" si="2"/>
        <v>0</v>
      </c>
      <c r="C135" s="148">
        <f t="shared" si="1"/>
        <v>0</v>
      </c>
      <c r="D135" s="148">
        <v>35</v>
      </c>
      <c r="E135" s="148">
        <v>18</v>
      </c>
      <c r="F135" s="147" t="s">
        <v>138</v>
      </c>
      <c r="G135" s="148"/>
    </row>
    <row r="136" spans="1:7" s="147" customFormat="1" ht="5.4"/>
    <row r="137" spans="1:7" s="147" customFormat="1" ht="5.4">
      <c r="A137" s="147" t="s">
        <v>120</v>
      </c>
      <c r="B137" s="147" t="s">
        <v>149</v>
      </c>
    </row>
    <row r="138" spans="1:7" s="147" customFormat="1" ht="5.4">
      <c r="A138" s="147" t="s">
        <v>121</v>
      </c>
      <c r="B138" s="147">
        <v>0</v>
      </c>
      <c r="C138" s="147" t="b">
        <v>0</v>
      </c>
      <c r="D138" s="147" t="b">
        <v>0</v>
      </c>
      <c r="E138" s="147" t="b">
        <v>0</v>
      </c>
      <c r="F138" s="147">
        <v>0</v>
      </c>
      <c r="G138" s="147">
        <v>0</v>
      </c>
    </row>
    <row r="139" spans="1:7" s="147" customFormat="1" ht="5.4">
      <c r="A139" s="147" t="s">
        <v>122</v>
      </c>
    </row>
    <row r="140" spans="1:7" s="147" customFormat="1" ht="5.4">
      <c r="A140" s="147" t="s">
        <v>123</v>
      </c>
    </row>
    <row r="141" spans="1:7" s="147" customFormat="1" ht="5.4">
      <c r="A141" s="147" t="s">
        <v>124</v>
      </c>
    </row>
    <row r="142" spans="1:7" s="147" customFormat="1" ht="5.4">
      <c r="A142" s="147" t="s">
        <v>125</v>
      </c>
    </row>
    <row r="143" spans="1:7" s="147" customFormat="1" ht="5.4">
      <c r="A143" s="147" t="s">
        <v>126</v>
      </c>
    </row>
    <row r="144" spans="1:7" s="147" customFormat="1" ht="5.4">
      <c r="A144" s="147" t="s">
        <v>127</v>
      </c>
    </row>
  </sheetData>
  <sheetProtection formatCells="0" formatColumns="0" formatRows="0" insertColumns="0" insertRows="0" autoFilter="0"/>
  <mergeCells count="169">
    <mergeCell ref="O47:AM47"/>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99060</xdr:colOff>
                    <xdr:row>9</xdr:row>
                    <xdr:rowOff>30480</xdr:rowOff>
                  </from>
                  <to>
                    <xdr:col>9</xdr:col>
                    <xdr:colOff>22860</xdr:colOff>
                    <xdr:row>10</xdr:row>
                    <xdr:rowOff>60960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99060</xdr:colOff>
                    <xdr:row>10</xdr:row>
                    <xdr:rowOff>22860</xdr:rowOff>
                  </from>
                  <to>
                    <xdr:col>9</xdr:col>
                    <xdr:colOff>22860</xdr:colOff>
                    <xdr:row>11</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A96" sqref="A96:A97"/>
    </sheetView>
  </sheetViews>
  <sheetFormatPr defaultColWidth="2.21875" defaultRowHeight="13.2"/>
  <cols>
    <col min="1" max="1" width="2.21875" style="21" customWidth="1"/>
    <col min="2" max="5" width="2.33203125" style="21" customWidth="1"/>
    <col min="6" max="7" width="2.33203125" style="21" bestFit="1" customWidth="1"/>
    <col min="8" max="40" width="2.21875" style="21"/>
    <col min="41" max="47" width="2.21875" style="21" customWidth="1"/>
    <col min="48" max="16384" width="2.21875" style="21"/>
  </cols>
  <sheetData>
    <row r="1" spans="1:46">
      <c r="A1" s="154" t="s">
        <v>240</v>
      </c>
    </row>
    <row r="3" spans="1:46" s="26" customFormat="1" ht="12" customHeight="1">
      <c r="A3" s="368" t="s">
        <v>154</v>
      </c>
      <c r="B3" s="22" t="s">
        <v>0</v>
      </c>
      <c r="C3" s="23"/>
      <c r="D3" s="23"/>
      <c r="E3" s="24"/>
      <c r="F3" s="24"/>
      <c r="G3" s="24"/>
      <c r="H3" s="24"/>
      <c r="I3" s="24"/>
      <c r="J3" s="24"/>
      <c r="K3" s="25"/>
      <c r="L3" s="371"/>
      <c r="M3" s="372"/>
      <c r="N3" s="372"/>
      <c r="O3" s="372"/>
      <c r="P3" s="372"/>
      <c r="Q3" s="372"/>
      <c r="R3" s="372"/>
      <c r="S3" s="372"/>
      <c r="T3" s="372"/>
      <c r="U3" s="372"/>
      <c r="V3" s="372"/>
      <c r="W3" s="372"/>
      <c r="X3" s="372"/>
      <c r="Y3" s="372"/>
      <c r="Z3" s="372"/>
      <c r="AA3" s="372"/>
      <c r="AB3" s="372"/>
      <c r="AC3" s="372"/>
      <c r="AD3" s="372"/>
      <c r="AE3" s="372"/>
      <c r="AF3" s="373"/>
      <c r="AG3" s="374" t="s">
        <v>69</v>
      </c>
      <c r="AH3" s="375"/>
      <c r="AI3" s="375"/>
      <c r="AJ3" s="375"/>
      <c r="AK3" s="375"/>
      <c r="AL3" s="375"/>
      <c r="AM3" s="376"/>
    </row>
    <row r="4" spans="1:46" s="26" customFormat="1" ht="20.25" customHeight="1">
      <c r="A4" s="369"/>
      <c r="B4" s="27" t="s">
        <v>155</v>
      </c>
      <c r="C4" s="28"/>
      <c r="D4" s="28"/>
      <c r="E4" s="29"/>
      <c r="F4" s="29"/>
      <c r="G4" s="29"/>
      <c r="H4" s="29"/>
      <c r="I4" s="29"/>
      <c r="J4" s="29"/>
      <c r="K4" s="30"/>
      <c r="L4" s="365"/>
      <c r="M4" s="366"/>
      <c r="N4" s="366"/>
      <c r="O4" s="366"/>
      <c r="P4" s="366"/>
      <c r="Q4" s="366"/>
      <c r="R4" s="366"/>
      <c r="S4" s="366"/>
      <c r="T4" s="366"/>
      <c r="U4" s="366"/>
      <c r="V4" s="366"/>
      <c r="W4" s="366"/>
      <c r="X4" s="366"/>
      <c r="Y4" s="366"/>
      <c r="Z4" s="366"/>
      <c r="AA4" s="366"/>
      <c r="AB4" s="366"/>
      <c r="AC4" s="366"/>
      <c r="AD4" s="366"/>
      <c r="AE4" s="366"/>
      <c r="AF4" s="367"/>
      <c r="AG4" s="377"/>
      <c r="AH4" s="378"/>
      <c r="AI4" s="378"/>
      <c r="AJ4" s="378"/>
      <c r="AK4" s="378"/>
      <c r="AL4" s="378"/>
      <c r="AM4" s="379"/>
      <c r="AP4" s="356"/>
      <c r="AQ4" s="356"/>
      <c r="AR4" s="356"/>
      <c r="AS4" s="356"/>
      <c r="AT4" s="356"/>
    </row>
    <row r="5" spans="1:46" s="26" customFormat="1" ht="20.25" customHeight="1">
      <c r="A5" s="369"/>
      <c r="B5" s="156" t="s">
        <v>79</v>
      </c>
      <c r="C5" s="155"/>
      <c r="D5" s="155"/>
      <c r="E5" s="31"/>
      <c r="F5" s="31"/>
      <c r="G5" s="31"/>
      <c r="H5" s="31"/>
      <c r="I5" s="31"/>
      <c r="J5" s="31"/>
      <c r="K5" s="32"/>
      <c r="L5" s="380"/>
      <c r="M5" s="381"/>
      <c r="N5" s="381"/>
      <c r="O5" s="381"/>
      <c r="P5" s="381"/>
      <c r="Q5" s="381"/>
      <c r="R5" s="381"/>
      <c r="S5" s="381"/>
      <c r="T5" s="381"/>
      <c r="U5" s="381"/>
      <c r="V5" s="381"/>
      <c r="W5" s="381"/>
      <c r="X5" s="381"/>
      <c r="Y5" s="381"/>
      <c r="Z5" s="381"/>
      <c r="AA5" s="381"/>
      <c r="AB5" s="382"/>
      <c r="AC5" s="383" t="s">
        <v>70</v>
      </c>
      <c r="AD5" s="384"/>
      <c r="AE5" s="384"/>
      <c r="AF5" s="385"/>
      <c r="AG5" s="386"/>
      <c r="AH5" s="386"/>
      <c r="AI5" s="386"/>
      <c r="AJ5" s="386"/>
      <c r="AK5" s="386"/>
      <c r="AL5" s="387" t="s">
        <v>71</v>
      </c>
      <c r="AM5" s="388"/>
      <c r="AP5" s="356"/>
      <c r="AQ5" s="356"/>
      <c r="AR5" s="356"/>
      <c r="AS5" s="356"/>
      <c r="AT5" s="356"/>
    </row>
    <row r="6" spans="1:46" s="26" customFormat="1" ht="13.5" customHeight="1">
      <c r="A6" s="369"/>
      <c r="B6" s="357" t="s">
        <v>156</v>
      </c>
      <c r="C6" s="358"/>
      <c r="D6" s="358"/>
      <c r="E6" s="358"/>
      <c r="F6" s="358"/>
      <c r="G6" s="358"/>
      <c r="H6" s="358"/>
      <c r="I6" s="358"/>
      <c r="J6" s="358"/>
      <c r="K6" s="359"/>
      <c r="L6" s="33" t="s">
        <v>6</v>
      </c>
      <c r="M6" s="33"/>
      <c r="N6" s="33"/>
      <c r="O6" s="33"/>
      <c r="P6" s="33"/>
      <c r="Q6" s="363"/>
      <c r="R6" s="363"/>
      <c r="S6" s="33" t="s">
        <v>7</v>
      </c>
      <c r="T6" s="363"/>
      <c r="U6" s="363"/>
      <c r="V6" s="363"/>
      <c r="W6" s="33" t="s">
        <v>8</v>
      </c>
      <c r="X6" s="33"/>
      <c r="Y6" s="33"/>
      <c r="Z6" s="33"/>
      <c r="AA6" s="33"/>
      <c r="AB6" s="33"/>
      <c r="AC6" s="34" t="s">
        <v>72</v>
      </c>
      <c r="AD6" s="33"/>
      <c r="AE6" s="33"/>
      <c r="AF6" s="33"/>
      <c r="AG6" s="33"/>
      <c r="AH6" s="33"/>
      <c r="AI6" s="33"/>
      <c r="AJ6" s="33"/>
      <c r="AK6" s="33"/>
      <c r="AL6" s="33"/>
      <c r="AM6" s="35"/>
      <c r="AP6" s="3"/>
      <c r="AQ6" s="13"/>
      <c r="AR6" s="13"/>
      <c r="AS6" s="13"/>
      <c r="AT6" s="364"/>
    </row>
    <row r="7" spans="1:46" s="26" customFormat="1" ht="20.25" customHeight="1">
      <c r="A7" s="369"/>
      <c r="B7" s="360"/>
      <c r="C7" s="361"/>
      <c r="D7" s="361"/>
      <c r="E7" s="361"/>
      <c r="F7" s="361"/>
      <c r="G7" s="361"/>
      <c r="H7" s="361"/>
      <c r="I7" s="361"/>
      <c r="J7" s="361"/>
      <c r="K7" s="362"/>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P7" s="13"/>
      <c r="AQ7" s="13"/>
      <c r="AR7" s="13"/>
      <c r="AS7" s="13"/>
      <c r="AT7" s="364"/>
    </row>
    <row r="8" spans="1:46" s="26" customFormat="1" ht="20.25" customHeight="1">
      <c r="A8" s="369"/>
      <c r="B8" s="36" t="s">
        <v>9</v>
      </c>
      <c r="C8" s="176"/>
      <c r="D8" s="176"/>
      <c r="E8" s="37"/>
      <c r="F8" s="37"/>
      <c r="G8" s="37"/>
      <c r="H8" s="37"/>
      <c r="I8" s="37"/>
      <c r="J8" s="37"/>
      <c r="K8" s="37"/>
      <c r="L8" s="36" t="s">
        <v>10</v>
      </c>
      <c r="M8" s="37"/>
      <c r="N8" s="37"/>
      <c r="O8" s="37"/>
      <c r="P8" s="37"/>
      <c r="Q8" s="37"/>
      <c r="R8" s="38"/>
      <c r="S8" s="389"/>
      <c r="T8" s="390"/>
      <c r="U8" s="390"/>
      <c r="V8" s="390"/>
      <c r="W8" s="390"/>
      <c r="X8" s="390"/>
      <c r="Y8" s="391"/>
      <c r="Z8" s="36" t="s">
        <v>64</v>
      </c>
      <c r="AA8" s="37"/>
      <c r="AB8" s="37"/>
      <c r="AC8" s="37"/>
      <c r="AD8" s="37"/>
      <c r="AE8" s="37"/>
      <c r="AF8" s="38"/>
      <c r="AG8" s="389"/>
      <c r="AH8" s="390"/>
      <c r="AI8" s="390"/>
      <c r="AJ8" s="390"/>
      <c r="AK8" s="390"/>
      <c r="AL8" s="390"/>
      <c r="AM8" s="391"/>
    </row>
    <row r="9" spans="1:46" s="26" customFormat="1" ht="20.25" customHeight="1">
      <c r="A9" s="370"/>
      <c r="B9" s="36" t="s">
        <v>42</v>
      </c>
      <c r="C9" s="176"/>
      <c r="D9" s="176"/>
      <c r="E9" s="37"/>
      <c r="F9" s="37"/>
      <c r="G9" s="37"/>
      <c r="H9" s="37"/>
      <c r="I9" s="37"/>
      <c r="J9" s="37"/>
      <c r="K9" s="37"/>
      <c r="L9" s="389"/>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1"/>
    </row>
    <row r="10" spans="1:46" s="26" customFormat="1" ht="18" customHeight="1">
      <c r="A10" s="392" t="s">
        <v>104</v>
      </c>
      <c r="B10" s="393"/>
      <c r="C10" s="393"/>
      <c r="D10" s="393"/>
      <c r="E10" s="393"/>
      <c r="F10" s="393"/>
      <c r="G10" s="393"/>
      <c r="H10" s="394"/>
      <c r="I10" s="39"/>
      <c r="J10" s="8" t="s">
        <v>90</v>
      </c>
      <c r="K10" s="33"/>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1"/>
    </row>
    <row r="11" spans="1:46" s="26" customFormat="1" ht="18" customHeight="1">
      <c r="A11" s="395"/>
      <c r="B11" s="396"/>
      <c r="C11" s="396"/>
      <c r="D11" s="396"/>
      <c r="E11" s="396"/>
      <c r="F11" s="396"/>
      <c r="G11" s="396"/>
      <c r="H11" s="397"/>
      <c r="I11" s="42"/>
      <c r="J11" s="43" t="s">
        <v>112</v>
      </c>
      <c r="K11" s="29"/>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44"/>
    </row>
    <row r="12" spans="1:46" s="26" customFormat="1" ht="5.25" customHeight="1">
      <c r="A12" s="7"/>
      <c r="B12" s="7"/>
      <c r="C12" s="7"/>
      <c r="D12" s="7"/>
      <c r="E12" s="7"/>
      <c r="F12" s="7"/>
      <c r="G12" s="7"/>
      <c r="H12" s="7"/>
      <c r="I12" s="8"/>
      <c r="J12" s="1"/>
      <c r="K12" s="33"/>
      <c r="L12" s="40"/>
      <c r="M12" s="40"/>
      <c r="N12" s="40"/>
      <c r="O12" s="40"/>
      <c r="P12" s="40"/>
      <c r="Q12" s="40"/>
      <c r="R12" s="40"/>
      <c r="S12" s="40"/>
      <c r="T12" s="176"/>
      <c r="U12" s="176"/>
      <c r="V12" s="176"/>
      <c r="W12" s="176"/>
      <c r="X12" s="176"/>
      <c r="Y12" s="176"/>
      <c r="Z12" s="176"/>
      <c r="AA12" s="176"/>
      <c r="AB12" s="176"/>
      <c r="AC12" s="176"/>
      <c r="AD12" s="176"/>
      <c r="AE12" s="176"/>
      <c r="AF12" s="176"/>
      <c r="AG12" s="176"/>
      <c r="AH12" s="176"/>
      <c r="AI12" s="176"/>
      <c r="AJ12" s="176"/>
      <c r="AK12" s="176"/>
      <c r="AL12" s="176"/>
      <c r="AM12" s="176"/>
    </row>
    <row r="13" spans="1:46" s="26" customFormat="1" ht="20.25" customHeight="1">
      <c r="A13" s="45" t="s">
        <v>90</v>
      </c>
      <c r="B13" s="20"/>
      <c r="C13" s="14"/>
      <c r="D13" s="14"/>
      <c r="E13" s="14"/>
      <c r="F13" s="14"/>
      <c r="G13" s="14"/>
      <c r="H13" s="14"/>
      <c r="I13" s="46"/>
      <c r="J13" s="12"/>
      <c r="K13" s="374" t="s">
        <v>75</v>
      </c>
      <c r="L13" s="375"/>
      <c r="M13" s="375"/>
      <c r="N13" s="376"/>
      <c r="O13" s="398" t="str">
        <f>IF(L5="","",VLOOKUP(L5,$A$101:$B$135,2,0))</f>
        <v/>
      </c>
      <c r="P13" s="399"/>
      <c r="Q13" s="399"/>
      <c r="R13" s="375" t="s">
        <v>61</v>
      </c>
      <c r="S13" s="376"/>
      <c r="T13" s="400" t="s">
        <v>170</v>
      </c>
      <c r="U13" s="401"/>
      <c r="V13" s="401"/>
      <c r="W13" s="401"/>
      <c r="X13" s="402"/>
      <c r="Y13" s="403">
        <f>ROUNDDOWN($F$45/1000,0)</f>
        <v>0</v>
      </c>
      <c r="Z13" s="404"/>
      <c r="AA13" s="404"/>
      <c r="AB13" s="405" t="s">
        <v>61</v>
      </c>
      <c r="AC13" s="406"/>
      <c r="AD13" s="400" t="s">
        <v>171</v>
      </c>
      <c r="AE13" s="401"/>
      <c r="AF13" s="401"/>
      <c r="AG13" s="401"/>
      <c r="AH13" s="402"/>
      <c r="AI13" s="403">
        <f>ROUNDDOWN($F$52/1000,0)</f>
        <v>0</v>
      </c>
      <c r="AJ13" s="404"/>
      <c r="AK13" s="404"/>
      <c r="AL13" s="405" t="s">
        <v>61</v>
      </c>
      <c r="AM13" s="406"/>
    </row>
    <row r="14" spans="1:46" s="26" customFormat="1" ht="20.25" customHeight="1">
      <c r="A14" s="47" t="s">
        <v>43</v>
      </c>
      <c r="B14" s="175"/>
      <c r="C14" s="9"/>
      <c r="D14" s="9"/>
      <c r="E14" s="9"/>
      <c r="F14" s="9"/>
      <c r="G14" s="9"/>
      <c r="H14" s="414"/>
      <c r="I14" s="415"/>
      <c r="J14" s="416"/>
      <c r="K14" s="417" t="s">
        <v>113</v>
      </c>
      <c r="L14" s="418"/>
      <c r="M14" s="418"/>
      <c r="N14" s="418"/>
      <c r="O14" s="418"/>
      <c r="P14" s="418"/>
      <c r="Q14" s="418"/>
      <c r="R14" s="418"/>
      <c r="S14" s="418"/>
      <c r="T14" s="418"/>
      <c r="U14" s="418"/>
      <c r="V14" s="418"/>
      <c r="W14" s="418"/>
      <c r="X14" s="418"/>
      <c r="Y14" s="418"/>
      <c r="Z14" s="418"/>
      <c r="AA14" s="418"/>
      <c r="AB14" s="418"/>
      <c r="AC14" s="418"/>
      <c r="AD14" s="418"/>
      <c r="AE14" s="418"/>
      <c r="AF14" s="48" t="s">
        <v>73</v>
      </c>
      <c r="AG14" s="49"/>
      <c r="AH14" s="49"/>
      <c r="AI14" s="10"/>
      <c r="AJ14" s="10"/>
      <c r="AK14" s="176"/>
      <c r="AL14" s="9"/>
      <c r="AM14" s="50"/>
    </row>
    <row r="15" spans="1:46" s="26" customFormat="1" ht="21" customHeight="1">
      <c r="A15" s="51"/>
      <c r="B15" s="3"/>
      <c r="C15" s="419" t="s">
        <v>179</v>
      </c>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20"/>
    </row>
    <row r="16" spans="1:46" s="26" customFormat="1" ht="21" customHeight="1">
      <c r="A16" s="52"/>
      <c r="B16" s="2"/>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20"/>
    </row>
    <row r="17" spans="1:39" s="26" customFormat="1" ht="21" customHeight="1">
      <c r="A17" s="52"/>
      <c r="B17" s="2"/>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20"/>
    </row>
    <row r="18" spans="1:39" s="26" customFormat="1" ht="21" customHeight="1">
      <c r="A18" s="52"/>
      <c r="B18" s="2"/>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20"/>
    </row>
    <row r="19" spans="1:39" s="26" customFormat="1" ht="21" customHeight="1">
      <c r="A19" s="52"/>
      <c r="B19" s="2"/>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20"/>
    </row>
    <row r="20" spans="1:39" s="26" customFormat="1" ht="21" customHeight="1">
      <c r="A20" s="52"/>
      <c r="B20" s="2"/>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20"/>
    </row>
    <row r="21" spans="1:39" s="26" customFormat="1" ht="21" customHeight="1">
      <c r="A21" s="52"/>
      <c r="B21" s="2"/>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20"/>
    </row>
    <row r="22" spans="1:39" s="26" customFormat="1" ht="21" customHeight="1">
      <c r="A22" s="53"/>
      <c r="B22" s="5"/>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2"/>
    </row>
    <row r="23" spans="1:39" s="26" customFormat="1" ht="18.75" customHeight="1">
      <c r="A23" s="165" t="s">
        <v>174</v>
      </c>
      <c r="B23" s="9"/>
      <c r="C23" s="9"/>
      <c r="D23" s="9"/>
      <c r="E23" s="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80"/>
    </row>
    <row r="24" spans="1:39" ht="18" customHeight="1">
      <c r="A24" s="407" t="s">
        <v>44</v>
      </c>
      <c r="B24" s="408"/>
      <c r="C24" s="408"/>
      <c r="D24" s="408"/>
      <c r="E24" s="409"/>
      <c r="F24" s="407" t="s">
        <v>158</v>
      </c>
      <c r="G24" s="408"/>
      <c r="H24" s="408"/>
      <c r="I24" s="408"/>
      <c r="J24" s="408"/>
      <c r="K24" s="410" t="s">
        <v>45</v>
      </c>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row>
    <row r="25" spans="1:39" ht="9.75" customHeight="1">
      <c r="A25" s="411"/>
      <c r="B25" s="411"/>
      <c r="C25" s="411"/>
      <c r="D25" s="411"/>
      <c r="E25" s="411"/>
      <c r="F25" s="412"/>
      <c r="G25" s="412"/>
      <c r="H25" s="412"/>
      <c r="I25" s="412"/>
      <c r="J25" s="412"/>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row>
    <row r="26" spans="1:39" ht="9.75" customHeight="1">
      <c r="A26" s="411"/>
      <c r="B26" s="411"/>
      <c r="C26" s="411"/>
      <c r="D26" s="411"/>
      <c r="E26" s="411"/>
      <c r="F26" s="412"/>
      <c r="G26" s="412"/>
      <c r="H26" s="412"/>
      <c r="I26" s="412"/>
      <c r="J26" s="412"/>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row>
    <row r="27" spans="1:39" ht="9.75" customHeight="1">
      <c r="A27" s="411"/>
      <c r="B27" s="411"/>
      <c r="C27" s="411"/>
      <c r="D27" s="411"/>
      <c r="E27" s="411"/>
      <c r="F27" s="412"/>
      <c r="G27" s="412"/>
      <c r="H27" s="412"/>
      <c r="I27" s="412"/>
      <c r="J27" s="412"/>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row>
    <row r="28" spans="1:39" ht="9.75" customHeight="1">
      <c r="A28" s="411"/>
      <c r="B28" s="411"/>
      <c r="C28" s="411"/>
      <c r="D28" s="411"/>
      <c r="E28" s="411"/>
      <c r="F28" s="412"/>
      <c r="G28" s="412"/>
      <c r="H28" s="412"/>
      <c r="I28" s="412"/>
      <c r="J28" s="412"/>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row>
    <row r="29" spans="1:39" ht="9.75" customHeight="1">
      <c r="A29" s="411"/>
      <c r="B29" s="411"/>
      <c r="C29" s="411"/>
      <c r="D29" s="411"/>
      <c r="E29" s="411"/>
      <c r="F29" s="412"/>
      <c r="G29" s="412"/>
      <c r="H29" s="412"/>
      <c r="I29" s="412"/>
      <c r="J29" s="412"/>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row>
    <row r="30" spans="1:39" ht="9.75" customHeight="1">
      <c r="A30" s="411"/>
      <c r="B30" s="411"/>
      <c r="C30" s="411"/>
      <c r="D30" s="411"/>
      <c r="E30" s="411"/>
      <c r="F30" s="412"/>
      <c r="G30" s="412"/>
      <c r="H30" s="412"/>
      <c r="I30" s="412"/>
      <c r="J30" s="412"/>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row>
    <row r="31" spans="1:39" ht="9.75" customHeight="1">
      <c r="A31" s="411"/>
      <c r="B31" s="411"/>
      <c r="C31" s="411"/>
      <c r="D31" s="411"/>
      <c r="E31" s="411"/>
      <c r="F31" s="412"/>
      <c r="G31" s="412"/>
      <c r="H31" s="412"/>
      <c r="I31" s="412"/>
      <c r="J31" s="412"/>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row>
    <row r="32" spans="1:39" ht="9.75" customHeight="1">
      <c r="A32" s="411"/>
      <c r="B32" s="411"/>
      <c r="C32" s="411"/>
      <c r="D32" s="411"/>
      <c r="E32" s="411"/>
      <c r="F32" s="412"/>
      <c r="G32" s="412"/>
      <c r="H32" s="412"/>
      <c r="I32" s="412"/>
      <c r="J32" s="412"/>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row>
    <row r="33" spans="1:39" ht="9.75" customHeight="1">
      <c r="A33" s="411"/>
      <c r="B33" s="411"/>
      <c r="C33" s="411"/>
      <c r="D33" s="411"/>
      <c r="E33" s="411"/>
      <c r="F33" s="412"/>
      <c r="G33" s="412"/>
      <c r="H33" s="412"/>
      <c r="I33" s="412"/>
      <c r="J33" s="412"/>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row>
    <row r="34" spans="1:39" ht="9.75" customHeight="1">
      <c r="A34" s="411"/>
      <c r="B34" s="411"/>
      <c r="C34" s="411"/>
      <c r="D34" s="411"/>
      <c r="E34" s="411"/>
      <c r="F34" s="412"/>
      <c r="G34" s="412"/>
      <c r="H34" s="412"/>
      <c r="I34" s="412"/>
      <c r="J34" s="412"/>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row>
    <row r="35" spans="1:39" ht="9.75" customHeight="1">
      <c r="A35" s="411"/>
      <c r="B35" s="411"/>
      <c r="C35" s="411"/>
      <c r="D35" s="411"/>
      <c r="E35" s="411"/>
      <c r="F35" s="412"/>
      <c r="G35" s="412"/>
      <c r="H35" s="412"/>
      <c r="I35" s="412"/>
      <c r="J35" s="412"/>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row>
    <row r="36" spans="1:39" ht="9.75" customHeight="1">
      <c r="A36" s="411"/>
      <c r="B36" s="411"/>
      <c r="C36" s="411"/>
      <c r="D36" s="411"/>
      <c r="E36" s="411"/>
      <c r="F36" s="412"/>
      <c r="G36" s="412"/>
      <c r="H36" s="412"/>
      <c r="I36" s="412"/>
      <c r="J36" s="412"/>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row>
    <row r="37" spans="1:39" ht="9.75" customHeight="1">
      <c r="A37" s="411"/>
      <c r="B37" s="411"/>
      <c r="C37" s="411"/>
      <c r="D37" s="411"/>
      <c r="E37" s="411"/>
      <c r="F37" s="412"/>
      <c r="G37" s="412"/>
      <c r="H37" s="412"/>
      <c r="I37" s="412"/>
      <c r="J37" s="412"/>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row>
    <row r="38" spans="1:39" ht="9.75" customHeight="1">
      <c r="A38" s="411"/>
      <c r="B38" s="411"/>
      <c r="C38" s="411"/>
      <c r="D38" s="411"/>
      <c r="E38" s="411"/>
      <c r="F38" s="412"/>
      <c r="G38" s="412"/>
      <c r="H38" s="412"/>
      <c r="I38" s="412"/>
      <c r="J38" s="412"/>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row>
    <row r="39" spans="1:39" ht="9.75" customHeight="1">
      <c r="A39" s="411"/>
      <c r="B39" s="411"/>
      <c r="C39" s="411"/>
      <c r="D39" s="411"/>
      <c r="E39" s="411"/>
      <c r="F39" s="412"/>
      <c r="G39" s="412"/>
      <c r="H39" s="412"/>
      <c r="I39" s="412"/>
      <c r="J39" s="412"/>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row>
    <row r="40" spans="1:39" ht="9.75" customHeight="1">
      <c r="A40" s="411"/>
      <c r="B40" s="411"/>
      <c r="C40" s="411"/>
      <c r="D40" s="411"/>
      <c r="E40" s="411"/>
      <c r="F40" s="412"/>
      <c r="G40" s="412"/>
      <c r="H40" s="412"/>
      <c r="I40" s="412"/>
      <c r="J40" s="412"/>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row>
    <row r="41" spans="1:39" ht="9.75" customHeight="1">
      <c r="A41" s="411"/>
      <c r="B41" s="411"/>
      <c r="C41" s="411"/>
      <c r="D41" s="411"/>
      <c r="E41" s="411"/>
      <c r="F41" s="412"/>
      <c r="G41" s="412"/>
      <c r="H41" s="412"/>
      <c r="I41" s="412"/>
      <c r="J41" s="412"/>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row>
    <row r="42" spans="1:39" ht="9.75" customHeight="1">
      <c r="A42" s="411"/>
      <c r="B42" s="411"/>
      <c r="C42" s="411"/>
      <c r="D42" s="411"/>
      <c r="E42" s="411"/>
      <c r="F42" s="412"/>
      <c r="G42" s="412"/>
      <c r="H42" s="412"/>
      <c r="I42" s="412"/>
      <c r="J42" s="412"/>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row>
    <row r="43" spans="1:39" ht="9.75" customHeight="1">
      <c r="A43" s="411"/>
      <c r="B43" s="411"/>
      <c r="C43" s="411"/>
      <c r="D43" s="411"/>
      <c r="E43" s="411"/>
      <c r="F43" s="412"/>
      <c r="G43" s="412"/>
      <c r="H43" s="412"/>
      <c r="I43" s="412"/>
      <c r="J43" s="412"/>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row>
    <row r="44" spans="1:39" ht="9.75" customHeight="1" thickBot="1">
      <c r="A44" s="423"/>
      <c r="B44" s="424"/>
      <c r="C44" s="424"/>
      <c r="D44" s="424"/>
      <c r="E44" s="425"/>
      <c r="F44" s="426"/>
      <c r="G44" s="427"/>
      <c r="H44" s="427"/>
      <c r="I44" s="427"/>
      <c r="J44" s="428"/>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row>
    <row r="45" spans="1:39" ht="22.5" customHeight="1" thickTop="1">
      <c r="A45" s="430" t="s">
        <v>82</v>
      </c>
      <c r="B45" s="431"/>
      <c r="C45" s="431"/>
      <c r="D45" s="431"/>
      <c r="E45" s="431"/>
      <c r="F45" s="432">
        <f>SUM(F25:J44)</f>
        <v>0</v>
      </c>
      <c r="G45" s="433"/>
      <c r="H45" s="433"/>
      <c r="I45" s="433"/>
      <c r="J45" s="434"/>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row>
    <row r="46" spans="1:39" ht="11.25" customHeight="1">
      <c r="A46" s="167"/>
      <c r="B46" s="164"/>
      <c r="C46" s="164"/>
      <c r="D46" s="164"/>
      <c r="E46" s="164"/>
      <c r="F46" s="168"/>
      <c r="G46" s="168"/>
      <c r="H46" s="168"/>
      <c r="I46" s="168"/>
      <c r="J46" s="168"/>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169"/>
    </row>
    <row r="47" spans="1:39" s="26" customFormat="1" ht="18.75" customHeight="1">
      <c r="A47" s="166" t="s">
        <v>175</v>
      </c>
      <c r="B47" s="14"/>
      <c r="C47" s="14"/>
      <c r="D47" s="14"/>
      <c r="E47" s="14"/>
      <c r="F47" s="179"/>
      <c r="G47" s="179"/>
      <c r="H47" s="179"/>
      <c r="I47" s="179"/>
      <c r="J47" s="179"/>
      <c r="K47" s="179"/>
      <c r="L47" s="179"/>
      <c r="M47" s="179"/>
      <c r="N47" s="179"/>
      <c r="O47" s="449" t="s">
        <v>241</v>
      </c>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1"/>
    </row>
    <row r="48" spans="1:39" ht="18" customHeight="1">
      <c r="A48" s="407" t="s">
        <v>44</v>
      </c>
      <c r="B48" s="408"/>
      <c r="C48" s="408"/>
      <c r="D48" s="408"/>
      <c r="E48" s="409"/>
      <c r="F48" s="407" t="s">
        <v>159</v>
      </c>
      <c r="G48" s="408"/>
      <c r="H48" s="408"/>
      <c r="I48" s="408"/>
      <c r="J48" s="408"/>
      <c r="K48" s="410" t="s">
        <v>176</v>
      </c>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row>
    <row r="49" spans="1:39" ht="9.75" customHeight="1">
      <c r="A49" s="411"/>
      <c r="B49" s="411"/>
      <c r="C49" s="411"/>
      <c r="D49" s="411"/>
      <c r="E49" s="411"/>
      <c r="F49" s="412"/>
      <c r="G49" s="412"/>
      <c r="H49" s="412"/>
      <c r="I49" s="412"/>
      <c r="J49" s="412"/>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row>
    <row r="50" spans="1:39" ht="9.75" customHeight="1">
      <c r="A50" s="436"/>
      <c r="B50" s="437"/>
      <c r="C50" s="437"/>
      <c r="D50" s="437"/>
      <c r="E50" s="438"/>
      <c r="F50" s="439"/>
      <c r="G50" s="440"/>
      <c r="H50" s="440"/>
      <c r="I50" s="440"/>
      <c r="J50" s="441"/>
      <c r="K50" s="442"/>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4"/>
    </row>
    <row r="51" spans="1:39" ht="9.75" customHeight="1" thickBot="1">
      <c r="A51" s="411"/>
      <c r="B51" s="411"/>
      <c r="C51" s="411"/>
      <c r="D51" s="411"/>
      <c r="E51" s="411"/>
      <c r="F51" s="412"/>
      <c r="G51" s="412"/>
      <c r="H51" s="412"/>
      <c r="I51" s="412"/>
      <c r="J51" s="412"/>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row>
    <row r="52" spans="1:39" ht="22.5" customHeight="1" thickTop="1">
      <c r="A52" s="430" t="s">
        <v>82</v>
      </c>
      <c r="B52" s="431"/>
      <c r="C52" s="431"/>
      <c r="D52" s="431"/>
      <c r="E52" s="431"/>
      <c r="F52" s="432">
        <f>SUM(F49:J51)</f>
        <v>0</v>
      </c>
      <c r="G52" s="433"/>
      <c r="H52" s="433"/>
      <c r="I52" s="433"/>
      <c r="J52" s="434"/>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row>
    <row r="53" spans="1:39" ht="11.25" customHeight="1">
      <c r="A53" s="18"/>
      <c r="B53" s="2"/>
      <c r="C53" s="158"/>
      <c r="D53" s="13"/>
      <c r="E53" s="159"/>
      <c r="F53" s="13"/>
      <c r="G53" s="13"/>
      <c r="H53" s="13"/>
      <c r="I53" s="13"/>
      <c r="J53" s="160"/>
      <c r="K53" s="160"/>
      <c r="L53" s="160"/>
      <c r="M53" s="160"/>
      <c r="N53" s="160"/>
      <c r="O53" s="2"/>
      <c r="P53" s="161"/>
      <c r="Q53" s="18"/>
      <c r="R53" s="18"/>
      <c r="S53" s="160"/>
      <c r="T53" s="162"/>
      <c r="U53" s="160"/>
      <c r="V53" s="160"/>
      <c r="W53" s="160"/>
      <c r="X53" s="160"/>
      <c r="Y53" s="13"/>
      <c r="Z53" s="13"/>
      <c r="AA53" s="13"/>
      <c r="AB53" s="2"/>
      <c r="AC53" s="158"/>
      <c r="AD53" s="160"/>
      <c r="AE53" s="160"/>
      <c r="AF53" s="160"/>
      <c r="AG53" s="160"/>
      <c r="AH53" s="160"/>
      <c r="AI53" s="163"/>
      <c r="AJ53" s="163"/>
      <c r="AK53" s="163"/>
      <c r="AL53" s="163"/>
      <c r="AM53" s="160"/>
    </row>
    <row r="54" spans="1:39" ht="18.75" customHeight="1">
      <c r="A54" s="54" t="s">
        <v>89</v>
      </c>
      <c r="B54" s="14"/>
      <c r="C54" s="4"/>
      <c r="D54" s="14"/>
      <c r="E54" s="6"/>
      <c r="F54" s="14"/>
      <c r="G54" s="14"/>
      <c r="H54" s="14"/>
      <c r="I54" s="14"/>
      <c r="J54" s="11"/>
      <c r="K54" s="11"/>
      <c r="L54" s="11"/>
      <c r="M54" s="11"/>
      <c r="N54" s="11"/>
      <c r="O54" s="19"/>
      <c r="P54" s="16"/>
      <c r="Q54" s="17"/>
      <c r="R54" s="17"/>
      <c r="S54" s="11"/>
      <c r="T54" s="12"/>
      <c r="U54" s="11"/>
      <c r="V54" s="15"/>
      <c r="W54" s="374" t="s">
        <v>75</v>
      </c>
      <c r="X54" s="375"/>
      <c r="Y54" s="375"/>
      <c r="Z54" s="376"/>
      <c r="AA54" s="398" t="str">
        <f>IF(L5="","",VLOOKUP(L5,$A$101:$C$135,3,FALSE))</f>
        <v/>
      </c>
      <c r="AB54" s="399"/>
      <c r="AC54" s="399"/>
      <c r="AD54" s="375" t="s">
        <v>61</v>
      </c>
      <c r="AE54" s="376"/>
      <c r="AF54" s="374" t="s">
        <v>46</v>
      </c>
      <c r="AG54" s="375"/>
      <c r="AH54" s="376"/>
      <c r="AI54" s="445">
        <f>ROUNDDOWN($F$72/1000,0)</f>
        <v>0</v>
      </c>
      <c r="AJ54" s="446"/>
      <c r="AK54" s="446"/>
      <c r="AL54" s="375" t="s">
        <v>61</v>
      </c>
      <c r="AM54" s="376"/>
    </row>
    <row r="55" spans="1:39" ht="18.75" customHeight="1">
      <c r="A55" s="47" t="s">
        <v>43</v>
      </c>
      <c r="B55" s="175"/>
      <c r="C55" s="9"/>
      <c r="D55" s="9"/>
      <c r="E55" s="9"/>
      <c r="F55" s="9"/>
      <c r="G55" s="9"/>
      <c r="H55" s="414"/>
      <c r="I55" s="415"/>
      <c r="J55" s="416"/>
      <c r="K55" s="417" t="s">
        <v>113</v>
      </c>
      <c r="L55" s="418"/>
      <c r="M55" s="418"/>
      <c r="N55" s="418"/>
      <c r="O55" s="418"/>
      <c r="P55" s="418"/>
      <c r="Q55" s="418"/>
      <c r="R55" s="418"/>
      <c r="S55" s="418"/>
      <c r="T55" s="418"/>
      <c r="U55" s="418"/>
      <c r="V55" s="418"/>
      <c r="W55" s="418"/>
      <c r="X55" s="418"/>
      <c r="Y55" s="418"/>
      <c r="Z55" s="418"/>
      <c r="AA55" s="418"/>
      <c r="AB55" s="418"/>
      <c r="AC55" s="418"/>
      <c r="AD55" s="418"/>
      <c r="AE55" s="418"/>
      <c r="AF55" s="48" t="s">
        <v>74</v>
      </c>
      <c r="AG55" s="49"/>
      <c r="AH55" s="49"/>
      <c r="AI55" s="10"/>
      <c r="AJ55" s="10"/>
      <c r="AK55" s="176"/>
      <c r="AL55" s="9"/>
      <c r="AM55" s="50"/>
    </row>
    <row r="56" spans="1:39" ht="25.5" customHeight="1">
      <c r="A56" s="51"/>
      <c r="B56" s="3"/>
      <c r="C56" s="447" t="s">
        <v>177</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8"/>
    </row>
    <row r="57" spans="1:39" ht="25.5" customHeight="1">
      <c r="A57" s="53"/>
      <c r="B57" s="5"/>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2"/>
    </row>
    <row r="58" spans="1:39" ht="18.75" customHeight="1">
      <c r="A58" s="407" t="s">
        <v>150</v>
      </c>
      <c r="B58" s="408"/>
      <c r="C58" s="408"/>
      <c r="D58" s="408"/>
      <c r="E58" s="408"/>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8"/>
    </row>
    <row r="59" spans="1:39" ht="18" customHeight="1">
      <c r="A59" s="407" t="s">
        <v>44</v>
      </c>
      <c r="B59" s="408"/>
      <c r="C59" s="408"/>
      <c r="D59" s="408"/>
      <c r="E59" s="409"/>
      <c r="F59" s="407" t="s">
        <v>47</v>
      </c>
      <c r="G59" s="408"/>
      <c r="H59" s="408"/>
      <c r="I59" s="408"/>
      <c r="J59" s="408"/>
      <c r="K59" s="410" t="s">
        <v>45</v>
      </c>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row>
    <row r="60" spans="1:39" ht="9.75" customHeight="1">
      <c r="A60" s="411"/>
      <c r="B60" s="411"/>
      <c r="C60" s="411"/>
      <c r="D60" s="411"/>
      <c r="E60" s="411"/>
      <c r="F60" s="412"/>
      <c r="G60" s="412"/>
      <c r="H60" s="412"/>
      <c r="I60" s="412"/>
      <c r="J60" s="412"/>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row>
    <row r="61" spans="1:39" ht="9.75" customHeight="1">
      <c r="A61" s="411"/>
      <c r="B61" s="411"/>
      <c r="C61" s="411"/>
      <c r="D61" s="411"/>
      <c r="E61" s="411"/>
      <c r="F61" s="412"/>
      <c r="G61" s="412"/>
      <c r="H61" s="412"/>
      <c r="I61" s="412"/>
      <c r="J61" s="412"/>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row>
    <row r="62" spans="1:39" ht="9.75" customHeight="1">
      <c r="A62" s="411"/>
      <c r="B62" s="411"/>
      <c r="C62" s="411"/>
      <c r="D62" s="411"/>
      <c r="E62" s="411"/>
      <c r="F62" s="412"/>
      <c r="G62" s="412"/>
      <c r="H62" s="412"/>
      <c r="I62" s="412"/>
      <c r="J62" s="412"/>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row>
    <row r="63" spans="1:39" ht="9.75" customHeight="1">
      <c r="A63" s="411"/>
      <c r="B63" s="411"/>
      <c r="C63" s="411"/>
      <c r="D63" s="411"/>
      <c r="E63" s="411"/>
      <c r="F63" s="412"/>
      <c r="G63" s="412"/>
      <c r="H63" s="412"/>
      <c r="I63" s="412"/>
      <c r="J63" s="412"/>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row>
    <row r="64" spans="1:39" ht="9.75" customHeight="1">
      <c r="A64" s="411"/>
      <c r="B64" s="411"/>
      <c r="C64" s="411"/>
      <c r="D64" s="411"/>
      <c r="E64" s="411"/>
      <c r="F64" s="412"/>
      <c r="G64" s="412"/>
      <c r="H64" s="412"/>
      <c r="I64" s="412"/>
      <c r="J64" s="412"/>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row>
    <row r="65" spans="1:40" ht="9.75" customHeight="1">
      <c r="A65" s="411"/>
      <c r="B65" s="411"/>
      <c r="C65" s="411"/>
      <c r="D65" s="411"/>
      <c r="E65" s="411"/>
      <c r="F65" s="412"/>
      <c r="G65" s="412"/>
      <c r="H65" s="412"/>
      <c r="I65" s="412"/>
      <c r="J65" s="412"/>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row>
    <row r="66" spans="1:40" ht="9.75" customHeight="1">
      <c r="A66" s="411"/>
      <c r="B66" s="411"/>
      <c r="C66" s="411"/>
      <c r="D66" s="411"/>
      <c r="E66" s="411"/>
      <c r="F66" s="412"/>
      <c r="G66" s="412"/>
      <c r="H66" s="412"/>
      <c r="I66" s="412"/>
      <c r="J66" s="412"/>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row>
    <row r="67" spans="1:40" ht="9.75" customHeight="1">
      <c r="A67" s="411"/>
      <c r="B67" s="411"/>
      <c r="C67" s="411"/>
      <c r="D67" s="411"/>
      <c r="E67" s="411"/>
      <c r="F67" s="412"/>
      <c r="G67" s="412"/>
      <c r="H67" s="412"/>
      <c r="I67" s="412"/>
      <c r="J67" s="412"/>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row>
    <row r="68" spans="1:40" ht="9.75" customHeight="1">
      <c r="A68" s="411"/>
      <c r="B68" s="411"/>
      <c r="C68" s="411"/>
      <c r="D68" s="411"/>
      <c r="E68" s="411"/>
      <c r="F68" s="412"/>
      <c r="G68" s="412"/>
      <c r="H68" s="412"/>
      <c r="I68" s="412"/>
      <c r="J68" s="412"/>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row>
    <row r="69" spans="1:40" ht="9.75" customHeight="1">
      <c r="A69" s="411"/>
      <c r="B69" s="411"/>
      <c r="C69" s="411"/>
      <c r="D69" s="411"/>
      <c r="E69" s="411"/>
      <c r="F69" s="412"/>
      <c r="G69" s="412"/>
      <c r="H69" s="412"/>
      <c r="I69" s="412"/>
      <c r="J69" s="412"/>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row>
    <row r="70" spans="1:40" ht="9.75" customHeight="1">
      <c r="A70" s="411"/>
      <c r="B70" s="411"/>
      <c r="C70" s="411"/>
      <c r="D70" s="411"/>
      <c r="E70" s="411"/>
      <c r="F70" s="412"/>
      <c r="G70" s="412"/>
      <c r="H70" s="412"/>
      <c r="I70" s="412"/>
      <c r="J70" s="412"/>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row>
    <row r="71" spans="1:40" ht="9.75" customHeight="1" thickBot="1">
      <c r="A71" s="423"/>
      <c r="B71" s="424"/>
      <c r="C71" s="424"/>
      <c r="D71" s="424"/>
      <c r="E71" s="425"/>
      <c r="F71" s="426"/>
      <c r="G71" s="427"/>
      <c r="H71" s="427"/>
      <c r="I71" s="427"/>
      <c r="J71" s="427"/>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18"/>
    </row>
    <row r="72" spans="1:40" ht="22.5" customHeight="1" thickTop="1">
      <c r="A72" s="430" t="s">
        <v>160</v>
      </c>
      <c r="B72" s="431"/>
      <c r="C72" s="431"/>
      <c r="D72" s="431"/>
      <c r="E72" s="452"/>
      <c r="F72" s="453">
        <f>SUM(F60:J71)</f>
        <v>0</v>
      </c>
      <c r="G72" s="454"/>
      <c r="H72" s="454"/>
      <c r="I72" s="454"/>
      <c r="J72" s="454"/>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row>
    <row r="73" spans="1:40" ht="4.5" customHeight="1">
      <c r="A73" s="55"/>
      <c r="B73" s="55"/>
      <c r="C73" s="55"/>
      <c r="D73" s="55"/>
      <c r="E73" s="55"/>
      <c r="F73" s="55"/>
      <c r="G73" s="55"/>
      <c r="H73" s="55"/>
      <c r="I73" s="55"/>
      <c r="J73" s="55"/>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18"/>
      <c r="AL73" s="18"/>
      <c r="AM73" s="18"/>
    </row>
    <row r="74" spans="1:40" ht="3.75" customHeight="1">
      <c r="A74" s="57"/>
      <c r="B74" s="58"/>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60"/>
      <c r="AL74" s="60"/>
      <c r="AM74" s="61"/>
    </row>
    <row r="75" spans="1:40" s="66" customFormat="1" ht="11.25" customHeight="1">
      <c r="A75" s="62" t="s">
        <v>94</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4"/>
      <c r="AM75" s="65"/>
    </row>
    <row r="76" spans="1:40" s="66" customFormat="1" ht="11.25" customHeight="1">
      <c r="A76" s="182" t="s">
        <v>96</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67"/>
      <c r="AM76" s="68"/>
    </row>
    <row r="77" spans="1:40" s="66" customFormat="1" ht="11.25" customHeight="1">
      <c r="A77" s="62" t="s">
        <v>97</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9"/>
      <c r="AM77" s="70"/>
    </row>
    <row r="78" spans="1:40" s="66" customFormat="1" ht="11.25" customHeight="1">
      <c r="A78" s="62" t="s">
        <v>98</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71"/>
      <c r="AL78" s="64"/>
      <c r="AM78" s="65"/>
    </row>
    <row r="79" spans="1:40" s="66" customFormat="1" ht="4.5" customHeight="1">
      <c r="A79" s="62"/>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71"/>
      <c r="AL79" s="64"/>
      <c r="AM79" s="65"/>
    </row>
    <row r="80" spans="1:40" s="66" customFormat="1" ht="11.25" customHeight="1">
      <c r="A80" s="456" t="s">
        <v>105</v>
      </c>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64"/>
      <c r="AM80" s="65"/>
    </row>
    <row r="81" spans="1:39" s="66" customFormat="1" ht="11.25" customHeight="1">
      <c r="A81" s="182" t="s">
        <v>99</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64"/>
      <c r="AM81" s="65"/>
    </row>
    <row r="82" spans="1:39" s="66" customFormat="1" ht="11.25" customHeight="1">
      <c r="A82" s="182" t="s">
        <v>100</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1"/>
      <c r="AL82" s="64"/>
      <c r="AM82" s="65"/>
    </row>
    <row r="83" spans="1:39" s="66" customFormat="1" ht="11.25" customHeight="1">
      <c r="A83" s="182" t="s">
        <v>106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1"/>
      <c r="AL83" s="64"/>
      <c r="AM83" s="65"/>
    </row>
    <row r="84" spans="1:39" s="66" customFormat="1" ht="4.5" customHeight="1">
      <c r="A84" s="18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1"/>
      <c r="AL84" s="64"/>
      <c r="AM84" s="65"/>
    </row>
    <row r="85" spans="1:39" s="66" customFormat="1" ht="11.25" customHeight="1">
      <c r="A85" s="458" t="s">
        <v>107</v>
      </c>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64"/>
      <c r="AM85" s="65"/>
    </row>
    <row r="86" spans="1:39" s="66" customFormat="1" ht="11.25" customHeight="1">
      <c r="A86" s="182" t="s">
        <v>108</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64"/>
      <c r="AM86" s="65"/>
    </row>
    <row r="87" spans="1:39" s="66" customFormat="1" ht="11.25" customHeight="1">
      <c r="A87" s="182" t="s">
        <v>101</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64"/>
      <c r="AM87" s="65"/>
    </row>
    <row r="88" spans="1:39" s="66" customFormat="1" ht="3" customHeight="1">
      <c r="A88" s="182"/>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64"/>
      <c r="AM88" s="65"/>
    </row>
    <row r="89" spans="1:39" s="66" customFormat="1" ht="11.25" customHeight="1">
      <c r="A89" s="456" t="s">
        <v>95</v>
      </c>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64"/>
      <c r="AM89" s="65"/>
    </row>
    <row r="90" spans="1:39" s="66" customFormat="1" ht="11.25" customHeight="1">
      <c r="A90" s="182" t="s">
        <v>102</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64"/>
      <c r="AL90" s="64"/>
      <c r="AM90" s="65"/>
    </row>
    <row r="91" spans="1:39" s="66" customFormat="1" ht="11.25" customHeight="1">
      <c r="A91" s="182" t="s">
        <v>103</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64"/>
      <c r="AL91" s="64"/>
      <c r="AM91" s="65"/>
    </row>
    <row r="92" spans="1:39" s="66" customFormat="1" ht="3" customHeight="1">
      <c r="A92" s="182"/>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64"/>
      <c r="AL92" s="64"/>
      <c r="AM92" s="65"/>
    </row>
    <row r="93" spans="1:39" s="66" customFormat="1" ht="11.25" customHeight="1">
      <c r="A93" s="182" t="s">
        <v>109</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64"/>
      <c r="AL93" s="64"/>
      <c r="AM93" s="65"/>
    </row>
    <row r="94" spans="1:39">
      <c r="A94" s="74" t="s">
        <v>110</v>
      </c>
      <c r="B94" s="7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76"/>
    </row>
    <row r="95" spans="1:39">
      <c r="A95" s="77" t="s">
        <v>111</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96" spans="1:39">
      <c r="A96" s="184" t="s">
        <v>245</v>
      </c>
    </row>
    <row r="97" spans="1:7">
      <c r="A97" s="184" t="s">
        <v>244</v>
      </c>
    </row>
    <row r="100" spans="1:7" s="147" customFormat="1" ht="5.4">
      <c r="B100" s="147" t="s">
        <v>118</v>
      </c>
      <c r="C100" s="147" t="s">
        <v>119</v>
      </c>
      <c r="D100" s="147" t="s">
        <v>128</v>
      </c>
      <c r="E100" s="147" t="s">
        <v>129</v>
      </c>
    </row>
    <row r="101" spans="1:7" s="147" customFormat="1" ht="5.4">
      <c r="A101" s="147" t="s">
        <v>130</v>
      </c>
      <c r="B101" s="148">
        <v>537</v>
      </c>
      <c r="C101" s="148">
        <v>268</v>
      </c>
      <c r="D101" s="148">
        <v>537</v>
      </c>
      <c r="E101" s="148">
        <v>268</v>
      </c>
      <c r="F101" s="147" t="s">
        <v>131</v>
      </c>
      <c r="G101" s="148"/>
    </row>
    <row r="102" spans="1:7" s="147" customFormat="1" ht="5.4">
      <c r="A102" s="147" t="s">
        <v>132</v>
      </c>
      <c r="B102" s="148">
        <v>684</v>
      </c>
      <c r="C102" s="148">
        <v>342</v>
      </c>
      <c r="D102" s="148">
        <v>684</v>
      </c>
      <c r="E102" s="148">
        <v>342</v>
      </c>
      <c r="F102" s="147" t="s">
        <v>131</v>
      </c>
      <c r="G102" s="148"/>
    </row>
    <row r="103" spans="1:7" s="147" customFormat="1" ht="5.4">
      <c r="A103" s="147" t="s">
        <v>133</v>
      </c>
      <c r="B103" s="148">
        <v>889</v>
      </c>
      <c r="C103" s="148">
        <v>445</v>
      </c>
      <c r="D103" s="148">
        <v>889</v>
      </c>
      <c r="E103" s="148">
        <v>445</v>
      </c>
      <c r="F103" s="147" t="s">
        <v>131</v>
      </c>
      <c r="G103" s="148"/>
    </row>
    <row r="104" spans="1:7" s="147" customFormat="1" ht="5.4">
      <c r="A104" s="147" t="s">
        <v>134</v>
      </c>
      <c r="B104" s="148">
        <v>231</v>
      </c>
      <c r="C104" s="148">
        <v>115</v>
      </c>
      <c r="D104" s="148">
        <v>231</v>
      </c>
      <c r="E104" s="148">
        <v>115</v>
      </c>
      <c r="F104" s="147" t="s">
        <v>131</v>
      </c>
      <c r="G104" s="148"/>
    </row>
    <row r="105" spans="1:7" s="147" customFormat="1" ht="5.4">
      <c r="A105" s="147" t="s">
        <v>18</v>
      </c>
      <c r="B105" s="148">
        <v>226</v>
      </c>
      <c r="C105" s="148">
        <v>113</v>
      </c>
      <c r="D105" s="148">
        <v>226</v>
      </c>
      <c r="E105" s="148">
        <v>113</v>
      </c>
      <c r="F105" s="147" t="s">
        <v>131</v>
      </c>
      <c r="G105" s="148"/>
    </row>
    <row r="106" spans="1:7" s="147" customFormat="1" ht="5.4">
      <c r="A106" s="147" t="s">
        <v>135</v>
      </c>
      <c r="B106" s="148">
        <v>564</v>
      </c>
      <c r="C106" s="148">
        <v>113</v>
      </c>
      <c r="D106" s="148">
        <v>564</v>
      </c>
      <c r="E106" s="148">
        <v>282</v>
      </c>
      <c r="F106" s="147" t="s">
        <v>131</v>
      </c>
      <c r="G106" s="148"/>
    </row>
    <row r="107" spans="1:7" s="147" customFormat="1" ht="5.4">
      <c r="A107" s="147" t="s">
        <v>136</v>
      </c>
      <c r="B107" s="148">
        <v>710</v>
      </c>
      <c r="C107" s="148">
        <v>355</v>
      </c>
      <c r="D107" s="148">
        <v>710</v>
      </c>
      <c r="E107" s="148">
        <v>355</v>
      </c>
      <c r="F107" s="147" t="s">
        <v>131</v>
      </c>
      <c r="G107" s="148"/>
    </row>
    <row r="108" spans="1:7" s="147" customFormat="1" ht="5.4">
      <c r="A108" s="147" t="s">
        <v>137</v>
      </c>
      <c r="B108" s="148">
        <v>1133</v>
      </c>
      <c r="C108" s="148">
        <v>567</v>
      </c>
      <c r="D108" s="148">
        <v>1133</v>
      </c>
      <c r="E108" s="148">
        <v>567</v>
      </c>
      <c r="F108" s="147" t="s">
        <v>131</v>
      </c>
      <c r="G108" s="148"/>
    </row>
    <row r="109" spans="1:7" s="147" customFormat="1" ht="5.4">
      <c r="A109" s="147" t="s">
        <v>49</v>
      </c>
      <c r="B109" s="157">
        <f t="shared" ref="B109:C110" si="0">D109*$AG$5</f>
        <v>0</v>
      </c>
      <c r="C109" s="157">
        <f t="shared" si="0"/>
        <v>0</v>
      </c>
      <c r="D109" s="148">
        <v>27</v>
      </c>
      <c r="E109" s="148">
        <v>13</v>
      </c>
      <c r="F109" s="147" t="s">
        <v>138</v>
      </c>
      <c r="G109" s="148"/>
    </row>
    <row r="110" spans="1:7" s="147" customFormat="1" ht="5.4">
      <c r="A110" s="147" t="s">
        <v>139</v>
      </c>
      <c r="B110" s="157">
        <f t="shared" si="0"/>
        <v>0</v>
      </c>
      <c r="C110" s="157">
        <f t="shared" si="0"/>
        <v>0</v>
      </c>
      <c r="D110" s="148">
        <v>27</v>
      </c>
      <c r="E110" s="148">
        <v>13</v>
      </c>
      <c r="F110" s="147" t="s">
        <v>138</v>
      </c>
      <c r="G110" s="148"/>
    </row>
    <row r="111" spans="1:7" s="147" customFormat="1" ht="5.4">
      <c r="A111" s="147" t="s">
        <v>19</v>
      </c>
      <c r="B111" s="148">
        <v>320</v>
      </c>
      <c r="C111" s="148">
        <v>160</v>
      </c>
      <c r="D111" s="148">
        <v>320</v>
      </c>
      <c r="E111" s="148">
        <v>160</v>
      </c>
      <c r="F111" s="147" t="s">
        <v>131</v>
      </c>
      <c r="G111" s="148"/>
    </row>
    <row r="112" spans="1:7" s="147" customFormat="1" ht="5.4">
      <c r="A112" s="147" t="s">
        <v>20</v>
      </c>
      <c r="B112" s="148">
        <v>339</v>
      </c>
      <c r="C112" s="148">
        <v>169</v>
      </c>
      <c r="D112" s="148">
        <v>339</v>
      </c>
      <c r="E112" s="148">
        <v>169</v>
      </c>
      <c r="F112" s="147" t="s">
        <v>131</v>
      </c>
      <c r="G112" s="148"/>
    </row>
    <row r="113" spans="1:7" s="147" customFormat="1" ht="5.4">
      <c r="A113" s="147" t="s">
        <v>21</v>
      </c>
      <c r="B113" s="148">
        <v>311</v>
      </c>
      <c r="C113" s="148">
        <v>156</v>
      </c>
      <c r="D113" s="148">
        <v>311</v>
      </c>
      <c r="E113" s="148">
        <v>156</v>
      </c>
      <c r="F113" s="147" t="s">
        <v>131</v>
      </c>
      <c r="G113" s="148"/>
    </row>
    <row r="114" spans="1:7" s="147" customFormat="1" ht="5.4">
      <c r="A114" s="147" t="s">
        <v>22</v>
      </c>
      <c r="B114" s="148">
        <v>137</v>
      </c>
      <c r="C114" s="148">
        <v>68</v>
      </c>
      <c r="D114" s="148">
        <v>137</v>
      </c>
      <c r="E114" s="148">
        <v>68</v>
      </c>
      <c r="F114" s="147" t="s">
        <v>131</v>
      </c>
      <c r="G114" s="148"/>
    </row>
    <row r="115" spans="1:7" s="147" customFormat="1" ht="5.4">
      <c r="A115" s="147" t="s">
        <v>23</v>
      </c>
      <c r="B115" s="148">
        <v>508</v>
      </c>
      <c r="C115" s="148">
        <v>254</v>
      </c>
      <c r="D115" s="148">
        <v>508</v>
      </c>
      <c r="E115" s="148">
        <v>254</v>
      </c>
      <c r="F115" s="147" t="s">
        <v>131</v>
      </c>
      <c r="G115" s="148"/>
    </row>
    <row r="116" spans="1:7" s="147" customFormat="1" ht="5.4">
      <c r="A116" s="147" t="s">
        <v>24</v>
      </c>
      <c r="B116" s="148">
        <v>204</v>
      </c>
      <c r="C116" s="148">
        <v>102</v>
      </c>
      <c r="D116" s="148">
        <v>204</v>
      </c>
      <c r="E116" s="148">
        <v>102</v>
      </c>
      <c r="F116" s="147" t="s">
        <v>131</v>
      </c>
      <c r="G116" s="148"/>
    </row>
    <row r="117" spans="1:7" s="147" customFormat="1" ht="5.4">
      <c r="A117" s="147" t="s">
        <v>25</v>
      </c>
      <c r="B117" s="148">
        <v>148</v>
      </c>
      <c r="C117" s="148">
        <v>74</v>
      </c>
      <c r="D117" s="148">
        <v>148</v>
      </c>
      <c r="E117" s="148">
        <v>74</v>
      </c>
      <c r="F117" s="147" t="s">
        <v>131</v>
      </c>
      <c r="G117" s="148"/>
    </row>
    <row r="118" spans="1:7" s="147" customFormat="1" ht="5.4">
      <c r="A118" s="147" t="s">
        <v>26</v>
      </c>
      <c r="B118" s="148"/>
      <c r="C118" s="148">
        <v>282</v>
      </c>
      <c r="D118" s="148"/>
      <c r="E118" s="148">
        <v>282</v>
      </c>
      <c r="F118" s="147" t="s">
        <v>131</v>
      </c>
      <c r="G118" s="148"/>
    </row>
    <row r="119" spans="1:7" s="147" customFormat="1" ht="5.4">
      <c r="A119" s="147" t="s">
        <v>140</v>
      </c>
      <c r="B119" s="148">
        <v>33</v>
      </c>
      <c r="C119" s="148">
        <v>16</v>
      </c>
      <c r="D119" s="148">
        <v>33</v>
      </c>
      <c r="E119" s="148">
        <v>16</v>
      </c>
      <c r="F119" s="147" t="s">
        <v>131</v>
      </c>
      <c r="G119" s="148"/>
    </row>
    <row r="120" spans="1:7" s="147" customFormat="1" ht="5.4">
      <c r="A120" s="147" t="s">
        <v>27</v>
      </c>
      <c r="B120" s="148">
        <v>475</v>
      </c>
      <c r="C120" s="148">
        <v>237</v>
      </c>
      <c r="D120" s="148">
        <v>475</v>
      </c>
      <c r="E120" s="148">
        <v>237</v>
      </c>
      <c r="F120" s="147" t="s">
        <v>131</v>
      </c>
      <c r="G120" s="148"/>
    </row>
    <row r="121" spans="1:7" s="147" customFormat="1" ht="5.4">
      <c r="A121" s="147" t="s">
        <v>28</v>
      </c>
      <c r="B121" s="148">
        <v>638</v>
      </c>
      <c r="C121" s="148">
        <v>319</v>
      </c>
      <c r="D121" s="148">
        <v>638</v>
      </c>
      <c r="E121" s="148">
        <v>319</v>
      </c>
      <c r="F121" s="147" t="s">
        <v>131</v>
      </c>
      <c r="G121" s="148"/>
    </row>
    <row r="122" spans="1:7" s="147" customFormat="1" ht="5.4">
      <c r="A122" s="147" t="s">
        <v>29</v>
      </c>
      <c r="B122" s="148">
        <f>D122*$AG$5</f>
        <v>0</v>
      </c>
      <c r="C122" s="148">
        <f>E122*$AG$5</f>
        <v>0</v>
      </c>
      <c r="D122" s="148">
        <v>38</v>
      </c>
      <c r="E122" s="148">
        <v>19</v>
      </c>
      <c r="F122" s="147" t="s">
        <v>138</v>
      </c>
      <c r="G122" s="148"/>
    </row>
    <row r="123" spans="1:7" s="147" customFormat="1" ht="5.4">
      <c r="A123" s="147" t="s">
        <v>30</v>
      </c>
      <c r="B123" s="148">
        <f>D123*$AG$5</f>
        <v>0</v>
      </c>
      <c r="C123" s="148">
        <f t="shared" ref="C123:C135" si="1">E123*$AG$5</f>
        <v>0</v>
      </c>
      <c r="D123" s="148">
        <v>40</v>
      </c>
      <c r="E123" s="148">
        <v>20</v>
      </c>
      <c r="F123" s="147" t="s">
        <v>138</v>
      </c>
      <c r="G123" s="148"/>
    </row>
    <row r="124" spans="1:7" s="147" customFormat="1" ht="5.4">
      <c r="A124" s="147" t="s">
        <v>31</v>
      </c>
      <c r="B124" s="148">
        <f t="shared" ref="B124:B135" si="2">D124*$AG$5</f>
        <v>0</v>
      </c>
      <c r="C124" s="148">
        <f t="shared" si="1"/>
        <v>0</v>
      </c>
      <c r="D124" s="148">
        <v>38</v>
      </c>
      <c r="E124" s="148">
        <v>19</v>
      </c>
      <c r="F124" s="147" t="s">
        <v>138</v>
      </c>
      <c r="G124" s="148"/>
    </row>
    <row r="125" spans="1:7" s="147" customFormat="1" ht="5.4">
      <c r="A125" s="147" t="s">
        <v>32</v>
      </c>
      <c r="B125" s="148">
        <f t="shared" si="2"/>
        <v>0</v>
      </c>
      <c r="C125" s="148">
        <f t="shared" si="1"/>
        <v>0</v>
      </c>
      <c r="D125" s="148">
        <v>48</v>
      </c>
      <c r="E125" s="148">
        <v>24</v>
      </c>
      <c r="F125" s="147" t="s">
        <v>138</v>
      </c>
      <c r="G125" s="148"/>
    </row>
    <row r="126" spans="1:7" s="147" customFormat="1" ht="5.4">
      <c r="A126" s="147" t="s">
        <v>33</v>
      </c>
      <c r="B126" s="148">
        <f t="shared" si="2"/>
        <v>0</v>
      </c>
      <c r="C126" s="148">
        <f t="shared" si="1"/>
        <v>0</v>
      </c>
      <c r="D126" s="148">
        <v>43</v>
      </c>
      <c r="E126" s="148">
        <v>21</v>
      </c>
      <c r="F126" s="147" t="s">
        <v>138</v>
      </c>
      <c r="G126" s="148"/>
    </row>
    <row r="127" spans="1:7" s="147" customFormat="1" ht="5.4">
      <c r="A127" s="147" t="s">
        <v>34</v>
      </c>
      <c r="B127" s="148">
        <f t="shared" si="2"/>
        <v>0</v>
      </c>
      <c r="C127" s="148">
        <f t="shared" si="1"/>
        <v>0</v>
      </c>
      <c r="D127" s="148">
        <v>36</v>
      </c>
      <c r="E127" s="148">
        <v>18</v>
      </c>
      <c r="F127" s="147" t="s">
        <v>138</v>
      </c>
      <c r="G127" s="148"/>
    </row>
    <row r="128" spans="1:7" s="147" customFormat="1" ht="5.4">
      <c r="A128" s="147" t="s">
        <v>141</v>
      </c>
      <c r="B128" s="148">
        <f t="shared" si="2"/>
        <v>0</v>
      </c>
      <c r="C128" s="148">
        <f t="shared" si="1"/>
        <v>0</v>
      </c>
      <c r="D128" s="148">
        <v>37</v>
      </c>
      <c r="E128" s="148">
        <v>19</v>
      </c>
      <c r="F128" s="147" t="s">
        <v>138</v>
      </c>
      <c r="G128" s="148"/>
    </row>
    <row r="129" spans="1:7" s="147" customFormat="1" ht="5.4">
      <c r="A129" s="147" t="s">
        <v>142</v>
      </c>
      <c r="B129" s="148">
        <f t="shared" si="2"/>
        <v>0</v>
      </c>
      <c r="C129" s="148">
        <f t="shared" si="1"/>
        <v>0</v>
      </c>
      <c r="D129" s="148">
        <v>35</v>
      </c>
      <c r="E129" s="148">
        <v>18</v>
      </c>
      <c r="F129" s="147" t="s">
        <v>138</v>
      </c>
      <c r="G129" s="148"/>
    </row>
    <row r="130" spans="1:7" s="147" customFormat="1" ht="5.4">
      <c r="A130" s="147" t="s">
        <v>143</v>
      </c>
      <c r="B130" s="148">
        <f t="shared" si="2"/>
        <v>0</v>
      </c>
      <c r="C130" s="148">
        <f t="shared" si="1"/>
        <v>0</v>
      </c>
      <c r="D130" s="148">
        <v>37</v>
      </c>
      <c r="E130" s="148">
        <v>19</v>
      </c>
      <c r="F130" s="147" t="s">
        <v>138</v>
      </c>
      <c r="G130" s="148"/>
    </row>
    <row r="131" spans="1:7" s="147" customFormat="1" ht="5.4">
      <c r="A131" s="147" t="s">
        <v>144</v>
      </c>
      <c r="B131" s="148">
        <f t="shared" si="2"/>
        <v>0</v>
      </c>
      <c r="C131" s="148">
        <f t="shared" si="1"/>
        <v>0</v>
      </c>
      <c r="D131" s="148">
        <v>35</v>
      </c>
      <c r="E131" s="148">
        <v>18</v>
      </c>
      <c r="F131" s="147" t="s">
        <v>138</v>
      </c>
      <c r="G131" s="148"/>
    </row>
    <row r="132" spans="1:7" s="147" customFormat="1" ht="5.4">
      <c r="A132" s="147" t="s">
        <v>145</v>
      </c>
      <c r="B132" s="148">
        <f t="shared" si="2"/>
        <v>0</v>
      </c>
      <c r="C132" s="148">
        <f t="shared" si="1"/>
        <v>0</v>
      </c>
      <c r="D132" s="148">
        <v>37</v>
      </c>
      <c r="E132" s="148">
        <v>19</v>
      </c>
      <c r="F132" s="147" t="s">
        <v>138</v>
      </c>
      <c r="G132" s="148"/>
    </row>
    <row r="133" spans="1:7" s="147" customFormat="1" ht="5.4">
      <c r="A133" s="147" t="s">
        <v>146</v>
      </c>
      <c r="B133" s="148">
        <f t="shared" si="2"/>
        <v>0</v>
      </c>
      <c r="C133" s="148">
        <f t="shared" si="1"/>
        <v>0</v>
      </c>
      <c r="D133" s="148">
        <v>35</v>
      </c>
      <c r="E133" s="148">
        <v>18</v>
      </c>
      <c r="F133" s="147" t="s">
        <v>138</v>
      </c>
      <c r="G133" s="148"/>
    </row>
    <row r="134" spans="1:7" s="147" customFormat="1" ht="5.4">
      <c r="A134" s="147" t="s">
        <v>147</v>
      </c>
      <c r="B134" s="148">
        <f t="shared" si="2"/>
        <v>0</v>
      </c>
      <c r="C134" s="148">
        <f t="shared" si="1"/>
        <v>0</v>
      </c>
      <c r="D134" s="148">
        <v>37</v>
      </c>
      <c r="E134" s="148">
        <v>19</v>
      </c>
      <c r="F134" s="147" t="s">
        <v>138</v>
      </c>
      <c r="G134" s="148"/>
    </row>
    <row r="135" spans="1:7" s="147" customFormat="1" ht="5.4">
      <c r="A135" s="147" t="s">
        <v>148</v>
      </c>
      <c r="B135" s="148">
        <f t="shared" si="2"/>
        <v>0</v>
      </c>
      <c r="C135" s="148">
        <f t="shared" si="1"/>
        <v>0</v>
      </c>
      <c r="D135" s="148">
        <v>35</v>
      </c>
      <c r="E135" s="148">
        <v>18</v>
      </c>
      <c r="F135" s="147" t="s">
        <v>138</v>
      </c>
      <c r="G135" s="148"/>
    </row>
    <row r="136" spans="1:7" s="147" customFormat="1" ht="5.4"/>
    <row r="137" spans="1:7" s="147" customFormat="1" ht="5.4">
      <c r="A137" s="147" t="s">
        <v>120</v>
      </c>
      <c r="B137" s="147" t="s">
        <v>149</v>
      </c>
    </row>
    <row r="138" spans="1:7" s="147" customFormat="1" ht="5.4">
      <c r="A138" s="147" t="s">
        <v>121</v>
      </c>
      <c r="B138" s="147">
        <v>0</v>
      </c>
      <c r="C138" s="147" t="b">
        <v>0</v>
      </c>
      <c r="D138" s="147" t="b">
        <v>0</v>
      </c>
      <c r="E138" s="147" t="b">
        <v>0</v>
      </c>
      <c r="F138" s="147">
        <v>0</v>
      </c>
      <c r="G138" s="147">
        <v>0</v>
      </c>
    </row>
    <row r="139" spans="1:7" s="147" customFormat="1" ht="5.4">
      <c r="A139" s="147" t="s">
        <v>122</v>
      </c>
    </row>
    <row r="140" spans="1:7" s="147" customFormat="1" ht="5.4">
      <c r="A140" s="147" t="s">
        <v>123</v>
      </c>
    </row>
    <row r="141" spans="1:7" s="147" customFormat="1" ht="5.4">
      <c r="A141" s="147" t="s">
        <v>124</v>
      </c>
    </row>
    <row r="142" spans="1:7" s="147" customFormat="1" ht="5.4">
      <c r="A142" s="147" t="s">
        <v>125</v>
      </c>
    </row>
    <row r="143" spans="1:7" s="147" customFormat="1" ht="5.4">
      <c r="A143" s="147" t="s">
        <v>126</v>
      </c>
    </row>
    <row r="144" spans="1:7" s="147" customFormat="1" ht="5.4">
      <c r="A144" s="147" t="s">
        <v>127</v>
      </c>
    </row>
  </sheetData>
  <sheetProtection formatCells="0" formatColumns="0" formatRows="0" insertColumns="0" insertRows="0" autoFilter="0"/>
  <mergeCells count="169">
    <mergeCell ref="O47:AM47"/>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99060</xdr:colOff>
                    <xdr:row>9</xdr:row>
                    <xdr:rowOff>30480</xdr:rowOff>
                  </from>
                  <to>
                    <xdr:col>9</xdr:col>
                    <xdr:colOff>22860</xdr:colOff>
                    <xdr:row>10</xdr:row>
                    <xdr:rowOff>60960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99060</xdr:colOff>
                    <xdr:row>10</xdr:row>
                    <xdr:rowOff>22860</xdr:rowOff>
                  </from>
                  <to>
                    <xdr:col>9</xdr:col>
                    <xdr:colOff>22860</xdr:colOff>
                    <xdr:row>11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GridLines="0" view="pageBreakPreview" zoomScaleNormal="100" zoomScaleSheetLayoutView="100" workbookViewId="0">
      <selection activeCell="C1" sqref="C1"/>
    </sheetView>
  </sheetViews>
  <sheetFormatPr defaultColWidth="8.88671875" defaultRowHeight="13.2"/>
  <cols>
    <col min="1" max="14" width="2.77734375" style="185" customWidth="1"/>
    <col min="15" max="15" width="4.88671875" style="185" customWidth="1"/>
    <col min="16" max="36" width="2.77734375" style="185" customWidth="1"/>
    <col min="37" max="16384" width="8.88671875" style="185"/>
  </cols>
  <sheetData>
    <row r="1" spans="1:36">
      <c r="A1" s="186" t="s">
        <v>237</v>
      </c>
      <c r="B1" s="186"/>
      <c r="C1" s="186"/>
      <c r="D1" s="186"/>
      <c r="E1" s="186"/>
      <c r="F1" s="186"/>
      <c r="G1" s="186"/>
      <c r="H1" s="186"/>
      <c r="I1" s="186"/>
      <c r="J1" s="186"/>
      <c r="K1" s="186"/>
      <c r="L1" s="186"/>
      <c r="M1" s="186"/>
      <c r="N1" s="186"/>
      <c r="O1" s="186"/>
      <c r="P1" s="186"/>
      <c r="Q1" s="186"/>
      <c r="R1" s="186"/>
      <c r="S1" s="186"/>
      <c r="T1" s="186"/>
      <c r="U1" s="186"/>
      <c r="V1" s="186"/>
      <c r="W1" s="186"/>
      <c r="X1" s="186"/>
      <c r="Y1" s="188"/>
      <c r="Z1" s="188"/>
      <c r="AA1" s="188"/>
      <c r="AB1" s="188"/>
      <c r="AC1" s="188"/>
      <c r="AD1" s="188"/>
      <c r="AE1" s="188"/>
      <c r="AF1" s="188"/>
      <c r="AG1" s="188" t="s">
        <v>198</v>
      </c>
      <c r="AH1" s="188"/>
      <c r="AI1" s="188"/>
      <c r="AJ1" s="187"/>
    </row>
    <row r="2" spans="1:36">
      <c r="A2" s="469" t="s">
        <v>182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row>
    <row r="3" spans="1:36">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7"/>
    </row>
    <row r="5" spans="1:36" ht="13.8" thickBot="1">
      <c r="A5" s="189" t="s">
        <v>199</v>
      </c>
    </row>
    <row r="6" spans="1:36" ht="19.5" customHeight="1" thickBot="1">
      <c r="C6" s="471" t="s">
        <v>183</v>
      </c>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3"/>
    </row>
    <row r="7" spans="1:36" ht="14.4">
      <c r="C7" s="190"/>
      <c r="D7" s="474" t="s">
        <v>184</v>
      </c>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5"/>
    </row>
    <row r="8" spans="1:36" ht="14.4">
      <c r="C8" s="191"/>
      <c r="D8" s="476" t="s">
        <v>185</v>
      </c>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8"/>
    </row>
    <row r="9" spans="1:36" ht="14.4">
      <c r="C9" s="191"/>
      <c r="D9" s="479" t="s">
        <v>200</v>
      </c>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1"/>
    </row>
    <row r="10" spans="1:36" ht="14.4">
      <c r="C10" s="191"/>
      <c r="D10" s="479" t="s">
        <v>201</v>
      </c>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1"/>
    </row>
    <row r="11" spans="1:36" ht="14.4">
      <c r="C11" s="191"/>
      <c r="D11" s="476" t="s">
        <v>186</v>
      </c>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8"/>
    </row>
    <row r="12" spans="1:36" ht="18.75" customHeight="1">
      <c r="C12" s="192"/>
      <c r="D12" s="482" t="s">
        <v>202</v>
      </c>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4"/>
    </row>
    <row r="13" spans="1:36" ht="62.25" customHeight="1" thickBot="1">
      <c r="C13" s="193"/>
      <c r="D13" s="485" t="s">
        <v>187</v>
      </c>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7"/>
    </row>
    <row r="14" spans="1:36" ht="18.75" customHeight="1">
      <c r="C14" s="194"/>
      <c r="D14" s="488" t="s">
        <v>188</v>
      </c>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row>
    <row r="15" spans="1:36" ht="18.75" customHeight="1">
      <c r="C15" s="194"/>
      <c r="D15" s="489" t="s">
        <v>189</v>
      </c>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row>
    <row r="16" spans="1:36" ht="6.75" customHeight="1">
      <c r="C16" s="195"/>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row>
    <row r="17" spans="1:37" ht="18.75" customHeight="1" thickBot="1">
      <c r="A17" s="189" t="s">
        <v>190</v>
      </c>
      <c r="C17" s="195"/>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row>
    <row r="18" spans="1:37" ht="18.75" customHeight="1">
      <c r="B18" s="460"/>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2"/>
    </row>
    <row r="19" spans="1:37" ht="18.75" customHeight="1">
      <c r="B19" s="463"/>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5"/>
    </row>
    <row r="20" spans="1:37" ht="18.75" customHeight="1">
      <c r="B20" s="463"/>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5"/>
    </row>
    <row r="21" spans="1:37" ht="18.75" customHeight="1" thickBot="1">
      <c r="B21" s="466"/>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8"/>
    </row>
    <row r="22" spans="1:37" ht="18.75" customHeight="1">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row>
    <row r="23" spans="1:37" ht="18.75" customHeight="1">
      <c r="A23" s="197"/>
      <c r="B23" s="197"/>
      <c r="C23" s="198" t="s">
        <v>191</v>
      </c>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row>
    <row r="24" spans="1:37" ht="18.75" customHeight="1">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row>
    <row r="25" spans="1:37" ht="31.5" customHeight="1">
      <c r="A25" s="490" t="s">
        <v>192</v>
      </c>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row>
    <row r="26" spans="1:37" ht="18.75" hidden="1" customHeight="1">
      <c r="A26" s="490"/>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row>
    <row r="27" spans="1:37" ht="18.75" customHeight="1">
      <c r="A27" s="200" t="s">
        <v>193</v>
      </c>
      <c r="B27" s="200"/>
      <c r="C27" s="491"/>
      <c r="D27" s="492"/>
      <c r="E27" s="200" t="s">
        <v>4</v>
      </c>
      <c r="F27" s="491"/>
      <c r="G27" s="492"/>
      <c r="H27" s="200" t="s">
        <v>3</v>
      </c>
      <c r="I27" s="491"/>
      <c r="J27" s="492"/>
      <c r="K27" s="200" t="s">
        <v>2</v>
      </c>
      <c r="L27" s="201"/>
      <c r="M27" s="493" t="s">
        <v>194</v>
      </c>
      <c r="N27" s="493"/>
      <c r="O27" s="493"/>
      <c r="P27" s="494"/>
      <c r="Q27" s="494"/>
      <c r="R27" s="494"/>
      <c r="S27" s="494"/>
      <c r="T27" s="494"/>
      <c r="U27" s="494"/>
      <c r="V27" s="494"/>
      <c r="W27" s="494"/>
      <c r="X27" s="494"/>
      <c r="Y27" s="494"/>
      <c r="Z27" s="494"/>
      <c r="AA27" s="494"/>
      <c r="AB27" s="494"/>
      <c r="AC27" s="494"/>
      <c r="AD27" s="494"/>
      <c r="AE27" s="494"/>
      <c r="AF27" s="494"/>
      <c r="AG27" s="494"/>
      <c r="AH27" s="494"/>
      <c r="AI27" s="494"/>
    </row>
    <row r="28" spans="1:37" ht="18.75" customHeight="1">
      <c r="A28" s="202"/>
      <c r="B28" s="203"/>
      <c r="C28" s="203"/>
      <c r="D28" s="203"/>
      <c r="E28" s="203"/>
      <c r="F28" s="203"/>
      <c r="G28" s="203"/>
      <c r="H28" s="203"/>
      <c r="I28" s="203"/>
      <c r="J28" s="203"/>
      <c r="K28" s="203"/>
      <c r="L28" s="203"/>
      <c r="M28" s="496" t="s">
        <v>195</v>
      </c>
      <c r="N28" s="496"/>
      <c r="O28" s="496"/>
      <c r="P28" s="493" t="s">
        <v>196</v>
      </c>
      <c r="Q28" s="493"/>
      <c r="R28" s="497"/>
      <c r="S28" s="497"/>
      <c r="T28" s="497"/>
      <c r="U28" s="497"/>
      <c r="V28" s="497"/>
      <c r="W28" s="498" t="s">
        <v>197</v>
      </c>
      <c r="X28" s="498"/>
      <c r="Y28" s="497"/>
      <c r="Z28" s="497"/>
      <c r="AA28" s="497"/>
      <c r="AB28" s="497"/>
      <c r="AC28" s="497"/>
      <c r="AD28" s="497"/>
      <c r="AE28" s="497"/>
      <c r="AF28" s="497"/>
      <c r="AG28" s="497"/>
      <c r="AH28" s="499"/>
      <c r="AI28" s="499"/>
    </row>
    <row r="29" spans="1:37">
      <c r="A29" s="204"/>
      <c r="B29" s="205"/>
      <c r="C29" s="205"/>
      <c r="D29" s="205"/>
      <c r="E29" s="205"/>
      <c r="F29" s="205"/>
      <c r="G29" s="205"/>
      <c r="H29" s="205"/>
      <c r="I29" s="205"/>
      <c r="J29" s="205"/>
      <c r="K29" s="205"/>
      <c r="L29" s="205"/>
      <c r="M29" s="205"/>
      <c r="N29" s="205"/>
      <c r="O29" s="204"/>
      <c r="P29" s="206"/>
      <c r="Q29" s="207"/>
      <c r="R29" s="207"/>
      <c r="S29" s="207"/>
      <c r="T29" s="207"/>
      <c r="U29" s="207"/>
      <c r="V29" s="208"/>
      <c r="W29" s="208"/>
      <c r="X29" s="208"/>
      <c r="Y29" s="208"/>
      <c r="Z29" s="208"/>
      <c r="AA29" s="208"/>
      <c r="AB29" s="208"/>
      <c r="AC29" s="208"/>
      <c r="AD29" s="208"/>
      <c r="AE29" s="208"/>
      <c r="AF29" s="208"/>
      <c r="AG29" s="208"/>
      <c r="AH29" s="209"/>
      <c r="AI29" s="210"/>
    </row>
    <row r="30" spans="1:37">
      <c r="B30" s="211"/>
      <c r="C30" s="212"/>
      <c r="D30" s="213"/>
      <c r="E30" s="213"/>
      <c r="F30" s="213"/>
      <c r="G30" s="213"/>
      <c r="H30" s="213"/>
      <c r="I30" s="213"/>
      <c r="J30" s="213"/>
      <c r="K30" s="213"/>
      <c r="L30" s="213"/>
      <c r="M30" s="213"/>
      <c r="N30" s="213"/>
      <c r="O30" s="213"/>
      <c r="P30" s="213"/>
      <c r="Q30" s="213"/>
      <c r="R30" s="213"/>
      <c r="S30" s="213"/>
      <c r="T30" s="213"/>
      <c r="U30" s="213"/>
      <c r="V30" s="213"/>
      <c r="W30" s="213"/>
      <c r="X30" s="213"/>
      <c r="Y30" s="213"/>
      <c r="Z30" s="214"/>
      <c r="AA30" s="214"/>
      <c r="AB30" s="214"/>
      <c r="AC30" s="214"/>
      <c r="AD30" s="214"/>
      <c r="AE30" s="214"/>
      <c r="AF30" s="214"/>
      <c r="AG30" s="214"/>
      <c r="AH30" s="214"/>
      <c r="AI30" s="213"/>
      <c r="AJ30" s="215"/>
    </row>
    <row r="31" spans="1:37">
      <c r="B31" s="216"/>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3"/>
  <dataValidations count="2">
    <dataValidation imeMode="halfAlpha" allowBlank="1" showInputMessage="1" showErrorMessage="1" sqref="I27:J27 C27:D27 F27:G27"/>
    <dataValidation imeMode="hiragana" allowBlank="1" showInputMessage="1" showErrorMessage="1" sqref="V29 R28"/>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2</xdr:col>
                    <xdr:colOff>0</xdr:colOff>
                    <xdr:row>6</xdr:row>
                    <xdr:rowOff>0</xdr:rowOff>
                  </from>
                  <to>
                    <xdr:col>3</xdr:col>
                    <xdr:colOff>38100</xdr:colOff>
                    <xdr:row>7</xdr:row>
                    <xdr:rowOff>45720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xdr:col>
                    <xdr:colOff>0</xdr:colOff>
                    <xdr:row>7</xdr:row>
                    <xdr:rowOff>0</xdr:rowOff>
                  </from>
                  <to>
                    <xdr:col>3</xdr:col>
                    <xdr:colOff>38100</xdr:colOff>
                    <xdr:row>8</xdr:row>
                    <xdr:rowOff>45720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xdr:col>
                    <xdr:colOff>0</xdr:colOff>
                    <xdr:row>8</xdr:row>
                    <xdr:rowOff>0</xdr:rowOff>
                  </from>
                  <to>
                    <xdr:col>3</xdr:col>
                    <xdr:colOff>38100</xdr:colOff>
                    <xdr:row>9</xdr:row>
                    <xdr:rowOff>45720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xdr:col>
                    <xdr:colOff>0</xdr:colOff>
                    <xdr:row>10</xdr:row>
                    <xdr:rowOff>236220</xdr:rowOff>
                  </from>
                  <to>
                    <xdr:col>3</xdr:col>
                    <xdr:colOff>38100</xdr:colOff>
                    <xdr:row>12</xdr:row>
                    <xdr:rowOff>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xdr:col>
                    <xdr:colOff>0</xdr:colOff>
                    <xdr:row>8</xdr:row>
                    <xdr:rowOff>0</xdr:rowOff>
                  </from>
                  <to>
                    <xdr:col>3</xdr:col>
                    <xdr:colOff>38100</xdr:colOff>
                    <xdr:row>9</xdr:row>
                    <xdr:rowOff>45720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2</xdr:col>
                    <xdr:colOff>0</xdr:colOff>
                    <xdr:row>8</xdr:row>
                    <xdr:rowOff>0</xdr:rowOff>
                  </from>
                  <to>
                    <xdr:col>3</xdr:col>
                    <xdr:colOff>38100</xdr:colOff>
                    <xdr:row>9</xdr:row>
                    <xdr:rowOff>45720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2</xdr:col>
                    <xdr:colOff>0</xdr:colOff>
                    <xdr:row>10</xdr:row>
                    <xdr:rowOff>0</xdr:rowOff>
                  </from>
                  <to>
                    <xdr:col>3</xdr:col>
                    <xdr:colOff>38100</xdr:colOff>
                    <xdr:row>11</xdr:row>
                    <xdr:rowOff>45720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2</xdr:col>
                    <xdr:colOff>0</xdr:colOff>
                    <xdr:row>10</xdr:row>
                    <xdr:rowOff>0</xdr:rowOff>
                  </from>
                  <to>
                    <xdr:col>3</xdr:col>
                    <xdr:colOff>38100</xdr:colOff>
                    <xdr:row>11</xdr:row>
                    <xdr:rowOff>45720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2</xdr:col>
                    <xdr:colOff>0</xdr:colOff>
                    <xdr:row>11</xdr:row>
                    <xdr:rowOff>236220</xdr:rowOff>
                  </from>
                  <to>
                    <xdr:col>3</xdr:col>
                    <xdr:colOff>38100</xdr:colOff>
                    <xdr:row>12</xdr:row>
                    <xdr:rowOff>228600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2</xdr:col>
                    <xdr:colOff>0</xdr:colOff>
                    <xdr:row>9</xdr:row>
                    <xdr:rowOff>0</xdr:rowOff>
                  </from>
                  <to>
                    <xdr:col>3</xdr:col>
                    <xdr:colOff>38100</xdr:colOff>
                    <xdr:row>10</xdr:row>
                    <xdr:rowOff>45720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xdr:col>
                    <xdr:colOff>0</xdr:colOff>
                    <xdr:row>9</xdr:row>
                    <xdr:rowOff>0</xdr:rowOff>
                  </from>
                  <to>
                    <xdr:col>3</xdr:col>
                    <xdr:colOff>38100</xdr:colOff>
                    <xdr:row>10</xdr:row>
                    <xdr:rowOff>45720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xdr:col>
                    <xdr:colOff>0</xdr:colOff>
                    <xdr:row>9</xdr:row>
                    <xdr:rowOff>0</xdr:rowOff>
                  </from>
                  <to>
                    <xdr:col>3</xdr:col>
                    <xdr:colOff>38100</xdr:colOff>
                    <xdr:row>10</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opLeftCell="A7" zoomScale="70" zoomScaleNormal="70" zoomScaleSheetLayoutView="70" zoomScalePageLayoutView="85" workbookViewId="0">
      <selection activeCell="A89" sqref="A89"/>
    </sheetView>
  </sheetViews>
  <sheetFormatPr defaultColWidth="10" defaultRowHeight="13.2"/>
  <cols>
    <col min="1" max="1" width="15.109375" style="219" customWidth="1"/>
    <col min="2" max="2" width="130.44140625" style="219" customWidth="1"/>
    <col min="3" max="3" width="35.21875" style="240" customWidth="1"/>
    <col min="4" max="16384" width="10" style="219"/>
  </cols>
  <sheetData>
    <row r="1" spans="1:4" ht="19.95" customHeight="1">
      <c r="A1" s="217" t="s">
        <v>238</v>
      </c>
      <c r="B1" s="218"/>
      <c r="C1" s="218" t="s">
        <v>203</v>
      </c>
    </row>
    <row r="2" spans="1:4" ht="36.75" customHeight="1">
      <c r="A2" s="500" t="s">
        <v>204</v>
      </c>
      <c r="B2" s="500"/>
      <c r="C2" s="500"/>
      <c r="D2" s="220"/>
    </row>
    <row r="3" spans="1:4" ht="16.5" customHeight="1" thickBot="1">
      <c r="A3" s="221"/>
      <c r="B3" s="221"/>
      <c r="C3" s="222" t="s">
        <v>205</v>
      </c>
      <c r="D3" s="220"/>
    </row>
    <row r="4" spans="1:4" ht="38.25" customHeight="1" thickBot="1">
      <c r="A4" s="501" t="s">
        <v>206</v>
      </c>
      <c r="B4" s="502"/>
      <c r="C4" s="223"/>
    </row>
    <row r="5" spans="1:4" ht="307.2" customHeight="1" thickBot="1">
      <c r="A5" s="224" t="s">
        <v>207</v>
      </c>
      <c r="B5" s="225" t="s">
        <v>208</v>
      </c>
      <c r="C5" s="223"/>
    </row>
    <row r="6" spans="1:4" ht="147.6" customHeight="1" thickBot="1">
      <c r="A6" s="224" t="s">
        <v>209</v>
      </c>
      <c r="B6" s="225" t="s">
        <v>210</v>
      </c>
      <c r="C6" s="226"/>
    </row>
    <row r="7" spans="1:4" ht="117" customHeight="1" thickBot="1">
      <c r="A7" s="227" t="s">
        <v>211</v>
      </c>
      <c r="B7" s="228" t="s">
        <v>212</v>
      </c>
      <c r="C7" s="229"/>
    </row>
    <row r="8" spans="1:4" ht="90.6" customHeight="1" thickBot="1">
      <c r="A8" s="227" t="s">
        <v>213</v>
      </c>
      <c r="B8" s="228" t="s">
        <v>214</v>
      </c>
      <c r="C8" s="223"/>
    </row>
    <row r="9" spans="1:4" ht="51.6" customHeight="1" thickBot="1">
      <c r="A9" s="227" t="s">
        <v>215</v>
      </c>
      <c r="B9" s="228" t="s">
        <v>216</v>
      </c>
      <c r="C9" s="230"/>
    </row>
    <row r="10" spans="1:4" ht="87" customHeight="1" thickBot="1">
      <c r="A10" s="227" t="s">
        <v>217</v>
      </c>
      <c r="B10" s="228" t="s">
        <v>218</v>
      </c>
      <c r="C10" s="223"/>
    </row>
    <row r="11" spans="1:4" ht="61.95" customHeight="1" thickBot="1">
      <c r="A11" s="227" t="s">
        <v>219</v>
      </c>
      <c r="B11" s="228" t="s">
        <v>220</v>
      </c>
      <c r="C11" s="230"/>
    </row>
    <row r="12" spans="1:4" ht="61.95" customHeight="1" thickBot="1">
      <c r="A12" s="227" t="s">
        <v>221</v>
      </c>
      <c r="B12" s="231" t="s">
        <v>222</v>
      </c>
      <c r="C12" s="223"/>
    </row>
    <row r="13" spans="1:4" ht="45" customHeight="1" thickBot="1">
      <c r="A13" s="227" t="s">
        <v>223</v>
      </c>
      <c r="B13" s="228" t="s">
        <v>224</v>
      </c>
      <c r="C13" s="230"/>
    </row>
    <row r="14" spans="1:4" ht="79.8" thickBot="1">
      <c r="A14" s="232" t="s">
        <v>225</v>
      </c>
      <c r="B14" s="233" t="s">
        <v>226</v>
      </c>
      <c r="C14" s="223"/>
      <c r="D14" s="234"/>
    </row>
    <row r="15" spans="1:4" ht="50.4" customHeight="1" thickBot="1">
      <c r="A15" s="232" t="s">
        <v>227</v>
      </c>
      <c r="B15" s="228" t="s">
        <v>228</v>
      </c>
      <c r="C15" s="230"/>
      <c r="D15" s="234"/>
    </row>
    <row r="16" spans="1:4" ht="44.25" customHeight="1">
      <c r="A16" s="235"/>
      <c r="B16" s="235"/>
      <c r="C16" s="236"/>
    </row>
    <row r="17" spans="1:4" ht="44.25" customHeight="1">
      <c r="A17" s="503" t="s">
        <v>229</v>
      </c>
      <c r="B17" s="503"/>
      <c r="C17" s="503"/>
    </row>
    <row r="18" spans="1:4" ht="44.25" customHeight="1">
      <c r="A18" s="224" t="s">
        <v>230</v>
      </c>
      <c r="B18" s="237"/>
      <c r="C18" s="235"/>
    </row>
    <row r="19" spans="1:4" ht="44.25" customHeight="1">
      <c r="A19" s="227" t="s">
        <v>231</v>
      </c>
      <c r="B19" s="238"/>
      <c r="C19" s="239"/>
    </row>
    <row r="20" spans="1:4" ht="44.25" customHeight="1">
      <c r="A20" s="227" t="s">
        <v>232</v>
      </c>
      <c r="B20" s="238" t="s">
        <v>233</v>
      </c>
      <c r="C20" s="235"/>
    </row>
    <row r="24" spans="1:4">
      <c r="D24" s="219" t="s">
        <v>234</v>
      </c>
    </row>
    <row r="25" spans="1:4">
      <c r="D25" s="219" t="s">
        <v>235</v>
      </c>
    </row>
    <row r="26" spans="1:4">
      <c r="D26" s="219" t="s">
        <v>236</v>
      </c>
    </row>
  </sheetData>
  <mergeCells count="3">
    <mergeCell ref="A2:C2"/>
    <mergeCell ref="A4:B4"/>
    <mergeCell ref="A17:C17"/>
  </mergeCells>
  <phoneticPr fontId="3"/>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InputMessage="1" showErrorMessage="1" sqref="C5 C8 C16 C10">
      <formula1>まるばつ</formula1>
    </dataValidation>
    <dataValidation type="list" allowBlank="1" showInputMessage="1" showErrorMessage="1" sqref="C14 C12">
      <formula1>"○,×,△"</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（様式１）総括表 (令和５年５月８日以降)</vt:lpstr>
      <vt:lpstr>（様式２）申請額一覧  (令和５年５月８日以降)</vt:lpstr>
      <vt:lpstr>（様式３）(令和５年５月８日以降)</vt:lpstr>
      <vt:lpstr>個票１</vt:lpstr>
      <vt:lpstr>個票２</vt:lpstr>
      <vt:lpstr>チェックリスト参考２</vt:lpstr>
      <vt:lpstr>チェックリスト参考３</vt:lpstr>
      <vt:lpstr>'（様式１）総括表 (令和５年５月８日以降)'!Print_Area</vt:lpstr>
      <vt:lpstr>'（様式２）申請額一覧  (令和５年５月８日以降)'!Print_Area</vt:lpstr>
      <vt:lpstr>チェックリスト参考２!Print_Area</vt:lpstr>
      <vt:lpstr>チェックリスト参考３!Print_Area</vt:lpstr>
      <vt:lpstr>個票１!Print_Area</vt:lpstr>
      <vt:lpstr>個票２!Print_Area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小林 真治</cp:lastModifiedBy>
  <cp:lastPrinted>2023-11-30T10:09:28Z</cp:lastPrinted>
  <dcterms:created xsi:type="dcterms:W3CDTF">2018-06-19T01:27:02Z</dcterms:created>
  <dcterms:modified xsi:type="dcterms:W3CDTF">2023-11-30T10:10:45Z</dcterms:modified>
</cp:coreProperties>
</file>