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300100_財政課$\03 各種財政事務（定例業務）\35　財政状況資料集\R4\05_回答（様式修正）\"/>
    </mc:Choice>
  </mc:AlternateContent>
  <bookViews>
    <workbookView xWindow="0" yWindow="0" windowWidth="15360" windowHeight="7632" firstSheet="3"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<sst xmlns="http://schemas.openxmlformats.org/spreadsheetml/2006/main" count="1150" uniqueCount="618">
  <si>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</si>
  <si>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</si>
  <si>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</si>
  <si>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</si>
  <si>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</si>
  <si>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</si>
  <si>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</si>
  <si>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</si>
  <si>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</si>
  <si>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</si>
  <si>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</si>
  <si>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</si>
  <si>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</si>
  <si>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</si>
  <si>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</si>
  <si>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</si>
  <si>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</si>
  <si>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</si>
  <si>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</si>
  <si>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</si>
  <si>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</si>
  <si>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</si>
  <si>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</si>
  <si>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</si>
  <si>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</si>
  <si>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</si>
  <si>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</si>
  <si>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</si>
  <si>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</si>
  <si>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</si>
  <si>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</si>
  <si>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</si>
  <si>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</si>
  <si>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</si>
  <si>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</si>
  <si>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</si>
  <si>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</si>
  <si>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</si>
  <si>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</si>
  <si>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</si>
  <si>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</si>
  <si>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</si>
  <si>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</si>
  <si>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</si>
  <si>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</si>
  <si>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</si>
  <si>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</si>
  <si>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</si>
  <si>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</si>
  <si>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</si>
  <si>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</si>
  <si>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</si>
  <si>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</si>
  <si>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</si>
  <si>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</si>
  <si>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</si>
  <si>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</si>
  <si>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</si>
  <si>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</si>
  <si>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</si>
  <si>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</si>
  <si>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</si>
  <si>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</si>
  <si>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</si>
  <si>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</si>
  <si>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</si>
  <si>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</si>
  <si>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</si>
  <si>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</si>
  <si>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</si>
  <si>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</si>
  <si>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</si>
  <si>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</si>
  <si>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</si>
  <si>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</si>
  <si>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</si>
  <si>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</si>
  <si>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</si>
  <si>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</si>
  <si>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</si>
  <si>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</si>
  <si>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</si>
  <si>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</si>
  <si>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</si>
  <si>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</si>
  <si>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</si>
  <si>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</si>
  <si>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</si>
  <si>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</si>
  <si>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</si>
  <si>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</si>
  <si>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</si>
  <si>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</si>
  <si>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</si>
  <si>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</si>
  <si>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</si>
  <si>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</si>
  <si>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</si>
  <si>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</si>
  <si>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いわき市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</si>
  <si>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</si>
  <si>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</si>
  <si>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</si>
  <si>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</si>
  <si>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</si>
  <si>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</si>
  <si>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</si>
  <si>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</si>
  <si>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</si>
  <si>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</si>
  <si>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</si>
  <si>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</si>
  <si>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</si>
  <si>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</si>
  <si>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</si>
  <si>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</si>
  <si>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</si>
  <si>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</si>
  <si>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</si>
  <si>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</si>
  <si>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</si>
  <si>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</si>
  <si>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</si>
  <si>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</si>
  <si>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</si>
  <si>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</si>
  <si>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</si>
  <si>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</si>
  <si>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</si>
  <si>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</si>
  <si>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</si>
  <si>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</si>
  <si>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</si>
  <si>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</si>
  <si>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</si>
  <si>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</si>
  <si>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</si>
  <si>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</si>
  <si>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</si>
  <si>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</si>
  <si>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</si>
  <si>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</si>
  <si>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</si>
  <si>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</si>
  <si>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</si>
  <si>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</si>
  <si>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</si>
  <si>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</si>
  <si>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</si>
  <si>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</si>
  <si>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</si>
  <si>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</si>
  <si>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</si>
  <si>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</si>
  <si>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</si>
  <si>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</si>
  <si>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</si>
  <si>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</si>
  <si>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</si>
  <si>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</si>
  <si>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</si>
  <si>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</si>
  <si>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</si>
  <si>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</si>
  <si>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</si>
  <si>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</si>
  <si>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</si>
  <si>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</si>
  <si>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</si>
  <si>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</si>
  <si>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</si>
  <si>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</si>
  <si>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</si>
  <si>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</si>
  <si>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</si>
  <si>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</si>
  <si>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</si>
  <si>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</si>
  <si>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</si>
  <si>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</si>
  <si>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</si>
  <si>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</si>
  <si>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</si>
  <si>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</si>
  <si>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</si>
  <si>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</si>
  <si>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</si>
  <si>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</si>
  <si>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</si>
  <si>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</si>
  <si>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</si>
  <si>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</si>
  <si>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</si>
  <si>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</si>
  <si>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</si>
  <si>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</si>
  <si>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</si>
  <si>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</si>
  <si>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</si>
  <si>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</si>
  <si>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</si>
  <si>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</si>
  <si>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</si>
  <si>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</si>
  <si>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</si>
  <si>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</si>
  <si>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</si>
  <si>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</si>
  <si>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</si>
  <si>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</si>
  <si>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</si>
  <si>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</si>
  <si>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</si>
  <si>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</si>
  <si>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</si>
  <si>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福島県いわき市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</si>
  <si>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</si>
  <si>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</si>
  <si>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</si>
  <si>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</si>
  <si>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</si>
  <si>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</si>
  <si>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</si>
  <si>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</si>
  <si>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</si>
  <si>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</si>
  <si>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</si>
  <si>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</si>
  <si>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</si>
  <si>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</si>
  <si>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</si>
  <si>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</si>
  <si>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</si>
  <si>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</si>
  <si>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</si>
  <si>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</si>
  <si>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</si>
  <si>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</si>
  <si>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</si>
  <si>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</si>
  <si>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</si>
  <si>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</si>
  <si>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</si>
  <si>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</si>
  <si>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</si>
  <si>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</si>
  <si>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</si>
  <si>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</si>
  <si>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</si>
  <si>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</si>
  <si>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</si>
  <si>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</si>
  <si>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</si>
  <si>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</si>
  <si>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</si>
  <si>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</si>
  <si>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</si>
  <si>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</si>
  <si>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</si>
  <si>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</si>
  <si>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</si>
  <si>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</si>
  <si>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</si>
  <si>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</si>
  <si>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</si>
  <si>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</si>
  <si>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</si>
  <si>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</si>
  <si>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</si>
  <si>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</si>
  <si>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</si>
  <si>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</si>
  <si>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</si>
  <si>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</si>
  <si>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</si>
  <si>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</si>
  <si>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</si>
  <si>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</si>
  <si>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</si>
  <si>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</si>
  <si>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</si>
  <si>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</si>
  <si>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</si>
  <si>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</si>
  <si>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</si>
  <si>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</si>
  <si>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</si>
  <si>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</si>
  <si>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</si>
  <si>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</si>
  <si>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</si>
  <si>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</si>
  <si>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</si>
  <si>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</si>
  <si>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</si>
  <si>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</si>
  <si>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</si>
  <si>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</si>
  <si>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</si>
  <si>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</si>
  <si>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</si>
  <si>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</si>
  <si>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</si>
  <si>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</si>
  <si>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</si>
  <si>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</si>
  <si>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</si>
  <si>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</si>
  <si>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</si>
  <si>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</si>
  <si>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</si>
  <si>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</si>
  <si>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</si>
  <si>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</si>
  <si>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</si>
  <si>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</si>
  <si>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</si>
  <si>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</si>
  <si>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</si>
  <si>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</si>
  <si>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</si>
  <si>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</si>
  <si>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</si>
  <si>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</si>
  <si>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</si>
  <si>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</si>
  <si>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</si>
  <si>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</si>
  <si>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</si>
  <si>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</si>
  <si>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</si>
  <si>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</si>
  <si>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</si>
  <si>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</si>
  <si>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</si>
  <si>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</si>
  <si>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</si>
  <si>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</si>
  <si>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</si>
  <si>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</si>
  <si>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</si>
  <si>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</si>
  <si>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</si>
  <si>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</si>
  <si>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</si>
  <si>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</si>
  <si>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</si>
  <si>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</si>
  <si>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</si>
  <si>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</si>
  <si>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</si>
  <si>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</si>
  <si>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</si>
  <si>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</si>
  <si>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</si>
  <si>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</si>
  <si>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</si>
  <si>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</si>
  <si>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</si>
  <si>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</si>
  <si>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</si>
  <si>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</si>
  <si>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</si>
  <si>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</si>
  <si>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</si>
  <si>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</si>
  <si>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</si>
  <si>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</si>
  <si>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</si>
  <si>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福島県いわき市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</si>
  <si>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</si>
  <si>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</si>
  <si>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</si>
  <si>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</si>
  <si>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</si>
  <si>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</si>
  <si>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</si>
  <si>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</si>
  <si>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</si>
  <si>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</si>
  <si>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</si>
  <si>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</si>
  <si>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</si>
  <si>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</si>
  <si>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</si>
  <si>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</si>
  <si>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</si>
  <si>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</si>
  <si>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</si>
  <si>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</si>
  <si>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</si>
  <si>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</si>
  <si>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</si>
  <si>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</si>
  <si>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</si>
  <si>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</si>
  <si>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</si>
  <si>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</si>
  <si>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</si>
  <si>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</si>
  <si>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</si>
  <si>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</si>
  <si>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</si>
  <si>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</si>
  <si>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</si>
  <si>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</si>
  <si>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</si>
  <si>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</si>
  <si>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</si>
  <si>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後期高齢者医療特別会計</t>
    <phoneticPr fontId="5"/>
  </si>
  <si>
    <t>介護保険特別会計</t>
    <phoneticPr fontId="5"/>
  </si>
  <si>
    <t>競輪事業特別会計</t>
    <phoneticPr fontId="5"/>
  </si>
  <si>
    <t>水道事業会計</t>
    <phoneticPr fontId="5"/>
  </si>
  <si>
    <t>法適用企業</t>
    <phoneticPr fontId="5"/>
  </si>
  <si>
    <t>工業用水道事業会計</t>
    <phoneticPr fontId="5"/>
  </si>
  <si>
    <t>病院事業会計</t>
    <phoneticPr fontId="5"/>
  </si>
  <si>
    <t>下水道事業会計</t>
    <phoneticPr fontId="5"/>
  </si>
  <si>
    <t>地域汚水処理事業会計</t>
    <phoneticPr fontId="5"/>
  </si>
  <si>
    <t>法適用企業</t>
    <phoneticPr fontId="5"/>
  </si>
  <si>
    <t>農業集落排水事業会計</t>
    <phoneticPr fontId="5"/>
  </si>
  <si>
    <t>卸売市場事業特別会計</t>
    <phoneticPr fontId="5"/>
  </si>
  <si>
    <t>法非適用企業</t>
    <phoneticPr fontId="5"/>
  </si>
  <si>
    <t>温泉給湯事業特別会計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</si>
  <si>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</si>
  <si>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</si>
  <si>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</si>
  <si>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</si>
  <si>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</si>
  <si>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</si>
  <si>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</si>
  <si>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</si>
  <si>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</si>
  <si>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</si>
  <si>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</si>
  <si>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</si>
  <si>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</si>
  <si>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</si>
  <si>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</si>
  <si>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</si>
  <si>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</si>
  <si>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</si>
  <si>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</si>
  <si>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</si>
  <si>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</si>
  <si>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</si>
  <si>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</si>
  <si>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</si>
  <si>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</si>
  <si>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</si>
  <si>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</si>
  <si>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</si>
  <si>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</si>
  <si>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</si>
  <si>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</si>
  <si>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</si>
  <si>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</si>
  <si>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</si>
  <si>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</si>
  <si>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</si>
  <si>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</si>
  <si>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</si>
  <si>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</si>
  <si>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</si>
  <si>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</si>
  <si>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</si>
  <si>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</si>
  <si>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</si>
  <si>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</si>
  <si>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</si>
  <si>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</si>
  <si>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</si>
  <si>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</si>
  <si>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</si>
  <si>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</si>
  <si>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</si>
  <si>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</si>
  <si>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</si>
  <si>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</si>
  <si>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</si>
  <si>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</si>
  <si>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</si>
  <si>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</si>
  <si>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</si>
  <si>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</si>
  <si>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</si>
  <si>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</si>
  <si>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</si>
  <si>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</si>
  <si>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</si>
  <si>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</si>
  <si>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</si>
  <si>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</si>
  <si>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</si>
  <si>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</si>
  <si>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</si>
  <si>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</si>
  <si>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</si>
  <si>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</si>
  <si>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</si>
  <si>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</si>
  <si>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</si>
  <si>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</si>
  <si>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</si>
  <si>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</si>
  <si>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</si>
  <si>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</si>
  <si>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</si>
  <si>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</si>
  <si>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</si>
  <si>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</si>
  <si>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</si>
  <si>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</si>
  <si>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</si>
  <si>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</si>
  <si>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</si>
  <si>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</si>
  <si>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</si>
  <si>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</si>
  <si>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</si>
  <si>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</si>
  <si>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</si>
  <si>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</si>
  <si>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</si>
  <si>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</si>
  <si>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</si>
  <si>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</si>
  <si>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</si>
  <si>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</si>
  <si>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</si>
  <si>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</si>
  <si>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</si>
  <si>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</si>
  <si>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</si>
  <si>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</si>
  <si>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</si>
  <si>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</si>
  <si>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</si>
  <si>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</si>
  <si>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</si>
  <si>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</si>
  <si>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</si>
  <si>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</si>
  <si>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</si>
  <si>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</si>
  <si>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</si>
  <si>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</si>
  <si>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</si>
  <si>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</si>
  <si>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</si>
  <si>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</si>
  <si>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</si>
  <si>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</si>
  <si>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</si>
  <si>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</si>
  <si>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</si>
  <si>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</si>
  <si>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</si>
  <si>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</si>
  <si>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</si>
  <si>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</si>
  <si>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</si>
  <si>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</si>
  <si>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</si>
  <si>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</si>
  <si>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</si>
  <si>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</si>
  <si>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</si>
  <si>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</si>
  <si>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</si>
  <si>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</si>
  <si>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</si>
  <si>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</si>
  <si>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2.95</t>
  </si>
  <si>
    <t>▲ 1.38</t>
  </si>
  <si>
    <t>病院事業会計</t>
  </si>
  <si>
    <t>水道事業会計</t>
  </si>
  <si>
    <t>一般会計</t>
  </si>
  <si>
    <t>下水道事業会計</t>
  </si>
  <si>
    <t>介護保険特別会計</t>
  </si>
  <si>
    <t>競輪事業特別会計</t>
  </si>
  <si>
    <t>地域汚水処理事業会計</t>
  </si>
  <si>
    <t>工業用水道事業会計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</si>
  <si>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</si>
  <si>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</si>
  <si>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</si>
  <si>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</si>
  <si>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</si>
  <si>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</si>
  <si>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</si>
  <si>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</si>
  <si>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</si>
  <si>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公立小野町地方綜合病院企業団</t>
    <rPh sb="0" eb="2">
      <t>コウリツ</t>
    </rPh>
    <rPh sb="2" eb="5">
      <t>オノマチ</t>
    </rPh>
    <rPh sb="5" eb="7">
      <t>チホウ</t>
    </rPh>
    <rPh sb="7" eb="9">
      <t>ソウゴウ</t>
    </rPh>
    <rPh sb="9" eb="11">
      <t>ビョウイン</t>
    </rPh>
    <rPh sb="11" eb="14">
      <t>キギョウダン</t>
    </rPh>
    <phoneticPr fontId="2"/>
  </si>
  <si>
    <t>福島県市町村総合事務組合（一般会計）</t>
    <rPh sb="0" eb="3">
      <t>フクシマケン</t>
    </rPh>
    <rPh sb="3" eb="6">
      <t>シチョウソン</t>
    </rPh>
    <rPh sb="6" eb="8">
      <t>ソウゴウ</t>
    </rPh>
    <rPh sb="8" eb="12">
      <t>ジムクミアイ</t>
    </rPh>
    <rPh sb="13" eb="17">
      <t>イッパンカイケイ</t>
    </rPh>
    <phoneticPr fontId="2"/>
  </si>
  <si>
    <t>福島県市町村総合事務組合（消防補償等特別会計）</t>
    <rPh sb="0" eb="3">
      <t>フクシマケン</t>
    </rPh>
    <rPh sb="3" eb="6">
      <t>シチョウソン</t>
    </rPh>
    <rPh sb="6" eb="8">
      <t>ソウゴウ</t>
    </rPh>
    <rPh sb="8" eb="12">
      <t>ジムクミアイ</t>
    </rPh>
    <rPh sb="13" eb="15">
      <t>ショウボウ</t>
    </rPh>
    <rPh sb="15" eb="18">
      <t>ホショウトウ</t>
    </rPh>
    <rPh sb="18" eb="22">
      <t>トクベツカイケイ</t>
    </rPh>
    <phoneticPr fontId="2"/>
  </si>
  <si>
    <t>福島県市町村総合事務組合（消防賞じゅつ金特別会計）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2"/>
  </si>
  <si>
    <t>福島県市町村総合事務組合（非常勤職員公務災害補償特別会計）</t>
    <rPh sb="0" eb="6">
      <t>フクシマケンシチョウソン</t>
    </rPh>
    <rPh sb="6" eb="8">
      <t>ソウゴウ</t>
    </rPh>
    <rPh sb="8" eb="12">
      <t>ジムクミアイ</t>
    </rPh>
    <rPh sb="13" eb="18">
      <t>ヒジョウキンショクイン</t>
    </rPh>
    <rPh sb="18" eb="22">
      <t>コウムサイガイ</t>
    </rPh>
    <rPh sb="22" eb="24">
      <t>ホショウ</t>
    </rPh>
    <rPh sb="24" eb="28">
      <t>トクベツカイケイ</t>
    </rPh>
    <phoneticPr fontId="2"/>
  </si>
  <si>
    <t>福島県市町村総合事務組合（自治会館管理特別会計）</t>
    <rPh sb="0" eb="12">
      <t>フクシマケンシチョウソンソウゴウジムクミアイ</t>
    </rPh>
    <rPh sb="13" eb="17">
      <t>ジチカイカン</t>
    </rPh>
    <rPh sb="17" eb="19">
      <t>カンリ</t>
    </rPh>
    <rPh sb="19" eb="23">
      <t>トクベツカイケイ</t>
    </rPh>
    <phoneticPr fontId="2"/>
  </si>
  <si>
    <t>福島県市民交通災害共済組合</t>
    <rPh sb="0" eb="2">
      <t>フクシマ</t>
    </rPh>
    <rPh sb="2" eb="3">
      <t>ケン</t>
    </rPh>
    <rPh sb="3" eb="5">
      <t>シミン</t>
    </rPh>
    <rPh sb="5" eb="7">
      <t>コウツウ</t>
    </rPh>
    <rPh sb="7" eb="9">
      <t>サイガイ</t>
    </rPh>
    <rPh sb="9" eb="11">
      <t>キョウサイ</t>
    </rPh>
    <rPh sb="11" eb="13">
      <t>クミアイ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</si>
  <si>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</si>
  <si>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</si>
  <si>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いわき市国際交流協会</t>
  </si>
  <si>
    <t>常磐湯本温泉</t>
  </si>
  <si>
    <t>いわき市社会福祉施設事業団</t>
  </si>
  <si>
    <t>いわきの里鬼ヶ城</t>
  </si>
  <si>
    <t>いわき市勤労者福祉サービスセンター</t>
  </si>
  <si>
    <t>いわき市観光物産センター</t>
  </si>
  <si>
    <t>いわきニュータウンセンター</t>
  </si>
  <si>
    <t>いわき市土地開発公社</t>
  </si>
  <si>
    <t>いわき市公園緑地観光公社</t>
  </si>
  <si>
    <t>いわき市潮学生寮</t>
  </si>
  <si>
    <t>いわき市教育文化事業団</t>
  </si>
  <si>
    <t>○</t>
    <phoneticPr fontId="2"/>
  </si>
  <si>
    <t>公共施設整備基金</t>
    <rPh sb="0" eb="2">
      <t>コウキョウ</t>
    </rPh>
    <rPh sb="2" eb="4">
      <t>シセツ</t>
    </rPh>
    <rPh sb="4" eb="6">
      <t>セイビ</t>
    </rPh>
    <rPh sb="6" eb="8">
      <t>キキン</t>
    </rPh>
    <phoneticPr fontId="5"/>
  </si>
  <si>
    <t>市営住宅管理基金</t>
    <rPh sb="0" eb="2">
      <t>シエイ</t>
    </rPh>
    <rPh sb="2" eb="4">
      <t>ジュウタク</t>
    </rPh>
    <rPh sb="4" eb="6">
      <t>カンリ</t>
    </rPh>
    <rPh sb="6" eb="8">
      <t>キキン</t>
    </rPh>
    <phoneticPr fontId="2"/>
  </si>
  <si>
    <t>復興基金</t>
    <rPh sb="0" eb="2">
      <t>フッコウ</t>
    </rPh>
    <rPh sb="2" eb="4">
      <t>キキン</t>
    </rPh>
    <phoneticPr fontId="2"/>
  </si>
  <si>
    <t>水源保全基金</t>
    <rPh sb="0" eb="2">
      <t>スイゲン</t>
    </rPh>
    <rPh sb="2" eb="4">
      <t>ホゼン</t>
    </rPh>
    <rPh sb="4" eb="6">
      <t>キキン</t>
    </rPh>
    <phoneticPr fontId="2"/>
  </si>
  <si>
    <t>ふるさと納税基金</t>
    <rPh sb="4" eb="6">
      <t>ノウゼイ</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</si>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</sst>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AAEB-458F-ACE2-A5B4B76227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63802</c:v>
                </c:pt>
                <c:pt idx="1">
                  <c:v>48223</c:v>
                </c:pt>
                <c:pt idx="2">
                  <c:v>57132</c:v>
                </c:pt>
                <c:pt idx="3">
                  <c:v>55312</c:v>
                </c:pt>
                <c:pt idx="4">
                  <c:v>49967</c:v>
                </c:pt>
              </c:numCache>
            </c:numRef>
          </c:val>
          <c:smooth val="0"/>
          <c:extLst>
            <c:ext xmlns:c16="http://schemas.microsoft.com/office/drawing/2014/chart" uri="{C3380CC4-5D6E-409C-BE32-E72D297353CC}">
              <c16:uniqueId val="{00000001-AAEB-458F-ACE2-A5B4B76227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6.11</c:v>
                </c:pt>
                <c:pt idx="1">
                  <c:v>1.91</c:v>
                </c:pt>
                <c:pt idx="2">
                  <c:v>3.68</c:v>
                </c:pt>
                <c:pt idx="3">
                  <c:v>10.29</c:v>
                </c:pt>
                <c:pt idx="4">
                  <c:v>7.95</c:v>
                </c:pt>
              </c:numCache>
            </c:numRef>
          </c:val>
          <c:extLst>
            <c:ext xmlns:c16="http://schemas.microsoft.com/office/drawing/2014/chart" uri="{C3380CC4-5D6E-409C-BE32-E72D297353CC}">
              <c16:uniqueId val="{00000000-7E54-4282-9F70-D95963CCFE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13.3</c:v>
                </c:pt>
                <c:pt idx="1">
                  <c:v>10.26</c:v>
                </c:pt>
                <c:pt idx="2">
                  <c:v>13.93</c:v>
                </c:pt>
                <c:pt idx="3">
                  <c:v>12.05</c:v>
                </c:pt>
                <c:pt idx="4">
                  <c:v>15.95</c:v>
                </c:pt>
              </c:numCache>
            </c:numRef>
          </c:val>
          <c:extLst>
            <c:ext xmlns:c16="http://schemas.microsoft.com/office/drawing/2014/chart" uri="{C3380CC4-5D6E-409C-BE32-E72D297353CC}">
              <c16:uniqueId val="{00000001-7E54-4282-9F70-D95963CCFE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-2.95</c:v>
                </c:pt>
                <c:pt idx="1">
                  <c:v>-1.38</c:v>
                </c:pt>
                <c:pt idx="2">
                  <c:v>5.73</c:v>
                </c:pt>
                <c:pt idx="3">
                  <c:v>5.33</c:v>
                </c:pt>
                <c:pt idx="4">
                  <c:v>1.22</c:v>
                </c:pt>
              </c:numCache>
            </c:numRef>
          </c:val>
          <c:smooth val="0"/>
          <c:extLst>
            <c:ext xmlns:c16="http://schemas.microsoft.com/office/drawing/2014/chart" uri="{C3380CC4-5D6E-409C-BE32-E72D297353CC}">
              <c16:uniqueId val="{00000002-7E54-4282-9F70-D95963CCFE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0.13</c:v>
                </c:pt>
                <c:pt idx="4">
                  <c:v>#N/A</c:v>
                </c:pt>
                <c:pt idx="5">
                  <c:v>0.22</c:v>
                </c:pt>
                <c:pt idx="6">
                  <c:v>#N/A</c:v>
                </c:pt>
                <c:pt idx="7">
                  <c:v>0.12</c:v>
                </c:pt>
                <c:pt idx="8">
                  <c:v>#N/A</c:v>
                </c:pt>
                <c:pt idx="9">
                  <c:v>0.14000000000000001</c:v>
                </c:pt>
              </c:numCache>
            </c:numRef>
          </c:val>
          <c:extLst>
            <c:ext xmlns:c16="http://schemas.microsoft.com/office/drawing/2014/chart" uri="{C3380CC4-5D6E-409C-BE32-E72D297353CC}">
              <c16:uniqueId val="{00000000-05DB-4BEB-B20B-5BDEAA7C35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DB-4BEB-B20B-5BDEAA7C35EF}"/>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2-05DB-4BEB-B20B-5BDEAA7C35EF}"/>
            </c:ext>
          </c:extLst>
        </c:ser>
        <c:ser>
          <c:idx val="3"/>
          <c:order val="3"/>
          <c:tx>
            <c:strRef>
              <c:f>データシート!$A$30</c:f>
              <c:strCache>
                <c:ptCount val="1"/>
                <c:pt idx="0">
                  <c:v>地域汚水処理事業会計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0.59</c:v>
                </c:pt>
                <c:pt idx="2">
                  <c:v>#N/A</c:v>
                </c:pt>
                <c:pt idx="3">
                  <c:v>0.6</c:v>
                </c:pt>
                <c:pt idx="4">
                  <c:v>#N/A</c:v>
                </c:pt>
                <c:pt idx="5">
                  <c:v>0.61</c:v>
                </c:pt>
                <c:pt idx="6">
                  <c:v>#N/A</c:v>
                </c:pt>
                <c:pt idx="7">
                  <c:v>0.61</c:v>
                </c:pt>
                <c:pt idx="8">
                  <c:v>#N/A</c:v>
                </c:pt>
                <c:pt idx="9">
                  <c:v>0.63</c:v>
                </c:pt>
              </c:numCache>
            </c:numRef>
          </c:val>
          <c:extLst>
            <c:ext xmlns:c16="http://schemas.microsoft.com/office/drawing/2014/chart" uri="{C3380CC4-5D6E-409C-BE32-E72D297353CC}">
              <c16:uniqueId val="{00000003-05DB-4BEB-B20B-5BDEAA7C35EF}"/>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0.28999999999999998</c:v>
                </c:pt>
                <c:pt idx="2">
                  <c:v>#N/A</c:v>
                </c:pt>
                <c:pt idx="3">
                  <c:v>0.4</c:v>
                </c:pt>
                <c:pt idx="4">
                  <c:v>#N/A</c:v>
                </c:pt>
                <c:pt idx="5">
                  <c:v>1.0900000000000001</c:v>
                </c:pt>
                <c:pt idx="6">
                  <c:v>#N/A</c:v>
                </c:pt>
                <c:pt idx="7">
                  <c:v>0.82</c:v>
                </c:pt>
                <c:pt idx="8">
                  <c:v>#N/A</c:v>
                </c:pt>
                <c:pt idx="9">
                  <c:v>0.86</c:v>
                </c:pt>
              </c:numCache>
            </c:numRef>
          </c:val>
          <c:extLst>
            <c:ext xmlns:c16="http://schemas.microsoft.com/office/drawing/2014/chart" uri="{C3380CC4-5D6E-409C-BE32-E72D297353CC}">
              <c16:uniqueId val="{00000004-05DB-4BEB-B20B-5BDEAA7C35E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1.1200000000000001</c:v>
                </c:pt>
                <c:pt idx="2">
                  <c:v>#N/A</c:v>
                </c:pt>
                <c:pt idx="3">
                  <c:v>0.45</c:v>
                </c:pt>
                <c:pt idx="4">
                  <c:v>#N/A</c:v>
                </c:pt>
                <c:pt idx="5">
                  <c:v>0.71</c:v>
                </c:pt>
                <c:pt idx="6">
                  <c:v>#N/A</c:v>
                </c:pt>
                <c:pt idx="7">
                  <c:v>1.26</c:v>
                </c:pt>
                <c:pt idx="8">
                  <c:v>#N/A</c:v>
                </c:pt>
                <c:pt idx="9">
                  <c:v>1.47</c:v>
                </c:pt>
              </c:numCache>
            </c:numRef>
          </c:val>
          <c:extLst>
            <c:ext xmlns:c16="http://schemas.microsoft.com/office/drawing/2014/chart" uri="{C3380CC4-5D6E-409C-BE32-E72D297353CC}">
              <c16:uniqueId val="{00000005-05DB-4BEB-B20B-5BDEAA7C35E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0.81</c:v>
                </c:pt>
                <c:pt idx="4">
                  <c:v>#N/A</c:v>
                </c:pt>
                <c:pt idx="5">
                  <c:v>1.41</c:v>
                </c:pt>
                <c:pt idx="6">
                  <c:v>#N/A</c:v>
                </c:pt>
                <c:pt idx="7">
                  <c:v>2.16</c:v>
                </c:pt>
                <c:pt idx="8">
                  <c:v>#N/A</c:v>
                </c:pt>
                <c:pt idx="9">
                  <c:v>2.0499999999999998</c:v>
                </c:pt>
              </c:numCache>
            </c:numRef>
          </c:val>
          <c:extLst>
            <c:ext xmlns:c16="http://schemas.microsoft.com/office/drawing/2014/chart" uri="{C3380CC4-5D6E-409C-BE32-E72D297353CC}">
              <c16:uniqueId val="{00000006-05DB-4BEB-B20B-5BDEAA7C35E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6.32</c:v>
                </c:pt>
                <c:pt idx="2">
                  <c:v>#N/A</c:v>
                </c:pt>
                <c:pt idx="3">
                  <c:v>1.92</c:v>
                </c:pt>
                <c:pt idx="4">
                  <c:v>#N/A</c:v>
                </c:pt>
                <c:pt idx="5">
                  <c:v>5.86</c:v>
                </c:pt>
                <c:pt idx="6">
                  <c:v>#N/A</c:v>
                </c:pt>
                <c:pt idx="7">
                  <c:v>10.4</c:v>
                </c:pt>
                <c:pt idx="8">
                  <c:v>#N/A</c:v>
                </c:pt>
                <c:pt idx="9">
                  <c:v>8</c:v>
                </c:pt>
              </c:numCache>
            </c:numRef>
          </c:val>
          <c:extLst>
            <c:ext xmlns:c16="http://schemas.microsoft.com/office/drawing/2014/chart" uri="{C3380CC4-5D6E-409C-BE32-E72D297353CC}">
              <c16:uniqueId val="{00000007-05DB-4BEB-B20B-5BDEAA7C35E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13.77</c:v>
                </c:pt>
                <c:pt idx="2">
                  <c:v>#N/A</c:v>
                </c:pt>
                <c:pt idx="3">
                  <c:v>12.62</c:v>
                </c:pt>
                <c:pt idx="4">
                  <c:v>#N/A</c:v>
                </c:pt>
                <c:pt idx="5">
                  <c:v>12.03</c:v>
                </c:pt>
                <c:pt idx="6">
                  <c:v>#N/A</c:v>
                </c:pt>
                <c:pt idx="7">
                  <c:v>11.31</c:v>
                </c:pt>
                <c:pt idx="8">
                  <c:v>#N/A</c:v>
                </c:pt>
                <c:pt idx="9">
                  <c:v>10.49</c:v>
                </c:pt>
              </c:numCache>
            </c:numRef>
          </c:val>
          <c:extLst>
            <c:ext xmlns:c16="http://schemas.microsoft.com/office/drawing/2014/chart" uri="{C3380CC4-5D6E-409C-BE32-E72D297353CC}">
              <c16:uniqueId val="{00000008-05DB-4BEB-B20B-5BDEAA7C35E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10.35</c:v>
                </c:pt>
                <c:pt idx="2">
                  <c:v>#N/A</c:v>
                </c:pt>
                <c:pt idx="3">
                  <c:v>11.74</c:v>
                </c:pt>
                <c:pt idx="4">
                  <c:v>#N/A</c:v>
                </c:pt>
                <c:pt idx="5">
                  <c:v>14.52</c:v>
                </c:pt>
                <c:pt idx="6">
                  <c:v>#N/A</c:v>
                </c:pt>
                <c:pt idx="7">
                  <c:v>16.7</c:v>
                </c:pt>
                <c:pt idx="8">
                  <c:v>#N/A</c:v>
                </c:pt>
                <c:pt idx="9">
                  <c:v>19.170000000000002</c:v>
                </c:pt>
              </c:numCache>
            </c:numRef>
          </c:val>
          <c:extLst>
            <c:ext xmlns:c16="http://schemas.microsoft.com/office/drawing/2014/chart" uri="{C3380CC4-5D6E-409C-BE32-E72D297353CC}">
              <c16:uniqueId val="{00000009-05DB-4BEB-B20B-5BDEAA7C35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11599</c:v>
                </c:pt>
                <c:pt idx="5">
                  <c:v>11936</c:v>
                </c:pt>
                <c:pt idx="8">
                  <c:v>11673</c:v>
                </c:pt>
                <c:pt idx="11">
                  <c:v>11393</c:v>
                </c:pt>
                <c:pt idx="14">
                  <c:v>11712</c:v>
                </c:pt>
              </c:numCache>
            </c:numRef>
          </c:val>
          <c:extLst>
            <c:ext xmlns:c16="http://schemas.microsoft.com/office/drawing/2014/chart" uri="{C3380CC4-5D6E-409C-BE32-E72D297353CC}">
              <c16:uniqueId val="{00000000-6F99-40C9-A224-B21D8B3E39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99-40C9-A224-B21D8B3E39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973</c:v>
                </c:pt>
                <c:pt idx="3">
                  <c:v>973</c:v>
                </c:pt>
                <c:pt idx="6">
                  <c:v>973</c:v>
                </c:pt>
                <c:pt idx="9">
                  <c:v>973</c:v>
                </c:pt>
                <c:pt idx="12">
                  <c:v>1460</c:v>
                </c:pt>
              </c:numCache>
            </c:numRef>
          </c:val>
          <c:extLst>
            <c:ext xmlns:c16="http://schemas.microsoft.com/office/drawing/2014/chart" uri="{C3380CC4-5D6E-409C-BE32-E72D297353CC}">
              <c16:uniqueId val="{00000002-6F99-40C9-A224-B21D8B3E39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2</c:v>
                </c:pt>
                <c:pt idx="6">
                  <c:v>0</c:v>
                </c:pt>
                <c:pt idx="9">
                  <c:v>1</c:v>
                </c:pt>
                <c:pt idx="12">
                  <c:v>1</c:v>
                </c:pt>
              </c:numCache>
            </c:numRef>
          </c:val>
          <c:extLst>
            <c:ext xmlns:c16="http://schemas.microsoft.com/office/drawing/2014/chart" uri="{C3380CC4-5D6E-409C-BE32-E72D297353CC}">
              <c16:uniqueId val="{00000003-6F99-40C9-A224-B21D8B3E39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3615</c:v>
                </c:pt>
                <c:pt idx="3">
                  <c:v>3708</c:v>
                </c:pt>
                <c:pt idx="6">
                  <c:v>4379</c:v>
                </c:pt>
                <c:pt idx="9">
                  <c:v>4388</c:v>
                </c:pt>
                <c:pt idx="12">
                  <c:v>4319</c:v>
                </c:pt>
              </c:numCache>
            </c:numRef>
          </c:val>
          <c:extLst>
            <c:ext xmlns:c16="http://schemas.microsoft.com/office/drawing/2014/chart" uri="{C3380CC4-5D6E-409C-BE32-E72D297353CC}">
              <c16:uniqueId val="{00000004-6F99-40C9-A224-B21D8B3E39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99-40C9-A224-B21D8B3E39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99-40C9-A224-B21D8B3E39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11694</c:v>
                </c:pt>
                <c:pt idx="3">
                  <c:v>11599</c:v>
                </c:pt>
                <c:pt idx="6">
                  <c:v>11817</c:v>
                </c:pt>
                <c:pt idx="9">
                  <c:v>12208</c:v>
                </c:pt>
                <c:pt idx="12">
                  <c:v>12462</c:v>
                </c:pt>
              </c:numCache>
            </c:numRef>
          </c:val>
          <c:extLst>
            <c:ext xmlns:c16="http://schemas.microsoft.com/office/drawing/2014/chart" uri="{C3380CC4-5D6E-409C-BE32-E72D297353CC}">
              <c16:uniqueId val="{00000007-6F99-40C9-A224-B21D8B3E39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4687</c:v>
                </c:pt>
                <c:pt idx="2">
                  <c:v>#N/A</c:v>
                </c:pt>
                <c:pt idx="3">
                  <c:v>#N/A</c:v>
                </c:pt>
                <c:pt idx="4">
                  <c:v>4346</c:v>
                </c:pt>
                <c:pt idx="5">
                  <c:v>#N/A</c:v>
                </c:pt>
                <c:pt idx="6">
                  <c:v>#N/A</c:v>
                </c:pt>
                <c:pt idx="7">
                  <c:v>5496</c:v>
                </c:pt>
                <c:pt idx="8">
                  <c:v>#N/A</c:v>
                </c:pt>
                <c:pt idx="9">
                  <c:v>#N/A</c:v>
                </c:pt>
                <c:pt idx="10">
                  <c:v>6177</c:v>
                </c:pt>
                <c:pt idx="11">
                  <c:v>#N/A</c:v>
                </c:pt>
                <c:pt idx="12">
                  <c:v>#N/A</c:v>
                </c:pt>
                <c:pt idx="13">
                  <c:v>6530</c:v>
                </c:pt>
                <c:pt idx="14">
                  <c:v>#N/A</c:v>
                </c:pt>
              </c:numCache>
            </c:numRef>
          </c:val>
          <c:smooth val="0"/>
          <c:extLst>
            <c:ext xmlns:c16="http://schemas.microsoft.com/office/drawing/2014/chart" uri="{C3380CC4-5D6E-409C-BE32-E72D297353CC}">
              <c16:uniqueId val="{00000008-6F99-40C9-A224-B21D8B3E39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117702</c:v>
                </c:pt>
                <c:pt idx="5">
                  <c:v>118650</c:v>
                </c:pt>
                <c:pt idx="8">
                  <c:v>124627</c:v>
                </c:pt>
                <c:pt idx="11">
                  <c:v>126007</c:v>
                </c:pt>
                <c:pt idx="14">
                  <c:v>127165</c:v>
                </c:pt>
              </c:numCache>
            </c:numRef>
          </c:val>
          <c:extLst>
            <c:ext xmlns:c16="http://schemas.microsoft.com/office/drawing/2014/chart" uri="{C3380CC4-5D6E-409C-BE32-E72D297353CC}">
              <c16:uniqueId val="{00000000-EB00-4615-B9A4-E6DA8EE167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27778</c:v>
                </c:pt>
                <c:pt idx="5">
                  <c:v>26221</c:v>
                </c:pt>
                <c:pt idx="8">
                  <c:v>29316</c:v>
                </c:pt>
                <c:pt idx="11">
                  <c:v>31319</c:v>
                </c:pt>
                <c:pt idx="14">
                  <c:v>32064</c:v>
                </c:pt>
              </c:numCache>
            </c:numRef>
          </c:val>
          <c:extLst>
            <c:ext xmlns:c16="http://schemas.microsoft.com/office/drawing/2014/chart" uri="{C3380CC4-5D6E-409C-BE32-E72D297353CC}">
              <c16:uniqueId val="{00000001-EB00-4615-B9A4-E6DA8EE167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50127</c:v>
                </c:pt>
                <c:pt idx="5">
                  <c:v>46424</c:v>
                </c:pt>
                <c:pt idx="8">
                  <c:v>50075</c:v>
                </c:pt>
                <c:pt idx="11">
                  <c:v>51894</c:v>
                </c:pt>
                <c:pt idx="14">
                  <c:v>55723</c:v>
                </c:pt>
              </c:numCache>
            </c:numRef>
          </c:val>
          <c:extLst>
            <c:ext xmlns:c16="http://schemas.microsoft.com/office/drawing/2014/chart" uri="{C3380CC4-5D6E-409C-BE32-E72D297353CC}">
              <c16:uniqueId val="{00000002-EB00-4615-B9A4-E6DA8EE167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00-4615-B9A4-E6DA8EE167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00-4615-B9A4-E6DA8EE167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00-4615-B9A4-E6DA8EE167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16124</c:v>
                </c:pt>
                <c:pt idx="3">
                  <c:v>16163</c:v>
                </c:pt>
                <c:pt idx="6">
                  <c:v>16035</c:v>
                </c:pt>
                <c:pt idx="9">
                  <c:v>16462</c:v>
                </c:pt>
                <c:pt idx="12">
                  <c:v>16434</c:v>
                </c:pt>
              </c:numCache>
            </c:numRef>
          </c:val>
          <c:extLst>
            <c:ext xmlns:c16="http://schemas.microsoft.com/office/drawing/2014/chart" uri="{C3380CC4-5D6E-409C-BE32-E72D297353CC}">
              <c16:uniqueId val="{00000006-EB00-4615-B9A4-E6DA8EE167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c:v>
                </c:pt>
                <c:pt idx="3">
                  <c:v>11</c:v>
                </c:pt>
                <c:pt idx="6">
                  <c:v>11</c:v>
                </c:pt>
                <c:pt idx="9">
                  <c:v>14</c:v>
                </c:pt>
                <c:pt idx="12">
                  <c:v>14</c:v>
                </c:pt>
              </c:numCache>
            </c:numRef>
          </c:val>
          <c:extLst>
            <c:ext xmlns:c16="http://schemas.microsoft.com/office/drawing/2014/chart" uri="{C3380CC4-5D6E-409C-BE32-E72D297353CC}">
              <c16:uniqueId val="{00000007-EB00-4615-B9A4-E6DA8EE167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63924</c:v>
                </c:pt>
                <c:pt idx="3">
                  <c:v>64222</c:v>
                </c:pt>
                <c:pt idx="6">
                  <c:v>63344</c:v>
                </c:pt>
                <c:pt idx="9">
                  <c:v>61792</c:v>
                </c:pt>
                <c:pt idx="12">
                  <c:v>59699</c:v>
                </c:pt>
              </c:numCache>
            </c:numRef>
          </c:val>
          <c:extLst>
            <c:ext xmlns:c16="http://schemas.microsoft.com/office/drawing/2014/chart" uri="{C3380CC4-5D6E-409C-BE32-E72D297353CC}">
              <c16:uniqueId val="{00000008-EB00-4615-B9A4-E6DA8EE167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4109</c:v>
                </c:pt>
                <c:pt idx="3">
                  <c:v>3237</c:v>
                </c:pt>
                <c:pt idx="6">
                  <c:v>2342</c:v>
                </c:pt>
                <c:pt idx="9">
                  <c:v>1423</c:v>
                </c:pt>
                <c:pt idx="12">
                  <c:v>481</c:v>
                </c:pt>
              </c:numCache>
            </c:numRef>
          </c:val>
          <c:extLst>
            <c:ext xmlns:c16="http://schemas.microsoft.com/office/drawing/2014/chart" uri="{C3380CC4-5D6E-409C-BE32-E72D297353CC}">
              <c16:uniqueId val="{00000009-EB00-4615-B9A4-E6DA8EE167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122809</c:v>
                </c:pt>
                <c:pt idx="3">
                  <c:v>122440</c:v>
                </c:pt>
                <c:pt idx="6">
                  <c:v>128652</c:v>
                </c:pt>
                <c:pt idx="9">
                  <c:v>131458</c:v>
                </c:pt>
                <c:pt idx="12">
                  <c:v>130775</c:v>
                </c:pt>
              </c:numCache>
            </c:numRef>
          </c:val>
          <c:extLst>
            <c:ext xmlns:c16="http://schemas.microsoft.com/office/drawing/2014/chart" uri="{C3380CC4-5D6E-409C-BE32-E72D297353CC}">
              <c16:uniqueId val="{0000000A-EB00-4615-B9A4-E6DA8EE167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11372</c:v>
                </c:pt>
                <c:pt idx="2">
                  <c:v>#N/A</c:v>
                </c:pt>
                <c:pt idx="3">
                  <c:v>#N/A</c:v>
                </c:pt>
                <c:pt idx="4">
                  <c:v>14777</c:v>
                </c:pt>
                <c:pt idx="5">
                  <c:v>#N/A</c:v>
                </c:pt>
                <c:pt idx="6">
                  <c:v>#N/A</c:v>
                </c:pt>
                <c:pt idx="7">
                  <c:v>6366</c:v>
                </c:pt>
                <c:pt idx="8">
                  <c:v>#N/A</c:v>
                </c:pt>
                <c:pt idx="9">
                  <c:v>#N/A</c:v>
                </c:pt>
                <c:pt idx="10">
                  <c:v>1929</c:v>
                </c:pt>
                <c:pt idx="11">
                  <c:v>#N/A</c:v>
                </c:pt>
                <c:pt idx="12">
                  <c:v>#N/A</c:v>
                </c:pt>
                <c:pt idx="13">
                  <c:v>0</c:v>
                </c:pt>
                <c:pt idx="14">
                  <c:v>#N/A</c:v>
                </c:pt>
              </c:numCache>
            </c:numRef>
          </c:val>
          <c:smooth val="0"/>
          <c:extLst>
            <c:ext xmlns:c16="http://schemas.microsoft.com/office/drawing/2014/chart" uri="{C3380CC4-5D6E-409C-BE32-E72D297353CC}">
              <c16:uniqueId val="{0000000B-EB00-4615-B9A4-E6DA8EE167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10655</c:v>
                </c:pt>
                <c:pt idx="1">
                  <c:v>9541</c:v>
                </c:pt>
                <c:pt idx="2">
                  <c:v>12442</c:v>
                </c:pt>
              </c:numCache>
            </c:numRef>
          </c:val>
          <c:extLst>
            <c:ext xmlns:c16="http://schemas.microsoft.com/office/drawing/2014/chart" uri="{C3380CC4-5D6E-409C-BE32-E72D297353CC}">
              <c16:uniqueId val="{00000000-F3F6-42B8-9152-92569F2095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7172</c:v>
                </c:pt>
                <c:pt idx="1">
                  <c:v>6759</c:v>
                </c:pt>
                <c:pt idx="2">
                  <c:v>6228</c:v>
                </c:pt>
              </c:numCache>
            </c:numRef>
          </c:val>
          <c:extLst>
            <c:ext xmlns:c16="http://schemas.microsoft.com/office/drawing/2014/chart" uri="{C3380CC4-5D6E-409C-BE32-E72D297353CC}">
              <c16:uniqueId val="{00000001-F3F6-42B8-9152-92569F2095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27306</c:v>
                </c:pt>
                <c:pt idx="1">
                  <c:v>29943</c:v>
                </c:pt>
                <c:pt idx="2">
                  <c:v>30639</c:v>
                </c:pt>
              </c:numCache>
            </c:numRef>
          </c:val>
          <c:extLst>
            <c:ext xmlns:c16="http://schemas.microsoft.com/office/drawing/2014/chart" uri="{C3380CC4-5D6E-409C-BE32-E72D297353CC}">
              <c16:uniqueId val="{00000002-F3F6-42B8-9152-92569F2095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臨時財政対策債の償還元金の増等に伴う元利償還金の増や、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の増等により、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実質公債費比率の分子総額は、前年度と比較して約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公債費の増加は、財政の硬直化を招く一因となることから、市中期財政計画のもと、将来にわたり持続可能な財政運営の確立に向け、引き続き財政の健全性の確保に努める。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財政調整基金など充当可能基金残高が前年度と比較して約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38.3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億円増加したほか、公営企業債等繰入見込額が約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億円減少したことなどから、将来負担額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充当可能財源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を差し引いた将来負担比率の分子総額は、前年度と比較して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94.8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億円減少し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、将来負担比率は算定されなくなった。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今後は、公共施設等の老朽化対策に多額の財政需要が生じ、充当可能基金残高の減少等が見込まれることから、引き続き適正な水準を維持できるよう努める。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福島県いわき市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当初予算や補正予算における収支差分として約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億円を取り崩した一方で、令和３年度決算確定に伴う剰余金等を約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77.4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億円積み立てたことにより、年度末残高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ほか、市営住宅管理基金について、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災害公営住宅家賃対策国庫補助金や、震災復興特別交付税、公営住宅使用料等を積み立てたことにより、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ことなどから、基金全体の年度末残高は約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中期財政計画において、令和７年度末において、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億円を下限とした上で、大規模な災害の発生等に備えて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億円程度の確保を目指す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こととしていることから、引き続き目標達成に向け、残高に目を配りながら、適切な活用に努める。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また、公共施設整備金については、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新病院建設に係る一般会計負担分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公共施設等の老朽化対策に要する経費の財源として取り崩していくこととしている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ものの、現在の基金残高では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新病院建設に係る一般会計負担分の全額を賄いきれないため、今後、他基金の残高や収支見通しを踏まえながら、積立てを行っていく</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・公共施設整備基金：公共施設の計画的な整備充実に要する経費に充てる。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・市営住宅管理基金：市営住宅及び共同施設の管理に要する費用の財源及び整備に係る市債の償還に充てる。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・公共施設整備基金：新病院建設に係る一般会計負担分の財源として約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億円取り崩したほか、公共施設等の老朽化対策に係る財源として約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億円を取り崩したことにより、年度末残高は約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・市営住宅管理基金：災害公営住宅家賃対策国庫補助金や、震災復興特別交付税、公営住宅使用料等を積み立てたことにより、年度末残高は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・公共施設整備基金：新病院建設に係る一般会計負担分（令和５～</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年度見込額：約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143.5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億円）に加え、公共施設等の老朽化対策に要する経費の財源として取り崩していくこととしている。なお、令和４年度末の基金残高（約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132.3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億円）では、新病院建設に係る一般会計負担分の全額を賄いきれないため、今後、他基金の残高や収支見通しを踏まえながら、積立てを行っていく必要がある。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・市営住宅管理基金：平成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1,513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戸の災害公営住宅を整備しており、今後、老朽化の進行等により修繕・改修経費等の増嵩が見込まれることから、後年度における計画的な修繕等の財源として積立てを行っていく。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当初予算や補正予算における収支差分として約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億円を取り崩した一方で、令和３年度決算確定に伴う剰余金等を約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77.4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億円積み立てたことにより、年度末残高は約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中期財政計画において、令和７年度末において、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億円を下限とした上で、大規模な災害の発生等に備えて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億円程度の確保を目指す。</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本庁舎等耐震化改修事業及び小中学校空調設備設置事業に係る地方債の元利償還の財源等として取り崩したことにより、基金残高は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本庁舎等耐震化改修事業及び小中学校空調設備設置事業に係る地方債の元利償還金の財源として取り崩していく予定（令和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年度償還終了）であり、令和４年度末の基金残高（約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62.3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億円）で対応可能な見込みである（令和５～</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年度償還見込額：約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56.0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310,890
307,930
1,232.26
162,309,312
155,323,600
6,199,369
77,992,763
131,488,462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分子となる基準財政収入額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復興特区制度における企業の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設備投資の増加に伴う固定資産税</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（震災復興特別交付税）</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の増等により、前年度と比較して約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分母となる基準財政需要額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は、臨時財政対策債振替相当額の減に伴い、前年度と比較して約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億円増加し、令和４年度（単年度）の財政力指数は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この結果、令和２年度から令和４年度までの３か年の平均である財政力指数は、前年度と同値の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145143</xdr:rowOff>
    </xdr:to>
    <xdr:cxnSp macro="">
      <xdr:nvCxnSpPr>
        <xdr:cNvPr id="71" name="直線コネクタ 70"/>
        <xdr:cNvCxnSpPr/>
      </xdr:nvCxnSpPr>
      <xdr:spPr>
        <a:xfrm>
          <a:off x="3752850" y="701838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4" name="直線コネクタ 73"/>
        <xdr:cNvCxnSpPr/>
      </xdr:nvCxnSpPr>
      <xdr:spPr>
        <a:xfrm>
          <a:off x="2940050" y="7001147"/>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7" name="直線コネクタ 76"/>
        <xdr:cNvCxnSpPr/>
      </xdr:nvCxnSpPr>
      <xdr:spPr>
        <a:xfrm>
          <a:off x="2127250" y="700114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145143</xdr:rowOff>
    </xdr:to>
    <xdr:cxnSp macro="">
      <xdr:nvCxnSpPr>
        <xdr:cNvPr id="80" name="直線コネクタ 79"/>
        <xdr:cNvCxnSpPr/>
      </xdr:nvCxnSpPr>
      <xdr:spPr>
        <a:xfrm flipV="1">
          <a:off x="1333500" y="7001147"/>
          <a:ext cx="79375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9715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xdr:cNvSpPr/>
      </xdr:nvSpPr>
      <xdr:spPr>
        <a:xfrm>
          <a:off x="4464050" y="6967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xdr:cNvSpPr txBox="1"/>
      </xdr:nvSpPr>
      <xdr:spPr>
        <a:xfrm>
          <a:off x="4584700" y="68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xdr:cNvSpPr/>
      </xdr:nvSpPr>
      <xdr:spPr>
        <a:xfrm>
          <a:off x="3702050" y="6967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93" name="テキスト ボックス 92"/>
        <xdr:cNvSpPr txBox="1"/>
      </xdr:nvSpPr>
      <xdr:spPr>
        <a:xfrm>
          <a:off x="3409950" y="6740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28892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xdr:cNvSpPr txBox="1"/>
      </xdr:nvSpPr>
      <xdr:spPr>
        <a:xfrm>
          <a:off x="25971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095500" y="6950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xdr:cNvSpPr txBox="1"/>
      </xdr:nvSpPr>
      <xdr:spPr>
        <a:xfrm>
          <a:off x="178435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xdr:cNvSpPr/>
      </xdr:nvSpPr>
      <xdr:spPr>
        <a:xfrm>
          <a:off x="1282700" y="69675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99" name="テキスト ボックス 98"/>
        <xdr:cNvSpPr txBox="1"/>
      </xdr:nvSpPr>
      <xdr:spPr>
        <a:xfrm>
          <a:off x="9715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算定の分母となる経常一般財源については、臨時財政対策債や地方交付税の減等により、前年度と比較して約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また、分子となる経常経費充当一般財源については、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燃料価格の高騰による光熱費の増に伴う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物件費の増や、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職員給・会計年度任用職員人件費の増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等に伴う人件費の増等により、前年度比較して約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この結果、経常収支比率については、前年度から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116586</xdr:rowOff>
    </xdr:to>
    <xdr:cxnSp macro="">
      <xdr:nvCxnSpPr>
        <xdr:cNvPr id="132" name="直線コネクタ 131"/>
        <xdr:cNvCxnSpPr/>
      </xdr:nvCxnSpPr>
      <xdr:spPr>
        <a:xfrm>
          <a:off x="3752850" y="10603230"/>
          <a:ext cx="762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4584700" y="108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94996</xdr:rowOff>
    </xdr:to>
    <xdr:cxnSp macro="">
      <xdr:nvCxnSpPr>
        <xdr:cNvPr id="135" name="直線コネクタ 134"/>
        <xdr:cNvCxnSpPr/>
      </xdr:nvCxnSpPr>
      <xdr:spPr>
        <a:xfrm flipV="1">
          <a:off x="2940050" y="10603230"/>
          <a:ext cx="8128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409950" y="1076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94996</xdr:rowOff>
    </xdr:to>
    <xdr:cxnSp macro="">
      <xdr:nvCxnSpPr>
        <xdr:cNvPr id="138" name="直線コネクタ 137"/>
        <xdr:cNvCxnSpPr/>
      </xdr:nvCxnSpPr>
      <xdr:spPr>
        <a:xfrm>
          <a:off x="2127250" y="10632186"/>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597150" y="1095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63</xdr:row>
      <xdr:rowOff>70866</xdr:rowOff>
    </xdr:to>
    <xdr:cxnSp macro="">
      <xdr:nvCxnSpPr>
        <xdr:cNvPr id="141" name="直線コネクタ 140"/>
        <xdr:cNvCxnSpPr/>
      </xdr:nvCxnSpPr>
      <xdr:spPr>
        <a:xfrm>
          <a:off x="1333500" y="10539476"/>
          <a:ext cx="79375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784350" y="1095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xdr:cNvSpPr txBox="1"/>
      </xdr:nvSpPr>
      <xdr:spPr>
        <a:xfrm>
          <a:off x="971550" y="1093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51" name="楕円 150"/>
        <xdr:cNvSpPr/>
      </xdr:nvSpPr>
      <xdr:spPr>
        <a:xfrm>
          <a:off x="4464050" y="107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82313</xdr:rowOff>
    </xdr:from>
    <xdr:ext cx="762000" cy="259045"/>
    <xdr:sp macro="" textlink="">
      <xdr:nvSpPr>
        <xdr:cNvPr id="152" name="財政構造の弾力性該当値テキスト"/>
        <xdr:cNvSpPr txBox="1"/>
      </xdr:nvSpPr>
      <xdr:spPr>
        <a:xfrm>
          <a:off x="4584700" y="1064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3702050" y="1055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4" name="テキスト ボックス 153"/>
        <xdr:cNvSpPr txBox="1"/>
      </xdr:nvSpPr>
      <xdr:spPr>
        <a:xfrm>
          <a:off x="3409950" y="1032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5" name="楕円 154"/>
        <xdr:cNvSpPr/>
      </xdr:nvSpPr>
      <xdr:spPr>
        <a:xfrm>
          <a:off x="2889250" y="106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155973</xdr:rowOff>
    </xdr:from>
    <xdr:ext cx="762000" cy="259045"/>
    <xdr:sp macro="" textlink="">
      <xdr:nvSpPr>
        <xdr:cNvPr id="156" name="テキスト ボックス 155"/>
        <xdr:cNvSpPr txBox="1"/>
      </xdr:nvSpPr>
      <xdr:spPr>
        <a:xfrm>
          <a:off x="2597150" y="1038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7" name="楕円 156"/>
        <xdr:cNvSpPr/>
      </xdr:nvSpPr>
      <xdr:spPr>
        <a:xfrm>
          <a:off x="2095500" y="105813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8" name="テキスト ボックス 157"/>
        <xdr:cNvSpPr txBox="1"/>
      </xdr:nvSpPr>
      <xdr:spPr>
        <a:xfrm>
          <a:off x="1784350" y="103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9" name="楕円 158"/>
        <xdr:cNvSpPr/>
      </xdr:nvSpPr>
      <xdr:spPr>
        <a:xfrm>
          <a:off x="1282700" y="104886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60" name="テキスト ボックス 159"/>
        <xdr:cNvSpPr txBox="1"/>
      </xdr:nvSpPr>
      <xdr:spPr>
        <a:xfrm>
          <a:off x="971550" y="1026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新型コロナウイルス感染症対策経費（ワクチン接種等）の減等により、物件費については、前年度と比較して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円の減となった一方、</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給与改定や職員数の増に伴う職員給の増のほか、会計年度任用職員人件費の増等により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2,265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円の増となった結果、人口１人当たり人件費・物件費等については、前年度と比較して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514850" y="13528884"/>
          <a:ext cx="0" cy="131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4584700" y="148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425950" y="14846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4584700" y="132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425950" y="13528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105635</xdr:rowOff>
    </xdr:from>
    <xdr:to>
      <xdr:col>23</xdr:col>
      <xdr:colOff>133350</xdr:colOff>
      <xdr:row>87</xdr:row>
      <xdr:rowOff>142514</xdr:rowOff>
    </xdr:to>
    <xdr:cxnSp macro="">
      <xdr:nvCxnSpPr>
        <xdr:cNvPr id="195" name="直線コネクタ 194"/>
        <xdr:cNvCxnSpPr/>
      </xdr:nvCxnSpPr>
      <xdr:spPr>
        <a:xfrm>
          <a:off x="3752850" y="14690315"/>
          <a:ext cx="762000" cy="3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4584700" y="1392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464050" y="14078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105635</xdr:rowOff>
    </xdr:from>
    <xdr:to>
      <xdr:col>19</xdr:col>
      <xdr:colOff>133350</xdr:colOff>
      <xdr:row>87</xdr:row>
      <xdr:rowOff>157254</xdr:rowOff>
    </xdr:to>
    <xdr:cxnSp macro="">
      <xdr:nvCxnSpPr>
        <xdr:cNvPr id="198" name="直線コネクタ 197"/>
        <xdr:cNvCxnSpPr/>
      </xdr:nvCxnSpPr>
      <xdr:spPr>
        <a:xfrm flipV="1">
          <a:off x="2940050" y="14690315"/>
          <a:ext cx="812800" cy="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3702050" y="1398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409950" y="1375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91853</xdr:rowOff>
    </xdr:from>
    <xdr:to>
      <xdr:col>15</xdr:col>
      <xdr:colOff>82550</xdr:colOff>
      <xdr:row>87</xdr:row>
      <xdr:rowOff>157254</xdr:rowOff>
    </xdr:to>
    <xdr:cxnSp macro="">
      <xdr:nvCxnSpPr>
        <xdr:cNvPr id="201" name="直線コネクタ 200"/>
        <xdr:cNvCxnSpPr/>
      </xdr:nvCxnSpPr>
      <xdr:spPr>
        <a:xfrm>
          <a:off x="2127250" y="14341253"/>
          <a:ext cx="812800" cy="40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2889250" y="13827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597150" y="135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139142</xdr:rowOff>
    </xdr:from>
    <xdr:to>
      <xdr:col>11</xdr:col>
      <xdr:colOff>31750</xdr:colOff>
      <xdr:row>85</xdr:row>
      <xdr:rowOff>91853</xdr:rowOff>
    </xdr:to>
    <xdr:cxnSp macro="">
      <xdr:nvCxnSpPr>
        <xdr:cNvPr id="204" name="直線コネクタ 203"/>
        <xdr:cNvCxnSpPr/>
      </xdr:nvCxnSpPr>
      <xdr:spPr>
        <a:xfrm>
          <a:off x="1333500" y="14053262"/>
          <a:ext cx="793750" cy="28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095500" y="136674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xdr:cNvSpPr txBox="1"/>
      </xdr:nvSpPr>
      <xdr:spPr>
        <a:xfrm>
          <a:off x="1784350" y="13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282700" y="13615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xdr:cNvSpPr txBox="1"/>
      </xdr:nvSpPr>
      <xdr:spPr>
        <a:xfrm>
          <a:off x="971550" y="1339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91714</xdr:rowOff>
    </xdr:from>
    <xdr:to>
      <xdr:col>23</xdr:col>
      <xdr:colOff>184150</xdr:colOff>
      <xdr:row>88</xdr:row>
      <xdr:rowOff>21864</xdr:rowOff>
    </xdr:to>
    <xdr:sp macro="" textlink="">
      <xdr:nvSpPr>
        <xdr:cNvPr id="214" name="楕円 213"/>
        <xdr:cNvSpPr/>
      </xdr:nvSpPr>
      <xdr:spPr>
        <a:xfrm>
          <a:off x="4464050" y="14676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159041</xdr:rowOff>
    </xdr:from>
    <xdr:ext cx="762000" cy="259045"/>
    <xdr:sp macro="" textlink="">
      <xdr:nvSpPr>
        <xdr:cNvPr id="215" name="人件費・物件費等の状況該当値テキスト"/>
        <xdr:cNvSpPr txBox="1"/>
      </xdr:nvSpPr>
      <xdr:spPr>
        <a:xfrm>
          <a:off x="4584700" y="1457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54835</xdr:rowOff>
    </xdr:from>
    <xdr:to>
      <xdr:col>19</xdr:col>
      <xdr:colOff>184150</xdr:colOff>
      <xdr:row>87</xdr:row>
      <xdr:rowOff>156435</xdr:rowOff>
    </xdr:to>
    <xdr:sp macro="" textlink="">
      <xdr:nvSpPr>
        <xdr:cNvPr id="216" name="楕円 215"/>
        <xdr:cNvSpPr/>
      </xdr:nvSpPr>
      <xdr:spPr>
        <a:xfrm>
          <a:off x="3702050" y="146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141212</xdr:rowOff>
    </xdr:from>
    <xdr:ext cx="736600" cy="259045"/>
    <xdr:sp macro="" textlink="">
      <xdr:nvSpPr>
        <xdr:cNvPr id="217" name="テキスト ボックス 216"/>
        <xdr:cNvSpPr txBox="1"/>
      </xdr:nvSpPr>
      <xdr:spPr>
        <a:xfrm>
          <a:off x="3409950" y="147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106454</xdr:rowOff>
    </xdr:from>
    <xdr:to>
      <xdr:col>15</xdr:col>
      <xdr:colOff>133350</xdr:colOff>
      <xdr:row>88</xdr:row>
      <xdr:rowOff>36604</xdr:rowOff>
    </xdr:to>
    <xdr:sp macro="" textlink="">
      <xdr:nvSpPr>
        <xdr:cNvPr id="218" name="楕円 217"/>
        <xdr:cNvSpPr/>
      </xdr:nvSpPr>
      <xdr:spPr>
        <a:xfrm>
          <a:off x="2889250" y="14691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21381</xdr:rowOff>
    </xdr:from>
    <xdr:ext cx="762000" cy="259045"/>
    <xdr:sp macro="" textlink="">
      <xdr:nvSpPr>
        <xdr:cNvPr id="219" name="テキスト ボックス 218"/>
        <xdr:cNvSpPr txBox="1"/>
      </xdr:nvSpPr>
      <xdr:spPr>
        <a:xfrm>
          <a:off x="2597150" y="1477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41053</xdr:rowOff>
    </xdr:from>
    <xdr:to>
      <xdr:col>11</xdr:col>
      <xdr:colOff>82550</xdr:colOff>
      <xdr:row>85</xdr:row>
      <xdr:rowOff>142653</xdr:rowOff>
    </xdr:to>
    <xdr:sp macro="" textlink="">
      <xdr:nvSpPr>
        <xdr:cNvPr id="220" name="楕円 219"/>
        <xdr:cNvSpPr/>
      </xdr:nvSpPr>
      <xdr:spPr>
        <a:xfrm>
          <a:off x="2095500" y="142904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127430</xdr:rowOff>
    </xdr:from>
    <xdr:ext cx="762000" cy="259045"/>
    <xdr:sp macro="" textlink="">
      <xdr:nvSpPr>
        <xdr:cNvPr id="221" name="テキスト ボックス 220"/>
        <xdr:cNvSpPr txBox="1"/>
      </xdr:nvSpPr>
      <xdr:spPr>
        <a:xfrm>
          <a:off x="1784350" y="1437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88342</xdr:rowOff>
    </xdr:from>
    <xdr:to>
      <xdr:col>7</xdr:col>
      <xdr:colOff>31750</xdr:colOff>
      <xdr:row>84</xdr:row>
      <xdr:rowOff>18492</xdr:rowOff>
    </xdr:to>
    <xdr:sp macro="" textlink="">
      <xdr:nvSpPr>
        <xdr:cNvPr id="222" name="楕円 221"/>
        <xdr:cNvSpPr/>
      </xdr:nvSpPr>
      <xdr:spPr>
        <a:xfrm>
          <a:off x="1282700" y="1400246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3269</xdr:rowOff>
    </xdr:from>
    <xdr:ext cx="762000" cy="259045"/>
    <xdr:sp macro="" textlink="">
      <xdr:nvSpPr>
        <xdr:cNvPr id="223" name="テキスト ボックス 222"/>
        <xdr:cNvSpPr txBox="1"/>
      </xdr:nvSpPr>
      <xdr:spPr>
        <a:xfrm>
          <a:off x="971550" y="1408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国の職員構成等の変化等</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今後も、人事院勧告等の内容を踏まえた給与改定を行い、適正な給与水準の維持に努める。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136071</xdr:rowOff>
    </xdr:to>
    <xdr:cxnSp macro="">
      <xdr:nvCxnSpPr>
        <xdr:cNvPr id="259" name="直線コネクタ 258"/>
        <xdr:cNvCxnSpPr/>
      </xdr:nvCxnSpPr>
      <xdr:spPr>
        <a:xfrm flipV="1">
          <a:off x="14712950" y="14518640"/>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33564</xdr:rowOff>
    </xdr:to>
    <xdr:cxnSp macro="">
      <xdr:nvCxnSpPr>
        <xdr:cNvPr id="262" name="直線コネクタ 261"/>
        <xdr:cNvCxnSpPr/>
      </xdr:nvCxnSpPr>
      <xdr:spPr>
        <a:xfrm flipV="1">
          <a:off x="13903960" y="14553111"/>
          <a:ext cx="80899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5" name="直線コネクタ 264"/>
        <xdr:cNvCxnSpPr/>
      </xdr:nvCxnSpPr>
      <xdr:spPr>
        <a:xfrm flipV="1">
          <a:off x="13106400" y="14618244"/>
          <a:ext cx="79756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355725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68036</xdr:rowOff>
    </xdr:to>
    <xdr:cxnSp macro="">
      <xdr:nvCxnSpPr>
        <xdr:cNvPr id="268" name="直線コネクタ 267"/>
        <xdr:cNvCxnSpPr/>
      </xdr:nvCxnSpPr>
      <xdr:spPr>
        <a:xfrm flipV="1">
          <a:off x="12293600" y="14635480"/>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276350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1950700" y="1420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xdr:cNvSpPr/>
      </xdr:nvSpPr>
      <xdr:spPr>
        <a:xfrm>
          <a:off x="15427960" y="14467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9" name="給与水準   （国との比較）該当値テキスト"/>
        <xdr:cNvSpPr txBox="1"/>
      </xdr:nvSpPr>
      <xdr:spPr>
        <a:xfrm>
          <a:off x="15563850" y="1443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xdr:cNvSpPr/>
      </xdr:nvSpPr>
      <xdr:spPr>
        <a:xfrm>
          <a:off x="14665960" y="145023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xdr:cNvSpPr txBox="1"/>
      </xdr:nvSpPr>
      <xdr:spPr>
        <a:xfrm>
          <a:off x="14370050" y="1458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2" name="楕円 281"/>
        <xdr:cNvSpPr/>
      </xdr:nvSpPr>
      <xdr:spPr>
        <a:xfrm>
          <a:off x="13868400" y="145712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3" name="テキスト ボックス 282"/>
        <xdr:cNvSpPr txBox="1"/>
      </xdr:nvSpPr>
      <xdr:spPr>
        <a:xfrm>
          <a:off x="13557250" y="1465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xdr:cNvSpPr/>
      </xdr:nvSpPr>
      <xdr:spPr>
        <a:xfrm>
          <a:off x="13055600" y="145846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xdr:cNvSpPr txBox="1"/>
      </xdr:nvSpPr>
      <xdr:spPr>
        <a:xfrm>
          <a:off x="127635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6" name="楕円 285"/>
        <xdr:cNvSpPr/>
      </xdr:nvSpPr>
      <xdr:spPr>
        <a:xfrm>
          <a:off x="12242800" y="1460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7" name="テキスト ボックス 286"/>
        <xdr:cNvSpPr txBox="1"/>
      </xdr:nvSpPr>
      <xdr:spPr>
        <a:xfrm>
          <a:off x="11950700" y="146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前年度と比較し、職員数（翌年度４月１日現在）はほぼ横ばいであるが、人口の減少に伴い、人口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人あたり職員数が前年度から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今後も将来的な自治体運営に影響が生じないよう、定員の適正管理に努める。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154517</xdr:rowOff>
    </xdr:from>
    <xdr:to>
      <xdr:col>81</xdr:col>
      <xdr:colOff>44450</xdr:colOff>
      <xdr:row>64</xdr:row>
      <xdr:rowOff>39370</xdr:rowOff>
    </xdr:to>
    <xdr:cxnSp macro="">
      <xdr:nvCxnSpPr>
        <xdr:cNvPr id="322" name="直線コネクタ 321"/>
        <xdr:cNvCxnSpPr/>
      </xdr:nvCxnSpPr>
      <xdr:spPr>
        <a:xfrm>
          <a:off x="14712950" y="10715837"/>
          <a:ext cx="762000" cy="5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5563850" y="1014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122344</xdr:rowOff>
    </xdr:from>
    <xdr:to>
      <xdr:col>77</xdr:col>
      <xdr:colOff>44450</xdr:colOff>
      <xdr:row>63</xdr:row>
      <xdr:rowOff>154517</xdr:rowOff>
    </xdr:to>
    <xdr:cxnSp macro="">
      <xdr:nvCxnSpPr>
        <xdr:cNvPr id="325" name="直線コネクタ 324"/>
        <xdr:cNvCxnSpPr/>
      </xdr:nvCxnSpPr>
      <xdr:spPr>
        <a:xfrm>
          <a:off x="13903960" y="10683664"/>
          <a:ext cx="80899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4370050" y="1005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102235</xdr:rowOff>
    </xdr:from>
    <xdr:to>
      <xdr:col>72</xdr:col>
      <xdr:colOff>203200</xdr:colOff>
      <xdr:row>63</xdr:row>
      <xdr:rowOff>122344</xdr:rowOff>
    </xdr:to>
    <xdr:cxnSp macro="">
      <xdr:nvCxnSpPr>
        <xdr:cNvPr id="328" name="直線コネクタ 327"/>
        <xdr:cNvCxnSpPr/>
      </xdr:nvCxnSpPr>
      <xdr:spPr>
        <a:xfrm>
          <a:off x="13106400" y="10663555"/>
          <a:ext cx="79756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386840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3557250" y="100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25823</xdr:rowOff>
    </xdr:from>
    <xdr:to>
      <xdr:col>68</xdr:col>
      <xdr:colOff>152400</xdr:colOff>
      <xdr:row>63</xdr:row>
      <xdr:rowOff>102235</xdr:rowOff>
    </xdr:to>
    <xdr:cxnSp macro="">
      <xdr:nvCxnSpPr>
        <xdr:cNvPr id="331" name="直線コネクタ 330"/>
        <xdr:cNvCxnSpPr/>
      </xdr:nvCxnSpPr>
      <xdr:spPr>
        <a:xfrm>
          <a:off x="12293600" y="10587143"/>
          <a:ext cx="8128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3055600" y="1023831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2763500" y="1001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224280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19507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160020</xdr:rowOff>
    </xdr:from>
    <xdr:to>
      <xdr:col>81</xdr:col>
      <xdr:colOff>95250</xdr:colOff>
      <xdr:row>64</xdr:row>
      <xdr:rowOff>90170</xdr:rowOff>
    </xdr:to>
    <xdr:sp macro="" textlink="">
      <xdr:nvSpPr>
        <xdr:cNvPr id="341" name="楕円 340"/>
        <xdr:cNvSpPr/>
      </xdr:nvSpPr>
      <xdr:spPr>
        <a:xfrm>
          <a:off x="15427960" y="107213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132097</xdr:rowOff>
    </xdr:from>
    <xdr:ext cx="762000" cy="259045"/>
    <xdr:sp macro="" textlink="">
      <xdr:nvSpPr>
        <xdr:cNvPr id="342" name="定員管理の状況該当値テキスト"/>
        <xdr:cNvSpPr txBox="1"/>
      </xdr:nvSpPr>
      <xdr:spPr>
        <a:xfrm>
          <a:off x="15563850" y="1069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103717</xdr:rowOff>
    </xdr:from>
    <xdr:to>
      <xdr:col>77</xdr:col>
      <xdr:colOff>95250</xdr:colOff>
      <xdr:row>64</xdr:row>
      <xdr:rowOff>33867</xdr:rowOff>
    </xdr:to>
    <xdr:sp macro="" textlink="">
      <xdr:nvSpPr>
        <xdr:cNvPr id="343" name="楕円 342"/>
        <xdr:cNvSpPr/>
      </xdr:nvSpPr>
      <xdr:spPr>
        <a:xfrm>
          <a:off x="14665960" y="1066503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18644</xdr:rowOff>
    </xdr:from>
    <xdr:ext cx="736600" cy="259045"/>
    <xdr:sp macro="" textlink="">
      <xdr:nvSpPr>
        <xdr:cNvPr id="344" name="テキスト ボックス 343"/>
        <xdr:cNvSpPr txBox="1"/>
      </xdr:nvSpPr>
      <xdr:spPr>
        <a:xfrm>
          <a:off x="14370050" y="10747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71544</xdr:rowOff>
    </xdr:from>
    <xdr:to>
      <xdr:col>73</xdr:col>
      <xdr:colOff>44450</xdr:colOff>
      <xdr:row>64</xdr:row>
      <xdr:rowOff>1694</xdr:rowOff>
    </xdr:to>
    <xdr:sp macro="" textlink="">
      <xdr:nvSpPr>
        <xdr:cNvPr id="345" name="楕円 344"/>
        <xdr:cNvSpPr/>
      </xdr:nvSpPr>
      <xdr:spPr>
        <a:xfrm>
          <a:off x="13868400" y="1063286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157921</xdr:rowOff>
    </xdr:from>
    <xdr:ext cx="762000" cy="259045"/>
    <xdr:sp macro="" textlink="">
      <xdr:nvSpPr>
        <xdr:cNvPr id="346" name="テキスト ボックス 345"/>
        <xdr:cNvSpPr txBox="1"/>
      </xdr:nvSpPr>
      <xdr:spPr>
        <a:xfrm>
          <a:off x="13557250" y="1071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51435</xdr:rowOff>
    </xdr:from>
    <xdr:to>
      <xdr:col>68</xdr:col>
      <xdr:colOff>203200</xdr:colOff>
      <xdr:row>63</xdr:row>
      <xdr:rowOff>153035</xdr:rowOff>
    </xdr:to>
    <xdr:sp macro="" textlink="">
      <xdr:nvSpPr>
        <xdr:cNvPr id="347" name="楕円 346"/>
        <xdr:cNvSpPr/>
      </xdr:nvSpPr>
      <xdr:spPr>
        <a:xfrm>
          <a:off x="13055600" y="1061275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137812</xdr:rowOff>
    </xdr:from>
    <xdr:ext cx="762000" cy="259045"/>
    <xdr:sp macro="" textlink="">
      <xdr:nvSpPr>
        <xdr:cNvPr id="348" name="テキスト ボックス 347"/>
        <xdr:cNvSpPr txBox="1"/>
      </xdr:nvSpPr>
      <xdr:spPr>
        <a:xfrm>
          <a:off x="12763500" y="1069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146473</xdr:rowOff>
    </xdr:from>
    <xdr:to>
      <xdr:col>64</xdr:col>
      <xdr:colOff>152400</xdr:colOff>
      <xdr:row>63</xdr:row>
      <xdr:rowOff>76623</xdr:rowOff>
    </xdr:to>
    <xdr:sp macro="" textlink="">
      <xdr:nvSpPr>
        <xdr:cNvPr id="349" name="楕円 348"/>
        <xdr:cNvSpPr/>
      </xdr:nvSpPr>
      <xdr:spPr>
        <a:xfrm>
          <a:off x="12242800" y="10540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61400</xdr:rowOff>
    </xdr:from>
    <xdr:ext cx="762000" cy="259045"/>
    <xdr:sp macro="" textlink="">
      <xdr:nvSpPr>
        <xdr:cNvPr id="350" name="テキスト ボックス 349"/>
        <xdr:cNvSpPr txBox="1"/>
      </xdr:nvSpPr>
      <xdr:spPr>
        <a:xfrm>
          <a:off x="11950700" y="106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の償還元金の増等に伴う元利償還金の増や、病院事業に係る公営企業に要する経費の財源とする地方債の償還の財源に充てたと認められる繰入金の増等により、令和２年度から令和４年度までの３か年平均である実質公債費比率につい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公債費の増加は、財政の硬直化を招く一因となることから、市中期財政計画のもと、将来にわたり持続可能な財政運営の確立に向け、引き続き財政の健全性の確保に努める。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163285</xdr:rowOff>
    </xdr:from>
    <xdr:to>
      <xdr:col>81</xdr:col>
      <xdr:colOff>44450</xdr:colOff>
      <xdr:row>43</xdr:row>
      <xdr:rowOff>95250</xdr:rowOff>
    </xdr:to>
    <xdr:cxnSp macro="">
      <xdr:nvCxnSpPr>
        <xdr:cNvPr id="385" name="直線コネクタ 384"/>
        <xdr:cNvCxnSpPr/>
      </xdr:nvCxnSpPr>
      <xdr:spPr>
        <a:xfrm>
          <a:off x="14712950" y="7204165"/>
          <a:ext cx="762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xdr:cNvSpPr txBox="1"/>
      </xdr:nvSpPr>
      <xdr:spPr>
        <a:xfrm>
          <a:off x="15563850" y="6707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94343</xdr:rowOff>
    </xdr:from>
    <xdr:to>
      <xdr:col>77</xdr:col>
      <xdr:colOff>44450</xdr:colOff>
      <xdr:row>42</xdr:row>
      <xdr:rowOff>163285</xdr:rowOff>
    </xdr:to>
    <xdr:cxnSp macro="">
      <xdr:nvCxnSpPr>
        <xdr:cNvPr id="388" name="直線コネクタ 387"/>
        <xdr:cNvCxnSpPr/>
      </xdr:nvCxnSpPr>
      <xdr:spPr>
        <a:xfrm>
          <a:off x="13903960" y="7135223"/>
          <a:ext cx="80899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xdr:cNvSpPr txBox="1"/>
      </xdr:nvSpPr>
      <xdr:spPr>
        <a:xfrm>
          <a:off x="143700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71362</xdr:rowOff>
    </xdr:from>
    <xdr:to>
      <xdr:col>72</xdr:col>
      <xdr:colOff>203200</xdr:colOff>
      <xdr:row>42</xdr:row>
      <xdr:rowOff>94343</xdr:rowOff>
    </xdr:to>
    <xdr:cxnSp macro="">
      <xdr:nvCxnSpPr>
        <xdr:cNvPr id="391" name="直線コネクタ 390"/>
        <xdr:cNvCxnSpPr/>
      </xdr:nvCxnSpPr>
      <xdr:spPr>
        <a:xfrm>
          <a:off x="13106400" y="7112242"/>
          <a:ext cx="79756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xdr:cNvSpPr txBox="1"/>
      </xdr:nvSpPr>
      <xdr:spPr>
        <a:xfrm>
          <a:off x="13557250" y="66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71362</xdr:rowOff>
    </xdr:from>
    <xdr:to>
      <xdr:col>68</xdr:col>
      <xdr:colOff>152400</xdr:colOff>
      <xdr:row>43</xdr:row>
      <xdr:rowOff>3326</xdr:rowOff>
    </xdr:to>
    <xdr:cxnSp macro="">
      <xdr:nvCxnSpPr>
        <xdr:cNvPr id="394" name="直線コネクタ 393"/>
        <xdr:cNvCxnSpPr/>
      </xdr:nvCxnSpPr>
      <xdr:spPr>
        <a:xfrm flipV="1">
          <a:off x="12293600" y="7112242"/>
          <a:ext cx="8128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xdr:cNvSpPr txBox="1"/>
      </xdr:nvSpPr>
      <xdr:spPr>
        <a:xfrm>
          <a:off x="1276350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xdr:cNvSpPr txBox="1"/>
      </xdr:nvSpPr>
      <xdr:spPr>
        <a:xfrm>
          <a:off x="1195070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4" name="楕円 403"/>
        <xdr:cNvSpPr/>
      </xdr:nvSpPr>
      <xdr:spPr>
        <a:xfrm>
          <a:off x="15427960" y="72529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5" name="公債費負担の状況該当値テキスト"/>
        <xdr:cNvSpPr txBox="1"/>
      </xdr:nvSpPr>
      <xdr:spPr>
        <a:xfrm>
          <a:off x="15563850" y="722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112485</xdr:rowOff>
    </xdr:from>
    <xdr:to>
      <xdr:col>77</xdr:col>
      <xdr:colOff>95250</xdr:colOff>
      <xdr:row>43</xdr:row>
      <xdr:rowOff>42635</xdr:rowOff>
    </xdr:to>
    <xdr:sp macro="" textlink="">
      <xdr:nvSpPr>
        <xdr:cNvPr id="406" name="楕円 405"/>
        <xdr:cNvSpPr/>
      </xdr:nvSpPr>
      <xdr:spPr>
        <a:xfrm>
          <a:off x="14665960" y="71533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27412</xdr:rowOff>
    </xdr:from>
    <xdr:ext cx="736600" cy="259045"/>
    <xdr:sp macro="" textlink="">
      <xdr:nvSpPr>
        <xdr:cNvPr id="407" name="テキスト ボックス 406"/>
        <xdr:cNvSpPr txBox="1"/>
      </xdr:nvSpPr>
      <xdr:spPr>
        <a:xfrm>
          <a:off x="14370050" y="723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08" name="楕円 407"/>
        <xdr:cNvSpPr/>
      </xdr:nvSpPr>
      <xdr:spPr>
        <a:xfrm>
          <a:off x="13868400" y="70844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09" name="テキスト ボックス 408"/>
        <xdr:cNvSpPr txBox="1"/>
      </xdr:nvSpPr>
      <xdr:spPr>
        <a:xfrm>
          <a:off x="13557250" y="717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20562</xdr:rowOff>
    </xdr:from>
    <xdr:to>
      <xdr:col>68</xdr:col>
      <xdr:colOff>203200</xdr:colOff>
      <xdr:row>42</xdr:row>
      <xdr:rowOff>122162</xdr:rowOff>
    </xdr:to>
    <xdr:sp macro="" textlink="">
      <xdr:nvSpPr>
        <xdr:cNvPr id="410" name="楕円 409"/>
        <xdr:cNvSpPr/>
      </xdr:nvSpPr>
      <xdr:spPr>
        <a:xfrm>
          <a:off x="13055600" y="706144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106939</xdr:rowOff>
    </xdr:from>
    <xdr:ext cx="762000" cy="259045"/>
    <xdr:sp macro="" textlink="">
      <xdr:nvSpPr>
        <xdr:cNvPr id="411" name="テキスト ボックス 410"/>
        <xdr:cNvSpPr txBox="1"/>
      </xdr:nvSpPr>
      <xdr:spPr>
        <a:xfrm>
          <a:off x="12763500" y="714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412" name="楕円 411"/>
        <xdr:cNvSpPr/>
      </xdr:nvSpPr>
      <xdr:spPr>
        <a:xfrm>
          <a:off x="12242800" y="7164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413" name="テキスト ボックス 412"/>
        <xdr:cNvSpPr txBox="1"/>
      </xdr:nvSpPr>
      <xdr:spPr>
        <a:xfrm>
          <a:off x="11950700" y="724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財政調整基金など充当可能基金残高が前年度と比較して約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億円増加したほか、公営企業債等繰入見込額が約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億円減少したことなどから、将来負担額の充当可能財源が将来負担額を上回ったため、将来負担比率は算定されなくなった。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今後は、公共施設等の老朽化対策に多額の財政需要が生じ、充当可能基金残高の減少等が見込まれることから、引き続き適正な水準を維持できるよう努める。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76860</xdr:rowOff>
    </xdr:from>
    <xdr:to>
      <xdr:col>77</xdr:col>
      <xdr:colOff>44450</xdr:colOff>
      <xdr:row>14</xdr:row>
      <xdr:rowOff>141529</xdr:rowOff>
    </xdr:to>
    <xdr:cxnSp macro="">
      <xdr:nvCxnSpPr>
        <xdr:cNvPr id="445" name="直線コネクタ 444"/>
        <xdr:cNvCxnSpPr/>
      </xdr:nvCxnSpPr>
      <xdr:spPr>
        <a:xfrm flipV="1">
          <a:off x="13903960" y="2423820"/>
          <a:ext cx="80899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xdr:cNvSpPr txBox="1"/>
      </xdr:nvSpPr>
      <xdr:spPr>
        <a:xfrm>
          <a:off x="15563850" y="2494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141529</xdr:rowOff>
    </xdr:from>
    <xdr:to>
      <xdr:col>72</xdr:col>
      <xdr:colOff>203200</xdr:colOff>
      <xdr:row>15</xdr:row>
      <xdr:rowOff>94590</xdr:rowOff>
    </xdr:to>
    <xdr:cxnSp macro="">
      <xdr:nvCxnSpPr>
        <xdr:cNvPr id="448" name="直線コネクタ 447"/>
        <xdr:cNvCxnSpPr/>
      </xdr:nvCxnSpPr>
      <xdr:spPr>
        <a:xfrm flipV="1">
          <a:off x="13106400" y="2488489"/>
          <a:ext cx="79756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xdr:cNvSpPr txBox="1"/>
      </xdr:nvSpPr>
      <xdr:spPr>
        <a:xfrm>
          <a:off x="14370050" y="2655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47295</xdr:rowOff>
    </xdr:from>
    <xdr:to>
      <xdr:col>68</xdr:col>
      <xdr:colOff>152400</xdr:colOff>
      <xdr:row>15</xdr:row>
      <xdr:rowOff>94590</xdr:rowOff>
    </xdr:to>
    <xdr:cxnSp macro="">
      <xdr:nvCxnSpPr>
        <xdr:cNvPr id="451" name="直線コネクタ 450"/>
        <xdr:cNvCxnSpPr/>
      </xdr:nvCxnSpPr>
      <xdr:spPr>
        <a:xfrm>
          <a:off x="12293600" y="2561895"/>
          <a:ext cx="8128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3" name="テキスト ボックス 452"/>
        <xdr:cNvSpPr txBox="1"/>
      </xdr:nvSpPr>
      <xdr:spPr>
        <a:xfrm>
          <a:off x="13557250" y="272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4" name="フローチャート: 判断 453"/>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5" name="テキスト ボックス 454"/>
        <xdr:cNvSpPr txBox="1"/>
      </xdr:nvSpPr>
      <xdr:spPr>
        <a:xfrm>
          <a:off x="12763500" y="275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6" name="フローチャート: 判断 455"/>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7" name="テキスト ボックス 456"/>
        <xdr:cNvSpPr txBox="1"/>
      </xdr:nvSpPr>
      <xdr:spPr>
        <a:xfrm>
          <a:off x="11950700" y="275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26060</xdr:rowOff>
    </xdr:from>
    <xdr:to>
      <xdr:col>77</xdr:col>
      <xdr:colOff>95250</xdr:colOff>
      <xdr:row>14</xdr:row>
      <xdr:rowOff>127660</xdr:rowOff>
    </xdr:to>
    <xdr:sp macro="" textlink="">
      <xdr:nvSpPr>
        <xdr:cNvPr id="463" name="楕円 462"/>
        <xdr:cNvSpPr/>
      </xdr:nvSpPr>
      <xdr:spPr>
        <a:xfrm>
          <a:off x="14665960" y="23730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137837</xdr:rowOff>
    </xdr:from>
    <xdr:ext cx="736600" cy="259045"/>
    <xdr:sp macro="" textlink="">
      <xdr:nvSpPr>
        <xdr:cNvPr id="464" name="テキスト ボックス 463"/>
        <xdr:cNvSpPr txBox="1"/>
      </xdr:nvSpPr>
      <xdr:spPr>
        <a:xfrm>
          <a:off x="14370050" y="214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90729</xdr:rowOff>
    </xdr:from>
    <xdr:to>
      <xdr:col>73</xdr:col>
      <xdr:colOff>44450</xdr:colOff>
      <xdr:row>15</xdr:row>
      <xdr:rowOff>20879</xdr:rowOff>
    </xdr:to>
    <xdr:sp macro="" textlink="">
      <xdr:nvSpPr>
        <xdr:cNvPr id="465" name="楕円 464"/>
        <xdr:cNvSpPr/>
      </xdr:nvSpPr>
      <xdr:spPr>
        <a:xfrm>
          <a:off x="13868400" y="243768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31056</xdr:rowOff>
    </xdr:from>
    <xdr:ext cx="762000" cy="259045"/>
    <xdr:sp macro="" textlink="">
      <xdr:nvSpPr>
        <xdr:cNvPr id="466" name="テキスト ボックス 465"/>
        <xdr:cNvSpPr txBox="1"/>
      </xdr:nvSpPr>
      <xdr:spPr>
        <a:xfrm>
          <a:off x="13557250" y="22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43790</xdr:rowOff>
    </xdr:from>
    <xdr:to>
      <xdr:col>68</xdr:col>
      <xdr:colOff>203200</xdr:colOff>
      <xdr:row>15</xdr:row>
      <xdr:rowOff>145390</xdr:rowOff>
    </xdr:to>
    <xdr:sp macro="" textlink="">
      <xdr:nvSpPr>
        <xdr:cNvPr id="467" name="楕円 466"/>
        <xdr:cNvSpPr/>
      </xdr:nvSpPr>
      <xdr:spPr>
        <a:xfrm>
          <a:off x="13055600" y="255839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155567</xdr:rowOff>
    </xdr:from>
    <xdr:ext cx="762000" cy="259045"/>
    <xdr:sp macro="" textlink="">
      <xdr:nvSpPr>
        <xdr:cNvPr id="468" name="テキスト ボックス 467"/>
        <xdr:cNvSpPr txBox="1"/>
      </xdr:nvSpPr>
      <xdr:spPr>
        <a:xfrm>
          <a:off x="12763500" y="233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167945</xdr:rowOff>
    </xdr:from>
    <xdr:to>
      <xdr:col>64</xdr:col>
      <xdr:colOff>152400</xdr:colOff>
      <xdr:row>15</xdr:row>
      <xdr:rowOff>98095</xdr:rowOff>
    </xdr:to>
    <xdr:sp macro="" textlink="">
      <xdr:nvSpPr>
        <xdr:cNvPr id="469" name="楕円 468"/>
        <xdr:cNvSpPr/>
      </xdr:nvSpPr>
      <xdr:spPr>
        <a:xfrm>
          <a:off x="12242800" y="2514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108272</xdr:rowOff>
    </xdr:from>
    <xdr:ext cx="762000" cy="259045"/>
    <xdr:sp macro="" textlink="">
      <xdr:nvSpPr>
        <xdr:cNvPr id="470" name="テキスト ボックス 469"/>
        <xdr:cNvSpPr txBox="1"/>
      </xdr:nvSpPr>
      <xdr:spPr>
        <a:xfrm>
          <a:off x="11950700" y="228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310,890
307,930
1,232.26
162,309,312
155,323,600
6,199,369
77,992,763
131,488,462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算定の分子となる人件費の経常充当一般財源について、給与改定や職員数の増に伴う職員給の増のほか、会計年度任用職員人件費の増等により、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latin typeface="ＭＳ Ｐゴシック" panose="020B0600070205080204" pitchFamily="50" charset="-128"/>
              <a:ea typeface="ＭＳ Ｐゴシック" panose="020B0600070205080204" pitchFamily="50" charset="-128"/>
            </a:rPr>
            <a:t>約</a:t>
          </a:r>
          <a:r>
            <a:rPr kumimoji="1" lang="en-US" altLang="ja-JP" sz="1400">
              <a:latin typeface="ＭＳ Ｐゴシック" panose="020B0600070205080204" pitchFamily="50" charset="-128"/>
              <a:ea typeface="ＭＳ Ｐゴシック" panose="020B0600070205080204" pitchFamily="50" charset="-128"/>
            </a:rPr>
            <a:t>3.9</a:t>
          </a:r>
          <a:r>
            <a:rPr kumimoji="1" lang="ja-JP" altLang="en-US" sz="1400">
              <a:latin typeface="ＭＳ Ｐゴシック" panose="020B0600070205080204" pitchFamily="50" charset="-128"/>
              <a:ea typeface="ＭＳ Ｐゴシック" panose="020B0600070205080204" pitchFamily="50" charset="-128"/>
            </a:rPr>
            <a:t>億円）の増となったことなどから、人件費の経常収支比率は、前年度から</a:t>
          </a:r>
          <a:r>
            <a:rPr kumimoji="1" lang="en-US" altLang="ja-JP" sz="1400">
              <a:latin typeface="ＭＳ Ｐゴシック" panose="020B0600070205080204" pitchFamily="50" charset="-128"/>
              <a:ea typeface="ＭＳ Ｐゴシック" panose="020B0600070205080204" pitchFamily="50" charset="-128"/>
            </a:rPr>
            <a:t>1.4</a:t>
          </a:r>
          <a:r>
            <a:rPr kumimoji="1" lang="ja-JP" altLang="en-US" sz="14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107950</xdr:rowOff>
    </xdr:to>
    <xdr:cxnSp macro="">
      <xdr:nvCxnSpPr>
        <xdr:cNvPr id="66" name="直線コネクタ 65"/>
        <xdr:cNvCxnSpPr/>
      </xdr:nvCxnSpPr>
      <xdr:spPr>
        <a:xfrm>
          <a:off x="3987800" y="63449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46990</xdr:rowOff>
    </xdr:to>
    <xdr:cxnSp macro="">
      <xdr:nvCxnSpPr>
        <xdr:cNvPr id="69" name="直線コネクタ 68"/>
        <xdr:cNvCxnSpPr/>
      </xdr:nvCxnSpPr>
      <xdr:spPr>
        <a:xfrm flipV="1">
          <a:off x="3098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46990</xdr:rowOff>
    </xdr:to>
    <xdr:cxnSp macro="">
      <xdr:nvCxnSpPr>
        <xdr:cNvPr id="72" name="直線コネクタ 71"/>
        <xdr:cNvCxnSpPr/>
      </xdr:nvCxnSpPr>
      <xdr:spPr>
        <a:xfrm>
          <a:off x="2209800" y="6261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88900</xdr:rowOff>
    </xdr:to>
    <xdr:cxnSp macro="">
      <xdr:nvCxnSpPr>
        <xdr:cNvPr id="75" name="直線コネクタ 74"/>
        <xdr:cNvCxnSpPr/>
      </xdr:nvCxnSpPr>
      <xdr:spPr>
        <a:xfrm>
          <a:off x="1320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90" name="テキスト ボックス 89"/>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算定の分子となる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費の経常充当一般財源について、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燃料価格の高騰による光熱費の増に伴う施設管理費の増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億円）の増となったことなどから、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費の経常収支比率は、前年度から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78014</xdr:rowOff>
    </xdr:to>
    <xdr:cxnSp macro="">
      <xdr:nvCxnSpPr>
        <xdr:cNvPr id="129" name="直線コネクタ 128"/>
        <xdr:cNvCxnSpPr/>
      </xdr:nvCxnSpPr>
      <xdr:spPr>
        <a:xfrm>
          <a:off x="15671800" y="27123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15</xdr:row>
      <xdr:rowOff>162379</xdr:rowOff>
    </xdr:to>
    <xdr:cxnSp macro="">
      <xdr:nvCxnSpPr>
        <xdr:cNvPr id="132" name="直線コネクタ 131"/>
        <xdr:cNvCxnSpPr/>
      </xdr:nvCxnSpPr>
      <xdr:spPr>
        <a:xfrm flipV="1">
          <a:off x="14782800" y="271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16</xdr:row>
      <xdr:rowOff>143329</xdr:rowOff>
    </xdr:to>
    <xdr:cxnSp macro="">
      <xdr:nvCxnSpPr>
        <xdr:cNvPr id="135" name="直線コネクタ 134"/>
        <xdr:cNvCxnSpPr/>
      </xdr:nvCxnSpPr>
      <xdr:spPr>
        <a:xfrm flipV="1">
          <a:off x="13893800" y="27341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143329</xdr:rowOff>
    </xdr:to>
    <xdr:cxnSp macro="">
      <xdr:nvCxnSpPr>
        <xdr:cNvPr id="138" name="直線コネクタ 137"/>
        <xdr:cNvCxnSpPr/>
      </xdr:nvCxnSpPr>
      <xdr:spPr>
        <a:xfrm>
          <a:off x="13004800" y="2810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9"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2" name="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3" name="テキスト ボックス 152"/>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6" name="楕円 155"/>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7" name="テキスト ボックス 156"/>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算定の分子となる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費の経常充当一般財源について、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利用児童数</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の増に伴う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認定こども園施設型給付費や、地域型保育給付費の増等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の増となったことなどから、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費の経常収支比率は、前年度から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88900</xdr:rowOff>
    </xdr:to>
    <xdr:cxnSp macro="">
      <xdr:nvCxnSpPr>
        <xdr:cNvPr id="190" name="直線コネクタ 189"/>
        <xdr:cNvCxnSpPr/>
      </xdr:nvCxnSpPr>
      <xdr:spPr>
        <a:xfrm>
          <a:off x="3987800" y="927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114300</xdr:rowOff>
    </xdr:to>
    <xdr:cxnSp macro="">
      <xdr:nvCxnSpPr>
        <xdr:cNvPr id="193" name="直線コネクタ 192"/>
        <xdr:cNvCxnSpPr/>
      </xdr:nvCxnSpPr>
      <xdr:spPr>
        <a:xfrm flipV="1">
          <a:off x="3098800" y="9271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55</xdr:row>
      <xdr:rowOff>120650</xdr:rowOff>
    </xdr:to>
    <xdr:cxnSp macro="">
      <xdr:nvCxnSpPr>
        <xdr:cNvPr id="196" name="直線コネクタ 195"/>
        <xdr:cNvCxnSpPr/>
      </xdr:nvCxnSpPr>
      <xdr:spPr>
        <a:xfrm flipV="1">
          <a:off x="2209800" y="9372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55</xdr:row>
      <xdr:rowOff>120650</xdr:rowOff>
    </xdr:to>
    <xdr:cxnSp macro="">
      <xdr:nvCxnSpPr>
        <xdr:cNvPr id="199" name="直線コネクタ 198"/>
        <xdr:cNvCxnSpPr/>
      </xdr:nvCxnSpPr>
      <xdr:spPr>
        <a:xfrm>
          <a:off x="1320800" y="9410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9" name="楕円 208"/>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10"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3" name="楕円 212"/>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4" name="テキスト ボックス 213"/>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5" name="楕円 214"/>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6" name="テキスト ボックス 215"/>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7" name="楕円 216"/>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8" name="テキスト ボックス 217"/>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算定の分子となる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その他の経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費の経常充当一般財源について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前年度と同程度であるものの、分母となる経常一般財源について、臨時財政対策や地方交付税の減等により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億円）の減となったことから、その他の経費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の経常収支比率は、前年度から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127000</xdr:rowOff>
    </xdr:to>
    <xdr:cxnSp macro="">
      <xdr:nvCxnSpPr>
        <xdr:cNvPr id="251" name="直線コネクタ 250"/>
        <xdr:cNvCxnSpPr/>
      </xdr:nvCxnSpPr>
      <xdr:spPr>
        <a:xfrm>
          <a:off x="15671800" y="10007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58</xdr:row>
      <xdr:rowOff>101600</xdr:rowOff>
    </xdr:to>
    <xdr:cxnSp macro="">
      <xdr:nvCxnSpPr>
        <xdr:cNvPr id="254" name="直線コネクタ 253"/>
        <xdr:cNvCxnSpPr/>
      </xdr:nvCxnSpPr>
      <xdr:spPr>
        <a:xfrm flipV="1">
          <a:off x="14782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165100</xdr:rowOff>
    </xdr:to>
    <xdr:cxnSp macro="">
      <xdr:nvCxnSpPr>
        <xdr:cNvPr id="257" name="直線コネクタ 256"/>
        <xdr:cNvCxnSpPr/>
      </xdr:nvCxnSpPr>
      <xdr:spPr>
        <a:xfrm flipV="1">
          <a:off x="13893800" y="1004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165100</xdr:rowOff>
    </xdr:to>
    <xdr:cxnSp macro="">
      <xdr:nvCxnSpPr>
        <xdr:cNvPr id="260" name="直線コネクタ 259"/>
        <xdr:cNvCxnSpPr/>
      </xdr:nvCxnSpPr>
      <xdr:spPr>
        <a:xfrm>
          <a:off x="13004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2" name="楕円 271"/>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73" name="テキスト ボックス 272"/>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4" name="楕円 273"/>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5" name="テキスト ボックス 274"/>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算定の分子となる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の経常充当一般財源について、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繰出基準に基づく下水道事業負担金や市立病院事業負担金の増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億円）の増となったことなどから、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の経常収支比率は、前年度から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157480</xdr:rowOff>
    </xdr:from>
    <xdr:to>
      <xdr:col>82</xdr:col>
      <xdr:colOff>107950</xdr:colOff>
      <xdr:row>35</xdr:row>
      <xdr:rowOff>39370</xdr:rowOff>
    </xdr:to>
    <xdr:cxnSp macro="">
      <xdr:nvCxnSpPr>
        <xdr:cNvPr id="312" name="直線コネクタ 311"/>
        <xdr:cNvCxnSpPr/>
      </xdr:nvCxnSpPr>
      <xdr:spPr>
        <a:xfrm>
          <a:off x="15671800" y="598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134620</xdr:rowOff>
    </xdr:from>
    <xdr:to>
      <xdr:col>78</xdr:col>
      <xdr:colOff>69850</xdr:colOff>
      <xdr:row>34</xdr:row>
      <xdr:rowOff>157480</xdr:rowOff>
    </xdr:to>
    <xdr:cxnSp macro="">
      <xdr:nvCxnSpPr>
        <xdr:cNvPr id="315" name="直線コネクタ 314"/>
        <xdr:cNvCxnSpPr/>
      </xdr:nvCxnSpPr>
      <xdr:spPr>
        <a:xfrm>
          <a:off x="14782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130810</xdr:rowOff>
    </xdr:from>
    <xdr:to>
      <xdr:col>73</xdr:col>
      <xdr:colOff>180975</xdr:colOff>
      <xdr:row>34</xdr:row>
      <xdr:rowOff>134620</xdr:rowOff>
    </xdr:to>
    <xdr:cxnSp macro="">
      <xdr:nvCxnSpPr>
        <xdr:cNvPr id="318" name="直線コネクタ 317"/>
        <xdr:cNvCxnSpPr/>
      </xdr:nvCxnSpPr>
      <xdr:spPr>
        <a:xfrm>
          <a:off x="13893800" y="5788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130810</xdr:rowOff>
    </xdr:from>
    <xdr:to>
      <xdr:col>69</xdr:col>
      <xdr:colOff>92075</xdr:colOff>
      <xdr:row>33</xdr:row>
      <xdr:rowOff>146050</xdr:rowOff>
    </xdr:to>
    <xdr:cxnSp macro="">
      <xdr:nvCxnSpPr>
        <xdr:cNvPr id="321" name="直線コネクタ 320"/>
        <xdr:cNvCxnSpPr/>
      </xdr:nvCxnSpPr>
      <xdr:spPr>
        <a:xfrm flipV="1">
          <a:off x="13004800" y="578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31" name="楕円 330"/>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132097</xdr:rowOff>
    </xdr:from>
    <xdr:ext cx="762000" cy="259045"/>
    <xdr:sp macro="" textlink="">
      <xdr:nvSpPr>
        <xdr:cNvPr id="332" name="補助費等該当値テキスト"/>
        <xdr:cNvSpPr txBox="1"/>
      </xdr:nvSpPr>
      <xdr:spPr>
        <a:xfrm>
          <a:off x="165989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33" name="楕円 332"/>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21607</xdr:rowOff>
    </xdr:from>
    <xdr:ext cx="736600" cy="259045"/>
    <xdr:sp macro="" textlink="">
      <xdr:nvSpPr>
        <xdr:cNvPr id="334" name="テキスト ボックス 333"/>
        <xdr:cNvSpPr txBox="1"/>
      </xdr:nvSpPr>
      <xdr:spPr>
        <a:xfrm>
          <a:off x="15290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83820</xdr:rowOff>
    </xdr:from>
    <xdr:to>
      <xdr:col>74</xdr:col>
      <xdr:colOff>31750</xdr:colOff>
      <xdr:row>35</xdr:row>
      <xdr:rowOff>13970</xdr:rowOff>
    </xdr:to>
    <xdr:sp macro="" textlink="">
      <xdr:nvSpPr>
        <xdr:cNvPr id="335" name="楕円 334"/>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170197</xdr:rowOff>
    </xdr:from>
    <xdr:ext cx="762000" cy="259045"/>
    <xdr:sp macro="" textlink="">
      <xdr:nvSpPr>
        <xdr:cNvPr id="336" name="テキスト ボックス 335"/>
        <xdr:cNvSpPr txBox="1"/>
      </xdr:nvSpPr>
      <xdr:spPr>
        <a:xfrm>
          <a:off x="14401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80010</xdr:rowOff>
    </xdr:from>
    <xdr:to>
      <xdr:col>69</xdr:col>
      <xdr:colOff>142875</xdr:colOff>
      <xdr:row>34</xdr:row>
      <xdr:rowOff>10160</xdr:rowOff>
    </xdr:to>
    <xdr:sp macro="" textlink="">
      <xdr:nvSpPr>
        <xdr:cNvPr id="337" name="楕円 336"/>
        <xdr:cNvSpPr/>
      </xdr:nvSpPr>
      <xdr:spPr>
        <a:xfrm>
          <a:off x="13843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20337</xdr:rowOff>
    </xdr:from>
    <xdr:ext cx="762000" cy="259045"/>
    <xdr:sp macro="" textlink="">
      <xdr:nvSpPr>
        <xdr:cNvPr id="338" name="テキスト ボックス 337"/>
        <xdr:cNvSpPr txBox="1"/>
      </xdr:nvSpPr>
      <xdr:spPr>
        <a:xfrm>
          <a:off x="13512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39" name="楕円 338"/>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40" name="テキスト ボックス 339"/>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算定の分子となる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公債</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費の経常充当一般財源について、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臨時財政対策債償還元金の増や、本庁舎等耐震化改修事業に係る庁舎整備事業債の償還開始等により、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利用児童数の増に伴う認定こども園施設型給付費や、地域型保育給付費の増等により、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となったことなどから、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公債</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費の経常収支比率は、前年度から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115570</xdr:rowOff>
    </xdr:to>
    <xdr:cxnSp macro="">
      <xdr:nvCxnSpPr>
        <xdr:cNvPr id="373" name="直線コネクタ 372"/>
        <xdr:cNvCxnSpPr/>
      </xdr:nvCxnSpPr>
      <xdr:spPr>
        <a:xfrm>
          <a:off x="3987800" y="132486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46989</xdr:rowOff>
    </xdr:to>
    <xdr:cxnSp macro="">
      <xdr:nvCxnSpPr>
        <xdr:cNvPr id="376" name="直線コネクタ 375"/>
        <xdr:cNvCxnSpPr/>
      </xdr:nvCxnSpPr>
      <xdr:spPr>
        <a:xfrm>
          <a:off x="3098800" y="13210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24130</xdr:rowOff>
    </xdr:to>
    <xdr:cxnSp macro="">
      <xdr:nvCxnSpPr>
        <xdr:cNvPr id="379" name="直線コネクタ 378"/>
        <xdr:cNvCxnSpPr/>
      </xdr:nvCxnSpPr>
      <xdr:spPr>
        <a:xfrm flipV="1">
          <a:off x="2209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62230</xdr:rowOff>
    </xdr:to>
    <xdr:cxnSp macro="">
      <xdr:nvCxnSpPr>
        <xdr:cNvPr id="382" name="直線コネクタ 381"/>
        <xdr:cNvCxnSpPr/>
      </xdr:nvCxnSpPr>
      <xdr:spPr>
        <a:xfrm flipV="1">
          <a:off x="1320800" y="1322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2" name="楕円 391"/>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3"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4" name="楕円 393"/>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5" name="テキスト ボックス 39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6" name="楕円 395"/>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97" name="テキスト ボックス 396"/>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8" name="楕円 397"/>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9" name="テキスト ボックス 39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400" name="楕円 399"/>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401" name="テキスト ボックス 400"/>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算定の分子となる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公債費以外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の経費の経常充当一般財源について、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人件費（職員給・会計年度任用職員人件費の増等）や物件費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（光熱費の増に伴う施設管理費の増等）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の増等により、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億円）の増となったことなどから、公債費以外の経費の経常収支比率は、前年度から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77</xdr:row>
      <xdr:rowOff>92711</xdr:rowOff>
    </xdr:to>
    <xdr:cxnSp macro="">
      <xdr:nvCxnSpPr>
        <xdr:cNvPr id="432" name="直線コネクタ 431"/>
        <xdr:cNvCxnSpPr/>
      </xdr:nvCxnSpPr>
      <xdr:spPr>
        <a:xfrm>
          <a:off x="15671800" y="13102337"/>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145287</xdr:rowOff>
    </xdr:to>
    <xdr:cxnSp macro="">
      <xdr:nvCxnSpPr>
        <xdr:cNvPr id="435" name="直線コネクタ 434"/>
        <xdr:cNvCxnSpPr/>
      </xdr:nvCxnSpPr>
      <xdr:spPr>
        <a:xfrm flipV="1">
          <a:off x="14782800" y="131023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76</xdr:row>
      <xdr:rowOff>145287</xdr:rowOff>
    </xdr:to>
    <xdr:cxnSp macro="">
      <xdr:nvCxnSpPr>
        <xdr:cNvPr id="438" name="直線コネクタ 437"/>
        <xdr:cNvCxnSpPr/>
      </xdr:nvCxnSpPr>
      <xdr:spPr>
        <a:xfrm>
          <a:off x="13893800" y="131434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113285</xdr:rowOff>
    </xdr:to>
    <xdr:cxnSp macro="">
      <xdr:nvCxnSpPr>
        <xdr:cNvPr id="441" name="直線コネクタ 440"/>
        <xdr:cNvCxnSpPr/>
      </xdr:nvCxnSpPr>
      <xdr:spPr>
        <a:xfrm>
          <a:off x="13004800" y="130291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1" name="楕円 450"/>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52"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3" name="楕円 452"/>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4" name="テキスト ボックス 453"/>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5" name="楕円 454"/>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6" name="テキスト ボックス 455"/>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7" name="楕円 456"/>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58" name="テキスト ボックス 45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9" name="楕円 458"/>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60" name="テキスト ボックス 459"/>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17843</xdr:rowOff>
    </xdr:from>
    <xdr:to>
      <xdr:col>29</xdr:col>
      <xdr:colOff>127000</xdr:colOff>
      <xdr:row>15</xdr:row>
      <xdr:rowOff>123533</xdr:rowOff>
    </xdr:to>
    <xdr:cxnSp macro="">
      <xdr:nvCxnSpPr>
        <xdr:cNvPr id="50" name="直線コネクタ 49"/>
        <xdr:cNvCxnSpPr/>
      </xdr:nvCxnSpPr>
      <xdr:spPr bwMode="auto">
        <a:xfrm flipV="1">
          <a:off x="5003800" y="2637218"/>
          <a:ext cx="647700" cy="10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123533</xdr:rowOff>
    </xdr:from>
    <xdr:to>
      <xdr:col>26</xdr:col>
      <xdr:colOff>50800</xdr:colOff>
      <xdr:row>15</xdr:row>
      <xdr:rowOff>170434</xdr:rowOff>
    </xdr:to>
    <xdr:cxnSp macro="">
      <xdr:nvCxnSpPr>
        <xdr:cNvPr id="53" name="直線コネクタ 52"/>
        <xdr:cNvCxnSpPr/>
      </xdr:nvCxnSpPr>
      <xdr:spPr bwMode="auto">
        <a:xfrm flipV="1">
          <a:off x="4305300" y="2742908"/>
          <a:ext cx="698500" cy="4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170434</xdr:rowOff>
    </xdr:from>
    <xdr:to>
      <xdr:col>22</xdr:col>
      <xdr:colOff>114300</xdr:colOff>
      <xdr:row>16</xdr:row>
      <xdr:rowOff>151003</xdr:rowOff>
    </xdr:to>
    <xdr:cxnSp macro="">
      <xdr:nvCxnSpPr>
        <xdr:cNvPr id="56" name="直線コネクタ 55"/>
        <xdr:cNvCxnSpPr/>
      </xdr:nvCxnSpPr>
      <xdr:spPr bwMode="auto">
        <a:xfrm flipV="1">
          <a:off x="3606800" y="2789809"/>
          <a:ext cx="698500" cy="152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151003</xdr:rowOff>
    </xdr:from>
    <xdr:to>
      <xdr:col>18</xdr:col>
      <xdr:colOff>177800</xdr:colOff>
      <xdr:row>17</xdr:row>
      <xdr:rowOff>86652</xdr:rowOff>
    </xdr:to>
    <xdr:cxnSp macro="">
      <xdr:nvCxnSpPr>
        <xdr:cNvPr id="59" name="直線コネクタ 58"/>
        <xdr:cNvCxnSpPr/>
      </xdr:nvCxnSpPr>
      <xdr:spPr bwMode="auto">
        <a:xfrm flipV="1">
          <a:off x="2908300" y="2941828"/>
          <a:ext cx="698500" cy="10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138493</xdr:rowOff>
    </xdr:from>
    <xdr:to>
      <xdr:col>29</xdr:col>
      <xdr:colOff>177800</xdr:colOff>
      <xdr:row>15</xdr:row>
      <xdr:rowOff>68643</xdr:rowOff>
    </xdr:to>
    <xdr:sp macro="" textlink="">
      <xdr:nvSpPr>
        <xdr:cNvPr id="69" name="楕円 68"/>
        <xdr:cNvSpPr/>
      </xdr:nvSpPr>
      <xdr:spPr bwMode="auto">
        <a:xfrm>
          <a:off x="5600700" y="258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155020</xdr:rowOff>
    </xdr:from>
    <xdr:ext cx="762000" cy="259045"/>
    <xdr:sp macro="" textlink="">
      <xdr:nvSpPr>
        <xdr:cNvPr id="70" name="人口1人当たり決算額の推移該当値テキスト130"/>
        <xdr:cNvSpPr txBox="1"/>
      </xdr:nvSpPr>
      <xdr:spPr>
        <a:xfrm>
          <a:off x="5740400" y="24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72733</xdr:rowOff>
    </xdr:from>
    <xdr:to>
      <xdr:col>26</xdr:col>
      <xdr:colOff>101600</xdr:colOff>
      <xdr:row>16</xdr:row>
      <xdr:rowOff>2883</xdr:rowOff>
    </xdr:to>
    <xdr:sp macro="" textlink="">
      <xdr:nvSpPr>
        <xdr:cNvPr id="71" name="楕円 70"/>
        <xdr:cNvSpPr/>
      </xdr:nvSpPr>
      <xdr:spPr bwMode="auto">
        <a:xfrm>
          <a:off x="4953000" y="269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13060</xdr:rowOff>
    </xdr:from>
    <xdr:ext cx="736600" cy="259045"/>
    <xdr:sp macro="" textlink="">
      <xdr:nvSpPr>
        <xdr:cNvPr id="72" name="テキスト ボックス 71"/>
        <xdr:cNvSpPr txBox="1"/>
      </xdr:nvSpPr>
      <xdr:spPr>
        <a:xfrm>
          <a:off x="4622800" y="2460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119634</xdr:rowOff>
    </xdr:from>
    <xdr:to>
      <xdr:col>22</xdr:col>
      <xdr:colOff>165100</xdr:colOff>
      <xdr:row>16</xdr:row>
      <xdr:rowOff>49784</xdr:rowOff>
    </xdr:to>
    <xdr:sp macro="" textlink="">
      <xdr:nvSpPr>
        <xdr:cNvPr id="73" name="楕円 72"/>
        <xdr:cNvSpPr/>
      </xdr:nvSpPr>
      <xdr:spPr bwMode="auto">
        <a:xfrm>
          <a:off x="4254500" y="273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59961</xdr:rowOff>
    </xdr:from>
    <xdr:ext cx="762000" cy="259045"/>
    <xdr:sp macro="" textlink="">
      <xdr:nvSpPr>
        <xdr:cNvPr id="74" name="テキスト ボックス 73"/>
        <xdr:cNvSpPr txBox="1"/>
      </xdr:nvSpPr>
      <xdr:spPr>
        <a:xfrm>
          <a:off x="3924300" y="250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100203</xdr:rowOff>
    </xdr:from>
    <xdr:to>
      <xdr:col>19</xdr:col>
      <xdr:colOff>38100</xdr:colOff>
      <xdr:row>17</xdr:row>
      <xdr:rowOff>30353</xdr:rowOff>
    </xdr:to>
    <xdr:sp macro="" textlink="">
      <xdr:nvSpPr>
        <xdr:cNvPr id="75" name="楕円 74"/>
        <xdr:cNvSpPr/>
      </xdr:nvSpPr>
      <xdr:spPr bwMode="auto">
        <a:xfrm>
          <a:off x="3556000" y="289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40530</xdr:rowOff>
    </xdr:from>
    <xdr:ext cx="762000" cy="259045"/>
    <xdr:sp macro="" textlink="">
      <xdr:nvSpPr>
        <xdr:cNvPr id="76" name="テキスト ボックス 75"/>
        <xdr:cNvSpPr txBox="1"/>
      </xdr:nvSpPr>
      <xdr:spPr>
        <a:xfrm>
          <a:off x="32258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35852</xdr:rowOff>
    </xdr:from>
    <xdr:to>
      <xdr:col>15</xdr:col>
      <xdr:colOff>101600</xdr:colOff>
      <xdr:row>17</xdr:row>
      <xdr:rowOff>137452</xdr:rowOff>
    </xdr:to>
    <xdr:sp macro="" textlink="">
      <xdr:nvSpPr>
        <xdr:cNvPr id="77" name="楕円 76"/>
        <xdr:cNvSpPr/>
      </xdr:nvSpPr>
      <xdr:spPr bwMode="auto">
        <a:xfrm>
          <a:off x="2857500" y="299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147629</xdr:rowOff>
    </xdr:from>
    <xdr:ext cx="762000" cy="259045"/>
    <xdr:sp macro="" textlink="">
      <xdr:nvSpPr>
        <xdr:cNvPr id="78" name="テキスト ボックス 77"/>
        <xdr:cNvSpPr txBox="1"/>
      </xdr:nvSpPr>
      <xdr:spPr>
        <a:xfrm>
          <a:off x="2527300" y="27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107836</xdr:rowOff>
    </xdr:from>
    <xdr:to>
      <xdr:col>29</xdr:col>
      <xdr:colOff>127000</xdr:colOff>
      <xdr:row>34</xdr:row>
      <xdr:rowOff>160909</xdr:rowOff>
    </xdr:to>
    <xdr:cxnSp macro="">
      <xdr:nvCxnSpPr>
        <xdr:cNvPr id="111" name="直線コネクタ 110"/>
        <xdr:cNvCxnSpPr/>
      </xdr:nvCxnSpPr>
      <xdr:spPr bwMode="auto">
        <a:xfrm flipV="1">
          <a:off x="5003800" y="6375286"/>
          <a:ext cx="6477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160909</xdr:rowOff>
    </xdr:from>
    <xdr:to>
      <xdr:col>26</xdr:col>
      <xdr:colOff>50800</xdr:colOff>
      <xdr:row>34</xdr:row>
      <xdr:rowOff>250444</xdr:rowOff>
    </xdr:to>
    <xdr:cxnSp macro="">
      <xdr:nvCxnSpPr>
        <xdr:cNvPr id="114" name="直線コネクタ 113"/>
        <xdr:cNvCxnSpPr/>
      </xdr:nvCxnSpPr>
      <xdr:spPr bwMode="auto">
        <a:xfrm flipV="1">
          <a:off x="4305300" y="6428359"/>
          <a:ext cx="698500" cy="8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250444</xdr:rowOff>
    </xdr:from>
    <xdr:to>
      <xdr:col>22</xdr:col>
      <xdr:colOff>114300</xdr:colOff>
      <xdr:row>35</xdr:row>
      <xdr:rowOff>50114</xdr:rowOff>
    </xdr:to>
    <xdr:cxnSp macro="">
      <xdr:nvCxnSpPr>
        <xdr:cNvPr id="117" name="直線コネクタ 116"/>
        <xdr:cNvCxnSpPr/>
      </xdr:nvCxnSpPr>
      <xdr:spPr bwMode="auto">
        <a:xfrm flipV="1">
          <a:off x="3606800" y="6517894"/>
          <a:ext cx="698500" cy="142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14453</xdr:rowOff>
    </xdr:from>
    <xdr:to>
      <xdr:col>18</xdr:col>
      <xdr:colOff>177800</xdr:colOff>
      <xdr:row>35</xdr:row>
      <xdr:rowOff>50114</xdr:rowOff>
    </xdr:to>
    <xdr:cxnSp macro="">
      <xdr:nvCxnSpPr>
        <xdr:cNvPr id="120" name="直線コネクタ 119"/>
        <xdr:cNvCxnSpPr/>
      </xdr:nvCxnSpPr>
      <xdr:spPr bwMode="auto">
        <a:xfrm>
          <a:off x="2908300" y="6624803"/>
          <a:ext cx="6985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57036</xdr:rowOff>
    </xdr:from>
    <xdr:to>
      <xdr:col>29</xdr:col>
      <xdr:colOff>177800</xdr:colOff>
      <xdr:row>34</xdr:row>
      <xdr:rowOff>158636</xdr:rowOff>
    </xdr:to>
    <xdr:sp macro="" textlink="">
      <xdr:nvSpPr>
        <xdr:cNvPr id="130" name="楕円 129"/>
        <xdr:cNvSpPr/>
      </xdr:nvSpPr>
      <xdr:spPr bwMode="auto">
        <a:xfrm>
          <a:off x="5600700" y="632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245013</xdr:rowOff>
    </xdr:from>
    <xdr:ext cx="762000" cy="259045"/>
    <xdr:sp macro="" textlink="">
      <xdr:nvSpPr>
        <xdr:cNvPr id="131" name="人口1人当たり決算額の推移該当値テキスト445"/>
        <xdr:cNvSpPr txBox="1"/>
      </xdr:nvSpPr>
      <xdr:spPr>
        <a:xfrm>
          <a:off x="5740400" y="616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110109</xdr:rowOff>
    </xdr:from>
    <xdr:to>
      <xdr:col>26</xdr:col>
      <xdr:colOff>101600</xdr:colOff>
      <xdr:row>34</xdr:row>
      <xdr:rowOff>211709</xdr:rowOff>
    </xdr:to>
    <xdr:sp macro="" textlink="">
      <xdr:nvSpPr>
        <xdr:cNvPr id="132" name="楕円 131"/>
        <xdr:cNvSpPr/>
      </xdr:nvSpPr>
      <xdr:spPr bwMode="auto">
        <a:xfrm>
          <a:off x="4953000" y="637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221886</xdr:rowOff>
    </xdr:from>
    <xdr:ext cx="736600" cy="259045"/>
    <xdr:sp macro="" textlink="">
      <xdr:nvSpPr>
        <xdr:cNvPr id="133" name="テキスト ボックス 132"/>
        <xdr:cNvSpPr txBox="1"/>
      </xdr:nvSpPr>
      <xdr:spPr>
        <a:xfrm>
          <a:off x="4622800" y="614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199644</xdr:rowOff>
    </xdr:from>
    <xdr:to>
      <xdr:col>22</xdr:col>
      <xdr:colOff>165100</xdr:colOff>
      <xdr:row>34</xdr:row>
      <xdr:rowOff>301244</xdr:rowOff>
    </xdr:to>
    <xdr:sp macro="" textlink="">
      <xdr:nvSpPr>
        <xdr:cNvPr id="134" name="楕円 133"/>
        <xdr:cNvSpPr/>
      </xdr:nvSpPr>
      <xdr:spPr bwMode="auto">
        <a:xfrm>
          <a:off x="4254500" y="6467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311421</xdr:rowOff>
    </xdr:from>
    <xdr:ext cx="762000" cy="259045"/>
    <xdr:sp macro="" textlink="">
      <xdr:nvSpPr>
        <xdr:cNvPr id="135" name="テキスト ボックス 134"/>
        <xdr:cNvSpPr txBox="1"/>
      </xdr:nvSpPr>
      <xdr:spPr>
        <a:xfrm>
          <a:off x="3924300" y="623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342214</xdr:rowOff>
    </xdr:from>
    <xdr:to>
      <xdr:col>19</xdr:col>
      <xdr:colOff>38100</xdr:colOff>
      <xdr:row>35</xdr:row>
      <xdr:rowOff>100914</xdr:rowOff>
    </xdr:to>
    <xdr:sp macro="" textlink="">
      <xdr:nvSpPr>
        <xdr:cNvPr id="136" name="楕円 135"/>
        <xdr:cNvSpPr/>
      </xdr:nvSpPr>
      <xdr:spPr bwMode="auto">
        <a:xfrm>
          <a:off x="3556000" y="66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111091</xdr:rowOff>
    </xdr:from>
    <xdr:ext cx="762000" cy="259045"/>
    <xdr:sp macro="" textlink="">
      <xdr:nvSpPr>
        <xdr:cNvPr id="137" name="テキスト ボックス 136"/>
        <xdr:cNvSpPr txBox="1"/>
      </xdr:nvSpPr>
      <xdr:spPr>
        <a:xfrm>
          <a:off x="3225800" y="637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306553</xdr:rowOff>
    </xdr:from>
    <xdr:to>
      <xdr:col>15</xdr:col>
      <xdr:colOff>101600</xdr:colOff>
      <xdr:row>35</xdr:row>
      <xdr:rowOff>65253</xdr:rowOff>
    </xdr:to>
    <xdr:sp macro="" textlink="">
      <xdr:nvSpPr>
        <xdr:cNvPr id="138" name="楕円 137"/>
        <xdr:cNvSpPr/>
      </xdr:nvSpPr>
      <xdr:spPr bwMode="auto">
        <a:xfrm>
          <a:off x="2857500" y="6574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75430</xdr:rowOff>
    </xdr:from>
    <xdr:ext cx="762000" cy="259045"/>
    <xdr:sp macro="" textlink="">
      <xdr:nvSpPr>
        <xdr:cNvPr id="139" name="テキスト ボックス 138"/>
        <xdr:cNvSpPr txBox="1"/>
      </xdr:nvSpPr>
      <xdr:spPr>
        <a:xfrm>
          <a:off x="2527300" y="634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310,890
307,930
1,232.26
162,309,312
155,323,600
6,199,369
77,992,763
131,488,462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49207</xdr:rowOff>
    </xdr:from>
    <xdr:to>
      <xdr:col>24</xdr:col>
      <xdr:colOff>63500</xdr:colOff>
      <xdr:row>33</xdr:row>
      <xdr:rowOff>123175</xdr:rowOff>
    </xdr:to>
    <xdr:cxnSp macro="">
      <xdr:nvCxnSpPr>
        <xdr:cNvPr id="63" name="直線コネクタ 62"/>
        <xdr:cNvCxnSpPr/>
      </xdr:nvCxnSpPr>
      <xdr:spPr>
        <a:xfrm flipV="1">
          <a:off x="3797300" y="5707057"/>
          <a:ext cx="8382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123175</xdr:rowOff>
    </xdr:from>
    <xdr:to>
      <xdr:col>19</xdr:col>
      <xdr:colOff>177800</xdr:colOff>
      <xdr:row>33</xdr:row>
      <xdr:rowOff>131373</xdr:rowOff>
    </xdr:to>
    <xdr:cxnSp macro="">
      <xdr:nvCxnSpPr>
        <xdr:cNvPr id="66" name="直線コネクタ 65"/>
        <xdr:cNvCxnSpPr/>
      </xdr:nvCxnSpPr>
      <xdr:spPr>
        <a:xfrm flipV="1">
          <a:off x="2908300" y="5781025"/>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131373</xdr:rowOff>
    </xdr:from>
    <xdr:to>
      <xdr:col>15</xdr:col>
      <xdr:colOff>50800</xdr:colOff>
      <xdr:row>35</xdr:row>
      <xdr:rowOff>111354</xdr:rowOff>
    </xdr:to>
    <xdr:cxnSp macro="">
      <xdr:nvCxnSpPr>
        <xdr:cNvPr id="69" name="直線コネクタ 68"/>
        <xdr:cNvCxnSpPr/>
      </xdr:nvCxnSpPr>
      <xdr:spPr>
        <a:xfrm flipV="1">
          <a:off x="2019300" y="5789223"/>
          <a:ext cx="889000" cy="3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111354</xdr:rowOff>
    </xdr:from>
    <xdr:to>
      <xdr:col>10</xdr:col>
      <xdr:colOff>114300</xdr:colOff>
      <xdr:row>36</xdr:row>
      <xdr:rowOff>13350</xdr:rowOff>
    </xdr:to>
    <xdr:cxnSp macro="">
      <xdr:nvCxnSpPr>
        <xdr:cNvPr id="72" name="直線コネクタ 71"/>
        <xdr:cNvCxnSpPr/>
      </xdr:nvCxnSpPr>
      <xdr:spPr>
        <a:xfrm flipV="1">
          <a:off x="1130300" y="6112104"/>
          <a:ext cx="889000" cy="7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169857</xdr:rowOff>
    </xdr:from>
    <xdr:to>
      <xdr:col>24</xdr:col>
      <xdr:colOff>114300</xdr:colOff>
      <xdr:row>33</xdr:row>
      <xdr:rowOff>100007</xdr:rowOff>
    </xdr:to>
    <xdr:sp macro="" textlink="">
      <xdr:nvSpPr>
        <xdr:cNvPr id="82" name="楕円 81"/>
        <xdr:cNvSpPr/>
      </xdr:nvSpPr>
      <xdr:spPr>
        <a:xfrm>
          <a:off x="4584700" y="565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21284</xdr:rowOff>
    </xdr:from>
    <xdr:ext cx="534377" cy="259045"/>
    <xdr:sp macro="" textlink="">
      <xdr:nvSpPr>
        <xdr:cNvPr id="83" name="人件費該当値テキスト"/>
        <xdr:cNvSpPr txBox="1"/>
      </xdr:nvSpPr>
      <xdr:spPr>
        <a:xfrm>
          <a:off x="4686300" y="550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72375</xdr:rowOff>
    </xdr:from>
    <xdr:to>
      <xdr:col>20</xdr:col>
      <xdr:colOff>38100</xdr:colOff>
      <xdr:row>34</xdr:row>
      <xdr:rowOff>2525</xdr:rowOff>
    </xdr:to>
    <xdr:sp macro="" textlink="">
      <xdr:nvSpPr>
        <xdr:cNvPr id="84" name="楕円 83"/>
        <xdr:cNvSpPr/>
      </xdr:nvSpPr>
      <xdr:spPr>
        <a:xfrm>
          <a:off x="3746500" y="57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19052</xdr:rowOff>
    </xdr:from>
    <xdr:ext cx="534377" cy="259045"/>
    <xdr:sp macro="" textlink="">
      <xdr:nvSpPr>
        <xdr:cNvPr id="85" name="テキスト ボックス 84"/>
        <xdr:cNvSpPr txBox="1"/>
      </xdr:nvSpPr>
      <xdr:spPr>
        <a:xfrm>
          <a:off x="3530111" y="55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80573</xdr:rowOff>
    </xdr:from>
    <xdr:to>
      <xdr:col>15</xdr:col>
      <xdr:colOff>101600</xdr:colOff>
      <xdr:row>34</xdr:row>
      <xdr:rowOff>10723</xdr:rowOff>
    </xdr:to>
    <xdr:sp macro="" textlink="">
      <xdr:nvSpPr>
        <xdr:cNvPr id="86" name="楕円 85"/>
        <xdr:cNvSpPr/>
      </xdr:nvSpPr>
      <xdr:spPr>
        <a:xfrm>
          <a:off x="2857500" y="57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27250</xdr:rowOff>
    </xdr:from>
    <xdr:ext cx="534377" cy="259045"/>
    <xdr:sp macro="" textlink="">
      <xdr:nvSpPr>
        <xdr:cNvPr id="87" name="テキスト ボックス 86"/>
        <xdr:cNvSpPr txBox="1"/>
      </xdr:nvSpPr>
      <xdr:spPr>
        <a:xfrm>
          <a:off x="2641111" y="551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60554</xdr:rowOff>
    </xdr:from>
    <xdr:to>
      <xdr:col>10</xdr:col>
      <xdr:colOff>165100</xdr:colOff>
      <xdr:row>35</xdr:row>
      <xdr:rowOff>162154</xdr:rowOff>
    </xdr:to>
    <xdr:sp macro="" textlink="">
      <xdr:nvSpPr>
        <xdr:cNvPr id="88" name="楕円 87"/>
        <xdr:cNvSpPr/>
      </xdr:nvSpPr>
      <xdr:spPr>
        <a:xfrm>
          <a:off x="19685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7231</xdr:rowOff>
    </xdr:from>
    <xdr:ext cx="534377" cy="259045"/>
    <xdr:sp macro="" textlink="">
      <xdr:nvSpPr>
        <xdr:cNvPr id="89" name="テキスト ボックス 88"/>
        <xdr:cNvSpPr txBox="1"/>
      </xdr:nvSpPr>
      <xdr:spPr>
        <a:xfrm>
          <a:off x="1752111" y="58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134000</xdr:rowOff>
    </xdr:from>
    <xdr:to>
      <xdr:col>6</xdr:col>
      <xdr:colOff>38100</xdr:colOff>
      <xdr:row>36</xdr:row>
      <xdr:rowOff>64150</xdr:rowOff>
    </xdr:to>
    <xdr:sp macro="" textlink="">
      <xdr:nvSpPr>
        <xdr:cNvPr id="90" name="楕円 89"/>
        <xdr:cNvSpPr/>
      </xdr:nvSpPr>
      <xdr:spPr>
        <a:xfrm>
          <a:off x="1079500" y="61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80677</xdr:rowOff>
    </xdr:from>
    <xdr:ext cx="534377" cy="259045"/>
    <xdr:sp macro="" textlink="">
      <xdr:nvSpPr>
        <xdr:cNvPr id="91" name="テキスト ボックス 90"/>
        <xdr:cNvSpPr txBox="1"/>
      </xdr:nvSpPr>
      <xdr:spPr>
        <a:xfrm>
          <a:off x="863111" y="590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7265</xdr:rowOff>
    </xdr:from>
    <xdr:to>
      <xdr:col>24</xdr:col>
      <xdr:colOff>63500</xdr:colOff>
      <xdr:row>51</xdr:row>
      <xdr:rowOff>23685</xdr:rowOff>
    </xdr:to>
    <xdr:cxnSp macro="">
      <xdr:nvCxnSpPr>
        <xdr:cNvPr id="121" name="直線コネクタ 120"/>
        <xdr:cNvCxnSpPr/>
      </xdr:nvCxnSpPr>
      <xdr:spPr>
        <a:xfrm>
          <a:off x="3797300" y="8751215"/>
          <a:ext cx="8382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89636</xdr:rowOff>
    </xdr:from>
    <xdr:to>
      <xdr:col>19</xdr:col>
      <xdr:colOff>177800</xdr:colOff>
      <xdr:row>51</xdr:row>
      <xdr:rowOff>7265</xdr:rowOff>
    </xdr:to>
    <xdr:cxnSp macro="">
      <xdr:nvCxnSpPr>
        <xdr:cNvPr id="124" name="直線コネクタ 123"/>
        <xdr:cNvCxnSpPr/>
      </xdr:nvCxnSpPr>
      <xdr:spPr>
        <a:xfrm>
          <a:off x="2908300" y="8662136"/>
          <a:ext cx="889000" cy="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89636</xdr:rowOff>
    </xdr:from>
    <xdr:to>
      <xdr:col>15</xdr:col>
      <xdr:colOff>50800</xdr:colOff>
      <xdr:row>52</xdr:row>
      <xdr:rowOff>138862</xdr:rowOff>
    </xdr:to>
    <xdr:cxnSp macro="">
      <xdr:nvCxnSpPr>
        <xdr:cNvPr id="127" name="直線コネクタ 126"/>
        <xdr:cNvCxnSpPr/>
      </xdr:nvCxnSpPr>
      <xdr:spPr>
        <a:xfrm flipV="1">
          <a:off x="2019300" y="8662136"/>
          <a:ext cx="889000" cy="3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138862</xdr:rowOff>
    </xdr:from>
    <xdr:to>
      <xdr:col>10</xdr:col>
      <xdr:colOff>114300</xdr:colOff>
      <xdr:row>55</xdr:row>
      <xdr:rowOff>96380</xdr:rowOff>
    </xdr:to>
    <xdr:cxnSp macro="">
      <xdr:nvCxnSpPr>
        <xdr:cNvPr id="130" name="直線コネクタ 129"/>
        <xdr:cNvCxnSpPr/>
      </xdr:nvCxnSpPr>
      <xdr:spPr>
        <a:xfrm flipV="1">
          <a:off x="1130300" y="9054262"/>
          <a:ext cx="889000" cy="47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144335</xdr:rowOff>
    </xdr:from>
    <xdr:to>
      <xdr:col>24</xdr:col>
      <xdr:colOff>114300</xdr:colOff>
      <xdr:row>51</xdr:row>
      <xdr:rowOff>74485</xdr:rowOff>
    </xdr:to>
    <xdr:sp macro="" textlink="">
      <xdr:nvSpPr>
        <xdr:cNvPr id="140" name="楕円 139"/>
        <xdr:cNvSpPr/>
      </xdr:nvSpPr>
      <xdr:spPr>
        <a:xfrm>
          <a:off x="4584700" y="87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167212</xdr:rowOff>
    </xdr:from>
    <xdr:ext cx="534377" cy="259045"/>
    <xdr:sp macro="" textlink="">
      <xdr:nvSpPr>
        <xdr:cNvPr id="141" name="物件費該当値テキスト"/>
        <xdr:cNvSpPr txBox="1"/>
      </xdr:nvSpPr>
      <xdr:spPr>
        <a:xfrm>
          <a:off x="4686300" y="85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127915</xdr:rowOff>
    </xdr:from>
    <xdr:to>
      <xdr:col>20</xdr:col>
      <xdr:colOff>38100</xdr:colOff>
      <xdr:row>51</xdr:row>
      <xdr:rowOff>58065</xdr:rowOff>
    </xdr:to>
    <xdr:sp macro="" textlink="">
      <xdr:nvSpPr>
        <xdr:cNvPr id="142" name="楕円 141"/>
        <xdr:cNvSpPr/>
      </xdr:nvSpPr>
      <xdr:spPr>
        <a:xfrm>
          <a:off x="3746500" y="87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74592</xdr:rowOff>
    </xdr:from>
    <xdr:ext cx="534377" cy="259045"/>
    <xdr:sp macro="" textlink="">
      <xdr:nvSpPr>
        <xdr:cNvPr id="143" name="テキスト ボックス 142"/>
        <xdr:cNvSpPr txBox="1"/>
      </xdr:nvSpPr>
      <xdr:spPr>
        <a:xfrm>
          <a:off x="3530111" y="847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38836</xdr:rowOff>
    </xdr:from>
    <xdr:to>
      <xdr:col>15</xdr:col>
      <xdr:colOff>101600</xdr:colOff>
      <xdr:row>50</xdr:row>
      <xdr:rowOff>140436</xdr:rowOff>
    </xdr:to>
    <xdr:sp macro="" textlink="">
      <xdr:nvSpPr>
        <xdr:cNvPr id="144" name="楕円 143"/>
        <xdr:cNvSpPr/>
      </xdr:nvSpPr>
      <xdr:spPr>
        <a:xfrm>
          <a:off x="2857500" y="86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156963</xdr:rowOff>
    </xdr:from>
    <xdr:ext cx="534377" cy="259045"/>
    <xdr:sp macro="" textlink="">
      <xdr:nvSpPr>
        <xdr:cNvPr id="145" name="テキスト ボックス 144"/>
        <xdr:cNvSpPr txBox="1"/>
      </xdr:nvSpPr>
      <xdr:spPr>
        <a:xfrm>
          <a:off x="2641111" y="838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88062</xdr:rowOff>
    </xdr:from>
    <xdr:to>
      <xdr:col>10</xdr:col>
      <xdr:colOff>165100</xdr:colOff>
      <xdr:row>53</xdr:row>
      <xdr:rowOff>18212</xdr:rowOff>
    </xdr:to>
    <xdr:sp macro="" textlink="">
      <xdr:nvSpPr>
        <xdr:cNvPr id="146" name="楕円 145"/>
        <xdr:cNvSpPr/>
      </xdr:nvSpPr>
      <xdr:spPr>
        <a:xfrm>
          <a:off x="1968500" y="90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34739</xdr:rowOff>
    </xdr:from>
    <xdr:ext cx="534377" cy="259045"/>
    <xdr:sp macro="" textlink="">
      <xdr:nvSpPr>
        <xdr:cNvPr id="147" name="テキスト ボックス 146"/>
        <xdr:cNvSpPr txBox="1"/>
      </xdr:nvSpPr>
      <xdr:spPr>
        <a:xfrm>
          <a:off x="1752111" y="877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45580</xdr:rowOff>
    </xdr:from>
    <xdr:to>
      <xdr:col>6</xdr:col>
      <xdr:colOff>38100</xdr:colOff>
      <xdr:row>55</xdr:row>
      <xdr:rowOff>147180</xdr:rowOff>
    </xdr:to>
    <xdr:sp macro="" textlink="">
      <xdr:nvSpPr>
        <xdr:cNvPr id="148" name="楕円 147"/>
        <xdr:cNvSpPr/>
      </xdr:nvSpPr>
      <xdr:spPr>
        <a:xfrm>
          <a:off x="1079500" y="94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163707</xdr:rowOff>
    </xdr:from>
    <xdr:ext cx="534377" cy="259045"/>
    <xdr:sp macro="" textlink="">
      <xdr:nvSpPr>
        <xdr:cNvPr id="149" name="テキスト ボックス 148"/>
        <xdr:cNvSpPr txBox="1"/>
      </xdr:nvSpPr>
      <xdr:spPr>
        <a:xfrm>
          <a:off x="863111" y="92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135185</xdr:rowOff>
    </xdr:from>
    <xdr:to>
      <xdr:col>24</xdr:col>
      <xdr:colOff>63500</xdr:colOff>
      <xdr:row>75</xdr:row>
      <xdr:rowOff>154560</xdr:rowOff>
    </xdr:to>
    <xdr:cxnSp macro="">
      <xdr:nvCxnSpPr>
        <xdr:cNvPr id="174" name="直線コネクタ 173"/>
        <xdr:cNvCxnSpPr/>
      </xdr:nvCxnSpPr>
      <xdr:spPr>
        <a:xfrm flipV="1">
          <a:off x="3797300" y="12993935"/>
          <a:ext cx="838200" cy="1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73234</xdr:rowOff>
    </xdr:from>
    <xdr:to>
      <xdr:col>19</xdr:col>
      <xdr:colOff>177800</xdr:colOff>
      <xdr:row>75</xdr:row>
      <xdr:rowOff>154560</xdr:rowOff>
    </xdr:to>
    <xdr:cxnSp macro="">
      <xdr:nvCxnSpPr>
        <xdr:cNvPr id="177" name="直線コネクタ 176"/>
        <xdr:cNvCxnSpPr/>
      </xdr:nvCxnSpPr>
      <xdr:spPr>
        <a:xfrm>
          <a:off x="2908300" y="12931984"/>
          <a:ext cx="889000" cy="8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73234</xdr:rowOff>
    </xdr:from>
    <xdr:to>
      <xdr:col>15</xdr:col>
      <xdr:colOff>50800</xdr:colOff>
      <xdr:row>75</xdr:row>
      <xdr:rowOff>122784</xdr:rowOff>
    </xdr:to>
    <xdr:cxnSp macro="">
      <xdr:nvCxnSpPr>
        <xdr:cNvPr id="180" name="直線コネクタ 179"/>
        <xdr:cNvCxnSpPr/>
      </xdr:nvCxnSpPr>
      <xdr:spPr>
        <a:xfrm flipV="1">
          <a:off x="2019300" y="12931984"/>
          <a:ext cx="889000" cy="4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112382</xdr:rowOff>
    </xdr:from>
    <xdr:to>
      <xdr:col>10</xdr:col>
      <xdr:colOff>114300</xdr:colOff>
      <xdr:row>75</xdr:row>
      <xdr:rowOff>122784</xdr:rowOff>
    </xdr:to>
    <xdr:cxnSp macro="">
      <xdr:nvCxnSpPr>
        <xdr:cNvPr id="183" name="直線コネクタ 182"/>
        <xdr:cNvCxnSpPr/>
      </xdr:nvCxnSpPr>
      <xdr:spPr>
        <a:xfrm>
          <a:off x="1130300" y="12971132"/>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84385</xdr:rowOff>
    </xdr:from>
    <xdr:to>
      <xdr:col>24</xdr:col>
      <xdr:colOff>114300</xdr:colOff>
      <xdr:row>76</xdr:row>
      <xdr:rowOff>14536</xdr:rowOff>
    </xdr:to>
    <xdr:sp macro="" textlink="">
      <xdr:nvSpPr>
        <xdr:cNvPr id="193" name="楕円 192"/>
        <xdr:cNvSpPr/>
      </xdr:nvSpPr>
      <xdr:spPr>
        <a:xfrm>
          <a:off x="4584700" y="129431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107262</xdr:rowOff>
    </xdr:from>
    <xdr:ext cx="469744" cy="259045"/>
    <xdr:sp macro="" textlink="">
      <xdr:nvSpPr>
        <xdr:cNvPr id="194" name="維持補修費該当値テキスト"/>
        <xdr:cNvSpPr txBox="1"/>
      </xdr:nvSpPr>
      <xdr:spPr>
        <a:xfrm>
          <a:off x="4686300" y="1279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103759</xdr:rowOff>
    </xdr:from>
    <xdr:to>
      <xdr:col>20</xdr:col>
      <xdr:colOff>38100</xdr:colOff>
      <xdr:row>76</xdr:row>
      <xdr:rowOff>33908</xdr:rowOff>
    </xdr:to>
    <xdr:sp macro="" textlink="">
      <xdr:nvSpPr>
        <xdr:cNvPr id="195" name="楕円 194"/>
        <xdr:cNvSpPr/>
      </xdr:nvSpPr>
      <xdr:spPr>
        <a:xfrm>
          <a:off x="3746500" y="129625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50436</xdr:rowOff>
    </xdr:from>
    <xdr:ext cx="469744" cy="259045"/>
    <xdr:sp macro="" textlink="">
      <xdr:nvSpPr>
        <xdr:cNvPr id="196" name="テキスト ボックス 195"/>
        <xdr:cNvSpPr txBox="1"/>
      </xdr:nvSpPr>
      <xdr:spPr>
        <a:xfrm>
          <a:off x="3562428" y="1273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22434</xdr:rowOff>
    </xdr:from>
    <xdr:to>
      <xdr:col>15</xdr:col>
      <xdr:colOff>101600</xdr:colOff>
      <xdr:row>75</xdr:row>
      <xdr:rowOff>124034</xdr:rowOff>
    </xdr:to>
    <xdr:sp macro="" textlink="">
      <xdr:nvSpPr>
        <xdr:cNvPr id="197" name="楕円 196"/>
        <xdr:cNvSpPr/>
      </xdr:nvSpPr>
      <xdr:spPr>
        <a:xfrm>
          <a:off x="2857500" y="128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140561</xdr:rowOff>
    </xdr:from>
    <xdr:ext cx="469744" cy="259045"/>
    <xdr:sp macro="" textlink="">
      <xdr:nvSpPr>
        <xdr:cNvPr id="198" name="テキスト ボックス 197"/>
        <xdr:cNvSpPr txBox="1"/>
      </xdr:nvSpPr>
      <xdr:spPr>
        <a:xfrm>
          <a:off x="2673428"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71984</xdr:rowOff>
    </xdr:from>
    <xdr:to>
      <xdr:col>10</xdr:col>
      <xdr:colOff>165100</xdr:colOff>
      <xdr:row>76</xdr:row>
      <xdr:rowOff>2133</xdr:rowOff>
    </xdr:to>
    <xdr:sp macro="" textlink="">
      <xdr:nvSpPr>
        <xdr:cNvPr id="199" name="楕円 198"/>
        <xdr:cNvSpPr/>
      </xdr:nvSpPr>
      <xdr:spPr>
        <a:xfrm>
          <a:off x="1968500" y="12930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18661</xdr:rowOff>
    </xdr:from>
    <xdr:ext cx="469744" cy="259045"/>
    <xdr:sp macro="" textlink="">
      <xdr:nvSpPr>
        <xdr:cNvPr id="200" name="テキスト ボックス 199"/>
        <xdr:cNvSpPr txBox="1"/>
      </xdr:nvSpPr>
      <xdr:spPr>
        <a:xfrm>
          <a:off x="1784428" y="127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61582</xdr:rowOff>
    </xdr:from>
    <xdr:to>
      <xdr:col>6</xdr:col>
      <xdr:colOff>38100</xdr:colOff>
      <xdr:row>75</xdr:row>
      <xdr:rowOff>163182</xdr:rowOff>
    </xdr:to>
    <xdr:sp macro="" textlink="">
      <xdr:nvSpPr>
        <xdr:cNvPr id="201" name="楕円 200"/>
        <xdr:cNvSpPr/>
      </xdr:nvSpPr>
      <xdr:spPr>
        <a:xfrm>
          <a:off x="1079500" y="129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8259</xdr:rowOff>
    </xdr:from>
    <xdr:ext cx="469744" cy="259045"/>
    <xdr:sp macro="" textlink="">
      <xdr:nvSpPr>
        <xdr:cNvPr id="202" name="テキスト ボックス 201"/>
        <xdr:cNvSpPr txBox="1"/>
      </xdr:nvSpPr>
      <xdr:spPr>
        <a:xfrm>
          <a:off x="895428" y="1269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64404</xdr:rowOff>
    </xdr:from>
    <xdr:to>
      <xdr:col>24</xdr:col>
      <xdr:colOff>63500</xdr:colOff>
      <xdr:row>98</xdr:row>
      <xdr:rowOff>42241</xdr:rowOff>
    </xdr:to>
    <xdr:cxnSp macro="">
      <xdr:nvCxnSpPr>
        <xdr:cNvPr id="234" name="直線コネクタ 233"/>
        <xdr:cNvCxnSpPr/>
      </xdr:nvCxnSpPr>
      <xdr:spPr>
        <a:xfrm>
          <a:off x="3797300" y="16695054"/>
          <a:ext cx="838200" cy="1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64404</xdr:rowOff>
    </xdr:from>
    <xdr:to>
      <xdr:col>19</xdr:col>
      <xdr:colOff>177800</xdr:colOff>
      <xdr:row>98</xdr:row>
      <xdr:rowOff>138002</xdr:rowOff>
    </xdr:to>
    <xdr:cxnSp macro="">
      <xdr:nvCxnSpPr>
        <xdr:cNvPr id="237" name="直線コネクタ 236"/>
        <xdr:cNvCxnSpPr/>
      </xdr:nvCxnSpPr>
      <xdr:spPr>
        <a:xfrm flipV="1">
          <a:off x="2908300" y="16695054"/>
          <a:ext cx="889000" cy="24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138002</xdr:rowOff>
    </xdr:from>
    <xdr:to>
      <xdr:col>15</xdr:col>
      <xdr:colOff>50800</xdr:colOff>
      <xdr:row>98</xdr:row>
      <xdr:rowOff>155353</xdr:rowOff>
    </xdr:to>
    <xdr:cxnSp macro="">
      <xdr:nvCxnSpPr>
        <xdr:cNvPr id="240" name="直線コネクタ 239"/>
        <xdr:cNvCxnSpPr/>
      </xdr:nvCxnSpPr>
      <xdr:spPr>
        <a:xfrm flipV="1">
          <a:off x="2019300" y="16940102"/>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155353</xdr:rowOff>
    </xdr:from>
    <xdr:to>
      <xdr:col>10</xdr:col>
      <xdr:colOff>114300</xdr:colOff>
      <xdr:row>99</xdr:row>
      <xdr:rowOff>92543</xdr:rowOff>
    </xdr:to>
    <xdr:cxnSp macro="">
      <xdr:nvCxnSpPr>
        <xdr:cNvPr id="243" name="直線コネクタ 242"/>
        <xdr:cNvCxnSpPr/>
      </xdr:nvCxnSpPr>
      <xdr:spPr>
        <a:xfrm flipV="1">
          <a:off x="1130300" y="16957453"/>
          <a:ext cx="889000" cy="10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162891</xdr:rowOff>
    </xdr:from>
    <xdr:to>
      <xdr:col>24</xdr:col>
      <xdr:colOff>114300</xdr:colOff>
      <xdr:row>98</xdr:row>
      <xdr:rowOff>93041</xdr:rowOff>
    </xdr:to>
    <xdr:sp macro="" textlink="">
      <xdr:nvSpPr>
        <xdr:cNvPr id="253" name="楕円 252"/>
        <xdr:cNvSpPr/>
      </xdr:nvSpPr>
      <xdr:spPr>
        <a:xfrm>
          <a:off x="4584700" y="167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141318</xdr:rowOff>
    </xdr:from>
    <xdr:ext cx="599010" cy="259045"/>
    <xdr:sp macro="" textlink="">
      <xdr:nvSpPr>
        <xdr:cNvPr id="254" name="扶助費該当値テキスト"/>
        <xdr:cNvSpPr txBox="1"/>
      </xdr:nvSpPr>
      <xdr:spPr>
        <a:xfrm>
          <a:off x="4686300" y="1677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13604</xdr:rowOff>
    </xdr:from>
    <xdr:to>
      <xdr:col>20</xdr:col>
      <xdr:colOff>38100</xdr:colOff>
      <xdr:row>97</xdr:row>
      <xdr:rowOff>115204</xdr:rowOff>
    </xdr:to>
    <xdr:sp macro="" textlink="">
      <xdr:nvSpPr>
        <xdr:cNvPr id="255" name="楕円 254"/>
        <xdr:cNvSpPr/>
      </xdr:nvSpPr>
      <xdr:spPr>
        <a:xfrm>
          <a:off x="3746500" y="166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106331</xdr:rowOff>
    </xdr:from>
    <xdr:ext cx="599010" cy="259045"/>
    <xdr:sp macro="" textlink="">
      <xdr:nvSpPr>
        <xdr:cNvPr id="256" name="テキスト ボックス 255"/>
        <xdr:cNvSpPr txBox="1"/>
      </xdr:nvSpPr>
      <xdr:spPr>
        <a:xfrm>
          <a:off x="3497795" y="1673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87202</xdr:rowOff>
    </xdr:from>
    <xdr:to>
      <xdr:col>15</xdr:col>
      <xdr:colOff>101600</xdr:colOff>
      <xdr:row>99</xdr:row>
      <xdr:rowOff>17352</xdr:rowOff>
    </xdr:to>
    <xdr:sp macro="" textlink="">
      <xdr:nvSpPr>
        <xdr:cNvPr id="257" name="楕円 256"/>
        <xdr:cNvSpPr/>
      </xdr:nvSpPr>
      <xdr:spPr>
        <a:xfrm>
          <a:off x="2857500" y="168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8479</xdr:rowOff>
    </xdr:from>
    <xdr:ext cx="599010" cy="259045"/>
    <xdr:sp macro="" textlink="">
      <xdr:nvSpPr>
        <xdr:cNvPr id="258" name="テキスト ボックス 257"/>
        <xdr:cNvSpPr txBox="1"/>
      </xdr:nvSpPr>
      <xdr:spPr>
        <a:xfrm>
          <a:off x="2608795" y="1698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104553</xdr:rowOff>
    </xdr:from>
    <xdr:to>
      <xdr:col>10</xdr:col>
      <xdr:colOff>165100</xdr:colOff>
      <xdr:row>99</xdr:row>
      <xdr:rowOff>34703</xdr:rowOff>
    </xdr:to>
    <xdr:sp macro="" textlink="">
      <xdr:nvSpPr>
        <xdr:cNvPr id="259" name="楕円 258"/>
        <xdr:cNvSpPr/>
      </xdr:nvSpPr>
      <xdr:spPr>
        <a:xfrm>
          <a:off x="1968500" y="169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25830</xdr:rowOff>
    </xdr:from>
    <xdr:ext cx="599010" cy="259045"/>
    <xdr:sp macro="" textlink="">
      <xdr:nvSpPr>
        <xdr:cNvPr id="260" name="テキスト ボックス 259"/>
        <xdr:cNvSpPr txBox="1"/>
      </xdr:nvSpPr>
      <xdr:spPr>
        <a:xfrm>
          <a:off x="1719795" y="169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41743</xdr:rowOff>
    </xdr:from>
    <xdr:to>
      <xdr:col>6</xdr:col>
      <xdr:colOff>38100</xdr:colOff>
      <xdr:row>99</xdr:row>
      <xdr:rowOff>143343</xdr:rowOff>
    </xdr:to>
    <xdr:sp macro="" textlink="">
      <xdr:nvSpPr>
        <xdr:cNvPr id="261" name="楕円 260"/>
        <xdr:cNvSpPr/>
      </xdr:nvSpPr>
      <xdr:spPr>
        <a:xfrm>
          <a:off x="1079500" y="1701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134470</xdr:rowOff>
    </xdr:from>
    <xdr:ext cx="534377" cy="259045"/>
    <xdr:sp macro="" textlink="">
      <xdr:nvSpPr>
        <xdr:cNvPr id="262" name="テキスト ボックス 261"/>
        <xdr:cNvSpPr txBox="1"/>
      </xdr:nvSpPr>
      <xdr:spPr>
        <a:xfrm>
          <a:off x="863111" y="171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146279</xdr:rowOff>
    </xdr:from>
    <xdr:to>
      <xdr:col>55</xdr:col>
      <xdr:colOff>0</xdr:colOff>
      <xdr:row>38</xdr:row>
      <xdr:rowOff>1245</xdr:rowOff>
    </xdr:to>
    <xdr:cxnSp macro="">
      <xdr:nvCxnSpPr>
        <xdr:cNvPr id="292" name="直線コネクタ 291"/>
        <xdr:cNvCxnSpPr/>
      </xdr:nvCxnSpPr>
      <xdr:spPr>
        <a:xfrm flipV="1">
          <a:off x="9639300" y="6489929"/>
          <a:ext cx="8382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132131</xdr:rowOff>
    </xdr:from>
    <xdr:to>
      <xdr:col>50</xdr:col>
      <xdr:colOff>114300</xdr:colOff>
      <xdr:row>38</xdr:row>
      <xdr:rowOff>1245</xdr:rowOff>
    </xdr:to>
    <xdr:cxnSp macro="">
      <xdr:nvCxnSpPr>
        <xdr:cNvPr id="295" name="直線コネクタ 294"/>
        <xdr:cNvCxnSpPr/>
      </xdr:nvCxnSpPr>
      <xdr:spPr>
        <a:xfrm>
          <a:off x="8750300" y="5275631"/>
          <a:ext cx="889000" cy="12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132131</xdr:rowOff>
    </xdr:from>
    <xdr:to>
      <xdr:col>45</xdr:col>
      <xdr:colOff>177800</xdr:colOff>
      <xdr:row>37</xdr:row>
      <xdr:rowOff>38443</xdr:rowOff>
    </xdr:to>
    <xdr:cxnSp macro="">
      <xdr:nvCxnSpPr>
        <xdr:cNvPr id="298" name="直線コネクタ 297"/>
        <xdr:cNvCxnSpPr/>
      </xdr:nvCxnSpPr>
      <xdr:spPr>
        <a:xfrm flipV="1">
          <a:off x="7861300" y="5275631"/>
          <a:ext cx="889000" cy="1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0" name="テキスト ボックス 299"/>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38443</xdr:rowOff>
    </xdr:from>
    <xdr:to>
      <xdr:col>41</xdr:col>
      <xdr:colOff>50800</xdr:colOff>
      <xdr:row>37</xdr:row>
      <xdr:rowOff>83109</xdr:rowOff>
    </xdr:to>
    <xdr:cxnSp macro="">
      <xdr:nvCxnSpPr>
        <xdr:cNvPr id="301" name="直線コネクタ 300"/>
        <xdr:cNvCxnSpPr/>
      </xdr:nvCxnSpPr>
      <xdr:spPr>
        <a:xfrm flipV="1">
          <a:off x="6972300" y="6382093"/>
          <a:ext cx="889000" cy="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95479</xdr:rowOff>
    </xdr:from>
    <xdr:to>
      <xdr:col>55</xdr:col>
      <xdr:colOff>50800</xdr:colOff>
      <xdr:row>38</xdr:row>
      <xdr:rowOff>25629</xdr:rowOff>
    </xdr:to>
    <xdr:sp macro="" textlink="">
      <xdr:nvSpPr>
        <xdr:cNvPr id="311" name="楕円 310"/>
        <xdr:cNvSpPr/>
      </xdr:nvSpPr>
      <xdr:spPr>
        <a:xfrm>
          <a:off x="10426700" y="64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118356</xdr:rowOff>
    </xdr:from>
    <xdr:ext cx="534377" cy="259045"/>
    <xdr:sp macro="" textlink="">
      <xdr:nvSpPr>
        <xdr:cNvPr id="312" name="補助費等該当値テキスト"/>
        <xdr:cNvSpPr txBox="1"/>
      </xdr:nvSpPr>
      <xdr:spPr>
        <a:xfrm>
          <a:off x="10528300" y="62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121894</xdr:rowOff>
    </xdr:from>
    <xdr:to>
      <xdr:col>50</xdr:col>
      <xdr:colOff>165100</xdr:colOff>
      <xdr:row>38</xdr:row>
      <xdr:rowOff>52045</xdr:rowOff>
    </xdr:to>
    <xdr:sp macro="" textlink="">
      <xdr:nvSpPr>
        <xdr:cNvPr id="313" name="楕円 312"/>
        <xdr:cNvSpPr/>
      </xdr:nvSpPr>
      <xdr:spPr>
        <a:xfrm>
          <a:off x="9588500" y="64655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68571</xdr:rowOff>
    </xdr:from>
    <xdr:ext cx="534377" cy="259045"/>
    <xdr:sp macro="" textlink="">
      <xdr:nvSpPr>
        <xdr:cNvPr id="314" name="テキスト ボックス 313"/>
        <xdr:cNvSpPr txBox="1"/>
      </xdr:nvSpPr>
      <xdr:spPr>
        <a:xfrm>
          <a:off x="9372111" y="62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81331</xdr:rowOff>
    </xdr:from>
    <xdr:to>
      <xdr:col>46</xdr:col>
      <xdr:colOff>38100</xdr:colOff>
      <xdr:row>31</xdr:row>
      <xdr:rowOff>11481</xdr:rowOff>
    </xdr:to>
    <xdr:sp macro="" textlink="">
      <xdr:nvSpPr>
        <xdr:cNvPr id="315" name="楕円 314"/>
        <xdr:cNvSpPr/>
      </xdr:nvSpPr>
      <xdr:spPr>
        <a:xfrm>
          <a:off x="8699500" y="52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28008</xdr:rowOff>
    </xdr:from>
    <xdr:ext cx="599010" cy="259045"/>
    <xdr:sp macro="" textlink="">
      <xdr:nvSpPr>
        <xdr:cNvPr id="316" name="テキスト ボックス 315"/>
        <xdr:cNvSpPr txBox="1"/>
      </xdr:nvSpPr>
      <xdr:spPr>
        <a:xfrm>
          <a:off x="8450795" y="500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159093</xdr:rowOff>
    </xdr:from>
    <xdr:to>
      <xdr:col>41</xdr:col>
      <xdr:colOff>101600</xdr:colOff>
      <xdr:row>37</xdr:row>
      <xdr:rowOff>89243</xdr:rowOff>
    </xdr:to>
    <xdr:sp macro="" textlink="">
      <xdr:nvSpPr>
        <xdr:cNvPr id="317" name="楕円 316"/>
        <xdr:cNvSpPr/>
      </xdr:nvSpPr>
      <xdr:spPr>
        <a:xfrm>
          <a:off x="7810500" y="63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105770</xdr:rowOff>
    </xdr:from>
    <xdr:ext cx="534377" cy="259045"/>
    <xdr:sp macro="" textlink="">
      <xdr:nvSpPr>
        <xdr:cNvPr id="318" name="テキスト ボックス 317"/>
        <xdr:cNvSpPr txBox="1"/>
      </xdr:nvSpPr>
      <xdr:spPr>
        <a:xfrm>
          <a:off x="7594111" y="610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32309</xdr:rowOff>
    </xdr:from>
    <xdr:to>
      <xdr:col>36</xdr:col>
      <xdr:colOff>165100</xdr:colOff>
      <xdr:row>37</xdr:row>
      <xdr:rowOff>133909</xdr:rowOff>
    </xdr:to>
    <xdr:sp macro="" textlink="">
      <xdr:nvSpPr>
        <xdr:cNvPr id="319" name="楕円 318"/>
        <xdr:cNvSpPr/>
      </xdr:nvSpPr>
      <xdr:spPr>
        <a:xfrm>
          <a:off x="6921500" y="63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150436</xdr:rowOff>
    </xdr:from>
    <xdr:ext cx="534377" cy="259045"/>
    <xdr:sp macro="" textlink="">
      <xdr:nvSpPr>
        <xdr:cNvPr id="320" name="テキスト ボックス 319"/>
        <xdr:cNvSpPr txBox="1"/>
      </xdr:nvSpPr>
      <xdr:spPr>
        <a:xfrm>
          <a:off x="6705111" y="61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36634</xdr:rowOff>
    </xdr:from>
    <xdr:to>
      <xdr:col>55</xdr:col>
      <xdr:colOff>0</xdr:colOff>
      <xdr:row>56</xdr:row>
      <xdr:rowOff>123910</xdr:rowOff>
    </xdr:to>
    <xdr:cxnSp macro="">
      <xdr:nvCxnSpPr>
        <xdr:cNvPr id="352" name="直線コネクタ 351"/>
        <xdr:cNvCxnSpPr/>
      </xdr:nvCxnSpPr>
      <xdr:spPr>
        <a:xfrm>
          <a:off x="9639300" y="9637834"/>
          <a:ext cx="838200" cy="8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6916</xdr:rowOff>
    </xdr:from>
    <xdr:to>
      <xdr:col>50</xdr:col>
      <xdr:colOff>114300</xdr:colOff>
      <xdr:row>56</xdr:row>
      <xdr:rowOff>36634</xdr:rowOff>
    </xdr:to>
    <xdr:cxnSp macro="">
      <xdr:nvCxnSpPr>
        <xdr:cNvPr id="355" name="直線コネクタ 354"/>
        <xdr:cNvCxnSpPr/>
      </xdr:nvCxnSpPr>
      <xdr:spPr>
        <a:xfrm>
          <a:off x="8750300" y="96081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7" name="テキスト ボックス 356"/>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6916</xdr:rowOff>
    </xdr:from>
    <xdr:to>
      <xdr:col>45</xdr:col>
      <xdr:colOff>177800</xdr:colOff>
      <xdr:row>56</xdr:row>
      <xdr:rowOff>152388</xdr:rowOff>
    </xdr:to>
    <xdr:cxnSp macro="">
      <xdr:nvCxnSpPr>
        <xdr:cNvPr id="358" name="直線コネクタ 357"/>
        <xdr:cNvCxnSpPr/>
      </xdr:nvCxnSpPr>
      <xdr:spPr>
        <a:xfrm flipV="1">
          <a:off x="7861300" y="9608116"/>
          <a:ext cx="889000" cy="1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0" name="テキスト ボックス 359"/>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69455</xdr:rowOff>
    </xdr:from>
    <xdr:to>
      <xdr:col>41</xdr:col>
      <xdr:colOff>50800</xdr:colOff>
      <xdr:row>56</xdr:row>
      <xdr:rowOff>152388</xdr:rowOff>
    </xdr:to>
    <xdr:cxnSp macro="">
      <xdr:nvCxnSpPr>
        <xdr:cNvPr id="361" name="直線コネクタ 360"/>
        <xdr:cNvCxnSpPr/>
      </xdr:nvCxnSpPr>
      <xdr:spPr>
        <a:xfrm>
          <a:off x="6972300" y="9499205"/>
          <a:ext cx="889000" cy="25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5" name="テキスト ボックス 364"/>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73110</xdr:rowOff>
    </xdr:from>
    <xdr:to>
      <xdr:col>55</xdr:col>
      <xdr:colOff>50800</xdr:colOff>
      <xdr:row>57</xdr:row>
      <xdr:rowOff>3260</xdr:rowOff>
    </xdr:to>
    <xdr:sp macro="" textlink="">
      <xdr:nvSpPr>
        <xdr:cNvPr id="371" name="楕円 370"/>
        <xdr:cNvSpPr/>
      </xdr:nvSpPr>
      <xdr:spPr>
        <a:xfrm>
          <a:off x="10426700" y="96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95987</xdr:rowOff>
    </xdr:from>
    <xdr:ext cx="534377" cy="259045"/>
    <xdr:sp macro="" textlink="">
      <xdr:nvSpPr>
        <xdr:cNvPr id="372" name="普通建設事業費該当値テキスト"/>
        <xdr:cNvSpPr txBox="1"/>
      </xdr:nvSpPr>
      <xdr:spPr>
        <a:xfrm>
          <a:off x="10528300" y="95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157284</xdr:rowOff>
    </xdr:from>
    <xdr:to>
      <xdr:col>50</xdr:col>
      <xdr:colOff>165100</xdr:colOff>
      <xdr:row>56</xdr:row>
      <xdr:rowOff>87434</xdr:rowOff>
    </xdr:to>
    <xdr:sp macro="" textlink="">
      <xdr:nvSpPr>
        <xdr:cNvPr id="373" name="楕円 372"/>
        <xdr:cNvSpPr/>
      </xdr:nvSpPr>
      <xdr:spPr>
        <a:xfrm>
          <a:off x="9588500" y="95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103961</xdr:rowOff>
    </xdr:from>
    <xdr:ext cx="534377" cy="259045"/>
    <xdr:sp macro="" textlink="">
      <xdr:nvSpPr>
        <xdr:cNvPr id="374" name="テキスト ボックス 373"/>
        <xdr:cNvSpPr txBox="1"/>
      </xdr:nvSpPr>
      <xdr:spPr>
        <a:xfrm>
          <a:off x="9372111" y="93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127566</xdr:rowOff>
    </xdr:from>
    <xdr:to>
      <xdr:col>46</xdr:col>
      <xdr:colOff>38100</xdr:colOff>
      <xdr:row>56</xdr:row>
      <xdr:rowOff>57716</xdr:rowOff>
    </xdr:to>
    <xdr:sp macro="" textlink="">
      <xdr:nvSpPr>
        <xdr:cNvPr id="375" name="楕円 374"/>
        <xdr:cNvSpPr/>
      </xdr:nvSpPr>
      <xdr:spPr>
        <a:xfrm>
          <a:off x="8699500" y="95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74243</xdr:rowOff>
    </xdr:from>
    <xdr:ext cx="534377" cy="259045"/>
    <xdr:sp macro="" textlink="">
      <xdr:nvSpPr>
        <xdr:cNvPr id="376" name="テキスト ボックス 375"/>
        <xdr:cNvSpPr txBox="1"/>
      </xdr:nvSpPr>
      <xdr:spPr>
        <a:xfrm>
          <a:off x="8483111" y="933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101588</xdr:rowOff>
    </xdr:from>
    <xdr:to>
      <xdr:col>41</xdr:col>
      <xdr:colOff>101600</xdr:colOff>
      <xdr:row>57</xdr:row>
      <xdr:rowOff>31738</xdr:rowOff>
    </xdr:to>
    <xdr:sp macro="" textlink="">
      <xdr:nvSpPr>
        <xdr:cNvPr id="377" name="楕円 376"/>
        <xdr:cNvSpPr/>
      </xdr:nvSpPr>
      <xdr:spPr>
        <a:xfrm>
          <a:off x="7810500" y="9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22865</xdr:rowOff>
    </xdr:from>
    <xdr:ext cx="534377" cy="259045"/>
    <xdr:sp macro="" textlink="">
      <xdr:nvSpPr>
        <xdr:cNvPr id="378" name="テキスト ボックス 377"/>
        <xdr:cNvSpPr txBox="1"/>
      </xdr:nvSpPr>
      <xdr:spPr>
        <a:xfrm>
          <a:off x="7594111" y="9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18655</xdr:rowOff>
    </xdr:from>
    <xdr:to>
      <xdr:col>36</xdr:col>
      <xdr:colOff>165100</xdr:colOff>
      <xdr:row>55</xdr:row>
      <xdr:rowOff>120255</xdr:rowOff>
    </xdr:to>
    <xdr:sp macro="" textlink="">
      <xdr:nvSpPr>
        <xdr:cNvPr id="379" name="楕円 378"/>
        <xdr:cNvSpPr/>
      </xdr:nvSpPr>
      <xdr:spPr>
        <a:xfrm>
          <a:off x="6921500" y="9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136782</xdr:rowOff>
    </xdr:from>
    <xdr:ext cx="534377" cy="259045"/>
    <xdr:sp macro="" textlink="">
      <xdr:nvSpPr>
        <xdr:cNvPr id="380" name="テキスト ボックス 379"/>
        <xdr:cNvSpPr txBox="1"/>
      </xdr:nvSpPr>
      <xdr:spPr>
        <a:xfrm>
          <a:off x="6705111" y="92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2426</xdr:rowOff>
    </xdr:from>
    <xdr:to>
      <xdr:col>55</xdr:col>
      <xdr:colOff>0</xdr:colOff>
      <xdr:row>77</xdr:row>
      <xdr:rowOff>102324</xdr:rowOff>
    </xdr:to>
    <xdr:cxnSp macro="">
      <xdr:nvCxnSpPr>
        <xdr:cNvPr id="407" name="直線コネクタ 406"/>
        <xdr:cNvCxnSpPr/>
      </xdr:nvCxnSpPr>
      <xdr:spPr>
        <a:xfrm>
          <a:off x="9639300" y="13204076"/>
          <a:ext cx="8382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130899</xdr:rowOff>
    </xdr:from>
    <xdr:to>
      <xdr:col>50</xdr:col>
      <xdr:colOff>114300</xdr:colOff>
      <xdr:row>77</xdr:row>
      <xdr:rowOff>2426</xdr:rowOff>
    </xdr:to>
    <xdr:cxnSp macro="">
      <xdr:nvCxnSpPr>
        <xdr:cNvPr id="410" name="直線コネクタ 409"/>
        <xdr:cNvCxnSpPr/>
      </xdr:nvCxnSpPr>
      <xdr:spPr>
        <a:xfrm>
          <a:off x="8750300" y="12989649"/>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2" name="テキスト ボックス 411"/>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130899</xdr:rowOff>
    </xdr:from>
    <xdr:to>
      <xdr:col>45</xdr:col>
      <xdr:colOff>177800</xdr:colOff>
      <xdr:row>76</xdr:row>
      <xdr:rowOff>150033</xdr:rowOff>
    </xdr:to>
    <xdr:cxnSp macro="">
      <xdr:nvCxnSpPr>
        <xdr:cNvPr id="413" name="直線コネクタ 412"/>
        <xdr:cNvCxnSpPr/>
      </xdr:nvCxnSpPr>
      <xdr:spPr>
        <a:xfrm flipV="1">
          <a:off x="7861300" y="12989649"/>
          <a:ext cx="889000" cy="19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5" name="テキスト ボックス 414"/>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48603</xdr:rowOff>
    </xdr:from>
    <xdr:to>
      <xdr:col>41</xdr:col>
      <xdr:colOff>50800</xdr:colOff>
      <xdr:row>76</xdr:row>
      <xdr:rowOff>150033</xdr:rowOff>
    </xdr:to>
    <xdr:cxnSp macro="">
      <xdr:nvCxnSpPr>
        <xdr:cNvPr id="416" name="直線コネクタ 415"/>
        <xdr:cNvCxnSpPr/>
      </xdr:nvCxnSpPr>
      <xdr:spPr>
        <a:xfrm>
          <a:off x="6972300" y="13078803"/>
          <a:ext cx="889000" cy="10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8" name="テキスト ボックス 417"/>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0" name="テキスト ボックス 419"/>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51524</xdr:rowOff>
    </xdr:from>
    <xdr:to>
      <xdr:col>55</xdr:col>
      <xdr:colOff>50800</xdr:colOff>
      <xdr:row>77</xdr:row>
      <xdr:rowOff>153124</xdr:rowOff>
    </xdr:to>
    <xdr:sp macro="" textlink="">
      <xdr:nvSpPr>
        <xdr:cNvPr id="426" name="楕円 425"/>
        <xdr:cNvSpPr/>
      </xdr:nvSpPr>
      <xdr:spPr>
        <a:xfrm>
          <a:off x="10426700" y="132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29951</xdr:rowOff>
    </xdr:from>
    <xdr:ext cx="469744" cy="259045"/>
    <xdr:sp macro="" textlink="">
      <xdr:nvSpPr>
        <xdr:cNvPr id="427" name="普通建設事業費 （ うち新規整備　）該当値テキスト"/>
        <xdr:cNvSpPr txBox="1"/>
      </xdr:nvSpPr>
      <xdr:spPr>
        <a:xfrm>
          <a:off x="10528300" y="132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123076</xdr:rowOff>
    </xdr:from>
    <xdr:to>
      <xdr:col>50</xdr:col>
      <xdr:colOff>165100</xdr:colOff>
      <xdr:row>77</xdr:row>
      <xdr:rowOff>53226</xdr:rowOff>
    </xdr:to>
    <xdr:sp macro="" textlink="">
      <xdr:nvSpPr>
        <xdr:cNvPr id="428" name="楕円 427"/>
        <xdr:cNvSpPr/>
      </xdr:nvSpPr>
      <xdr:spPr>
        <a:xfrm>
          <a:off x="9588500" y="131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69752</xdr:rowOff>
    </xdr:from>
    <xdr:ext cx="534377" cy="259045"/>
    <xdr:sp macro="" textlink="">
      <xdr:nvSpPr>
        <xdr:cNvPr id="429" name="テキスト ボックス 428"/>
        <xdr:cNvSpPr txBox="1"/>
      </xdr:nvSpPr>
      <xdr:spPr>
        <a:xfrm>
          <a:off x="9372111" y="129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80099</xdr:rowOff>
    </xdr:from>
    <xdr:to>
      <xdr:col>46</xdr:col>
      <xdr:colOff>38100</xdr:colOff>
      <xdr:row>76</xdr:row>
      <xdr:rowOff>10249</xdr:rowOff>
    </xdr:to>
    <xdr:sp macro="" textlink="">
      <xdr:nvSpPr>
        <xdr:cNvPr id="430" name="楕円 429"/>
        <xdr:cNvSpPr/>
      </xdr:nvSpPr>
      <xdr:spPr>
        <a:xfrm>
          <a:off x="8699500" y="129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26776</xdr:rowOff>
    </xdr:from>
    <xdr:ext cx="534377" cy="259045"/>
    <xdr:sp macro="" textlink="">
      <xdr:nvSpPr>
        <xdr:cNvPr id="431" name="テキスト ボックス 430"/>
        <xdr:cNvSpPr txBox="1"/>
      </xdr:nvSpPr>
      <xdr:spPr>
        <a:xfrm>
          <a:off x="8483111" y="1271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99233</xdr:rowOff>
    </xdr:from>
    <xdr:to>
      <xdr:col>41</xdr:col>
      <xdr:colOff>101600</xdr:colOff>
      <xdr:row>77</xdr:row>
      <xdr:rowOff>29383</xdr:rowOff>
    </xdr:to>
    <xdr:sp macro="" textlink="">
      <xdr:nvSpPr>
        <xdr:cNvPr id="432" name="楕円 431"/>
        <xdr:cNvSpPr/>
      </xdr:nvSpPr>
      <xdr:spPr>
        <a:xfrm>
          <a:off x="7810500" y="131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45910</xdr:rowOff>
    </xdr:from>
    <xdr:ext cx="534377" cy="259045"/>
    <xdr:sp macro="" textlink="">
      <xdr:nvSpPr>
        <xdr:cNvPr id="433" name="テキスト ボックス 432"/>
        <xdr:cNvSpPr txBox="1"/>
      </xdr:nvSpPr>
      <xdr:spPr>
        <a:xfrm>
          <a:off x="7594111" y="129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169253</xdr:rowOff>
    </xdr:from>
    <xdr:to>
      <xdr:col>36</xdr:col>
      <xdr:colOff>165100</xdr:colOff>
      <xdr:row>76</xdr:row>
      <xdr:rowOff>99403</xdr:rowOff>
    </xdr:to>
    <xdr:sp macro="" textlink="">
      <xdr:nvSpPr>
        <xdr:cNvPr id="434" name="楕円 433"/>
        <xdr:cNvSpPr/>
      </xdr:nvSpPr>
      <xdr:spPr>
        <a:xfrm>
          <a:off x="6921500" y="13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115930</xdr:rowOff>
    </xdr:from>
    <xdr:ext cx="534377" cy="259045"/>
    <xdr:sp macro="" textlink="">
      <xdr:nvSpPr>
        <xdr:cNvPr id="435" name="テキスト ボックス 434"/>
        <xdr:cNvSpPr txBox="1"/>
      </xdr:nvSpPr>
      <xdr:spPr>
        <a:xfrm>
          <a:off x="6705111" y="128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73566</xdr:rowOff>
    </xdr:from>
    <xdr:to>
      <xdr:col>55</xdr:col>
      <xdr:colOff>0</xdr:colOff>
      <xdr:row>94</xdr:row>
      <xdr:rowOff>140157</xdr:rowOff>
    </xdr:to>
    <xdr:cxnSp macro="">
      <xdr:nvCxnSpPr>
        <xdr:cNvPr id="462" name="直線コネクタ 461"/>
        <xdr:cNvCxnSpPr/>
      </xdr:nvCxnSpPr>
      <xdr:spPr>
        <a:xfrm flipV="1">
          <a:off x="9639300" y="16189866"/>
          <a:ext cx="8382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3"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140157</xdr:rowOff>
    </xdr:from>
    <xdr:to>
      <xdr:col>50</xdr:col>
      <xdr:colOff>114300</xdr:colOff>
      <xdr:row>96</xdr:row>
      <xdr:rowOff>22749</xdr:rowOff>
    </xdr:to>
    <xdr:cxnSp macro="">
      <xdr:nvCxnSpPr>
        <xdr:cNvPr id="465" name="直線コネクタ 464"/>
        <xdr:cNvCxnSpPr/>
      </xdr:nvCxnSpPr>
      <xdr:spPr>
        <a:xfrm flipV="1">
          <a:off x="8750300" y="16256457"/>
          <a:ext cx="889000" cy="22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7" name="テキスト ボックス 466"/>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170562</xdr:rowOff>
    </xdr:from>
    <xdr:to>
      <xdr:col>45</xdr:col>
      <xdr:colOff>177800</xdr:colOff>
      <xdr:row>96</xdr:row>
      <xdr:rowOff>22749</xdr:rowOff>
    </xdr:to>
    <xdr:cxnSp macro="">
      <xdr:nvCxnSpPr>
        <xdr:cNvPr id="468" name="直線コネクタ 467"/>
        <xdr:cNvCxnSpPr/>
      </xdr:nvCxnSpPr>
      <xdr:spPr>
        <a:xfrm>
          <a:off x="7861300" y="16458312"/>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76766</xdr:rowOff>
    </xdr:from>
    <xdr:to>
      <xdr:col>41</xdr:col>
      <xdr:colOff>50800</xdr:colOff>
      <xdr:row>95</xdr:row>
      <xdr:rowOff>170562</xdr:rowOff>
    </xdr:to>
    <xdr:cxnSp macro="">
      <xdr:nvCxnSpPr>
        <xdr:cNvPr id="471" name="直線コネクタ 470"/>
        <xdr:cNvCxnSpPr/>
      </xdr:nvCxnSpPr>
      <xdr:spPr>
        <a:xfrm>
          <a:off x="6972300" y="16193066"/>
          <a:ext cx="889000" cy="2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3" name="テキスト ボックス 472"/>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22766</xdr:rowOff>
    </xdr:from>
    <xdr:to>
      <xdr:col>55</xdr:col>
      <xdr:colOff>50800</xdr:colOff>
      <xdr:row>94</xdr:row>
      <xdr:rowOff>124366</xdr:rowOff>
    </xdr:to>
    <xdr:sp macro="" textlink="">
      <xdr:nvSpPr>
        <xdr:cNvPr id="481" name="楕円 480"/>
        <xdr:cNvSpPr/>
      </xdr:nvSpPr>
      <xdr:spPr>
        <a:xfrm>
          <a:off x="10426700" y="161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45643</xdr:rowOff>
    </xdr:from>
    <xdr:ext cx="534377" cy="259045"/>
    <xdr:sp macro="" textlink="">
      <xdr:nvSpPr>
        <xdr:cNvPr id="482" name="普通建設事業費 （ うち更新整備　）該当値テキスト"/>
        <xdr:cNvSpPr txBox="1"/>
      </xdr:nvSpPr>
      <xdr:spPr>
        <a:xfrm>
          <a:off x="10528300" y="159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89357</xdr:rowOff>
    </xdr:from>
    <xdr:to>
      <xdr:col>50</xdr:col>
      <xdr:colOff>165100</xdr:colOff>
      <xdr:row>95</xdr:row>
      <xdr:rowOff>19507</xdr:rowOff>
    </xdr:to>
    <xdr:sp macro="" textlink="">
      <xdr:nvSpPr>
        <xdr:cNvPr id="483" name="楕円 482"/>
        <xdr:cNvSpPr/>
      </xdr:nvSpPr>
      <xdr:spPr>
        <a:xfrm>
          <a:off x="9588500" y="162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36034</xdr:rowOff>
    </xdr:from>
    <xdr:ext cx="534377" cy="259045"/>
    <xdr:sp macro="" textlink="">
      <xdr:nvSpPr>
        <xdr:cNvPr id="484" name="テキスト ボックス 483"/>
        <xdr:cNvSpPr txBox="1"/>
      </xdr:nvSpPr>
      <xdr:spPr>
        <a:xfrm>
          <a:off x="9372111" y="1598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143399</xdr:rowOff>
    </xdr:from>
    <xdr:to>
      <xdr:col>46</xdr:col>
      <xdr:colOff>38100</xdr:colOff>
      <xdr:row>96</xdr:row>
      <xdr:rowOff>73549</xdr:rowOff>
    </xdr:to>
    <xdr:sp macro="" textlink="">
      <xdr:nvSpPr>
        <xdr:cNvPr id="485" name="楕円 484"/>
        <xdr:cNvSpPr/>
      </xdr:nvSpPr>
      <xdr:spPr>
        <a:xfrm>
          <a:off x="8699500" y="164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64676</xdr:rowOff>
    </xdr:from>
    <xdr:ext cx="534377" cy="259045"/>
    <xdr:sp macro="" textlink="">
      <xdr:nvSpPr>
        <xdr:cNvPr id="486" name="テキスト ボックス 485"/>
        <xdr:cNvSpPr txBox="1"/>
      </xdr:nvSpPr>
      <xdr:spPr>
        <a:xfrm>
          <a:off x="8483111" y="165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119762</xdr:rowOff>
    </xdr:from>
    <xdr:to>
      <xdr:col>41</xdr:col>
      <xdr:colOff>101600</xdr:colOff>
      <xdr:row>96</xdr:row>
      <xdr:rowOff>49912</xdr:rowOff>
    </xdr:to>
    <xdr:sp macro="" textlink="">
      <xdr:nvSpPr>
        <xdr:cNvPr id="487" name="楕円 486"/>
        <xdr:cNvSpPr/>
      </xdr:nvSpPr>
      <xdr:spPr>
        <a:xfrm>
          <a:off x="7810500" y="164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41039</xdr:rowOff>
    </xdr:from>
    <xdr:ext cx="534377" cy="259045"/>
    <xdr:sp macro="" textlink="">
      <xdr:nvSpPr>
        <xdr:cNvPr id="488" name="テキスト ボックス 487"/>
        <xdr:cNvSpPr txBox="1"/>
      </xdr:nvSpPr>
      <xdr:spPr>
        <a:xfrm>
          <a:off x="7594111" y="165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25966</xdr:rowOff>
    </xdr:from>
    <xdr:to>
      <xdr:col>36</xdr:col>
      <xdr:colOff>165100</xdr:colOff>
      <xdr:row>94</xdr:row>
      <xdr:rowOff>127566</xdr:rowOff>
    </xdr:to>
    <xdr:sp macro="" textlink="">
      <xdr:nvSpPr>
        <xdr:cNvPr id="489" name="楕円 488"/>
        <xdr:cNvSpPr/>
      </xdr:nvSpPr>
      <xdr:spPr>
        <a:xfrm>
          <a:off x="6921500" y="161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144093</xdr:rowOff>
    </xdr:from>
    <xdr:ext cx="534377" cy="259045"/>
    <xdr:sp macro="" textlink="">
      <xdr:nvSpPr>
        <xdr:cNvPr id="490" name="テキスト ボックス 489"/>
        <xdr:cNvSpPr txBox="1"/>
      </xdr:nvSpPr>
      <xdr:spPr>
        <a:xfrm>
          <a:off x="6705111" y="159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55372</xdr:rowOff>
    </xdr:from>
    <xdr:to>
      <xdr:col>85</xdr:col>
      <xdr:colOff>127000</xdr:colOff>
      <xdr:row>37</xdr:row>
      <xdr:rowOff>117729</xdr:rowOff>
    </xdr:to>
    <xdr:cxnSp macro="">
      <xdr:nvCxnSpPr>
        <xdr:cNvPr id="519" name="直線コネクタ 518"/>
        <xdr:cNvCxnSpPr/>
      </xdr:nvCxnSpPr>
      <xdr:spPr>
        <a:xfrm>
          <a:off x="15481300" y="5370322"/>
          <a:ext cx="838200" cy="109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0" name="災害復旧事業費平均値テキスト"/>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68453</xdr:rowOff>
    </xdr:from>
    <xdr:to>
      <xdr:col>81</xdr:col>
      <xdr:colOff>50800</xdr:colOff>
      <xdr:row>31</xdr:row>
      <xdr:rowOff>55372</xdr:rowOff>
    </xdr:to>
    <xdr:cxnSp macro="">
      <xdr:nvCxnSpPr>
        <xdr:cNvPr id="522" name="直線コネクタ 521"/>
        <xdr:cNvCxnSpPr/>
      </xdr:nvCxnSpPr>
      <xdr:spPr>
        <a:xfrm>
          <a:off x="14592300" y="5211953"/>
          <a:ext cx="889000" cy="1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24" name="テキスト ボックス 523"/>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68453</xdr:rowOff>
    </xdr:from>
    <xdr:to>
      <xdr:col>76</xdr:col>
      <xdr:colOff>114300</xdr:colOff>
      <xdr:row>34</xdr:row>
      <xdr:rowOff>37084</xdr:rowOff>
    </xdr:to>
    <xdr:cxnSp macro="">
      <xdr:nvCxnSpPr>
        <xdr:cNvPr id="525" name="直線コネクタ 524"/>
        <xdr:cNvCxnSpPr/>
      </xdr:nvCxnSpPr>
      <xdr:spPr>
        <a:xfrm flipV="1">
          <a:off x="13703300" y="5211953"/>
          <a:ext cx="889000" cy="6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48531</xdr:rowOff>
    </xdr:from>
    <xdr:ext cx="469744" cy="259045"/>
    <xdr:sp macro="" textlink="">
      <xdr:nvSpPr>
        <xdr:cNvPr id="527" name="テキスト ボックス 526"/>
        <xdr:cNvSpPr txBox="1"/>
      </xdr:nvSpPr>
      <xdr:spPr>
        <a:xfrm>
          <a:off x="14357428"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37084</xdr:rowOff>
    </xdr:from>
    <xdr:to>
      <xdr:col>71</xdr:col>
      <xdr:colOff>177800</xdr:colOff>
      <xdr:row>35</xdr:row>
      <xdr:rowOff>127127</xdr:rowOff>
    </xdr:to>
    <xdr:cxnSp macro="">
      <xdr:nvCxnSpPr>
        <xdr:cNvPr id="528" name="直線コネクタ 527"/>
        <xdr:cNvCxnSpPr/>
      </xdr:nvCxnSpPr>
      <xdr:spPr>
        <a:xfrm flipV="1">
          <a:off x="12814300" y="5866384"/>
          <a:ext cx="889000" cy="2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101744</xdr:rowOff>
    </xdr:from>
    <xdr:ext cx="469744" cy="259045"/>
    <xdr:sp macro="" textlink="">
      <xdr:nvSpPr>
        <xdr:cNvPr id="530" name="テキスト ボックス 529"/>
        <xdr:cNvSpPr txBox="1"/>
      </xdr:nvSpPr>
      <xdr:spPr>
        <a:xfrm>
          <a:off x="13468428" y="64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156989</xdr:rowOff>
    </xdr:from>
    <xdr:ext cx="469744" cy="259045"/>
    <xdr:sp macro="" textlink="">
      <xdr:nvSpPr>
        <xdr:cNvPr id="532" name="テキスト ボックス 531"/>
        <xdr:cNvSpPr txBox="1"/>
      </xdr:nvSpPr>
      <xdr:spPr>
        <a:xfrm>
          <a:off x="12579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66929</xdr:rowOff>
    </xdr:from>
    <xdr:to>
      <xdr:col>85</xdr:col>
      <xdr:colOff>177800</xdr:colOff>
      <xdr:row>37</xdr:row>
      <xdr:rowOff>168529</xdr:rowOff>
    </xdr:to>
    <xdr:sp macro="" textlink="">
      <xdr:nvSpPr>
        <xdr:cNvPr id="538" name="楕円 537"/>
        <xdr:cNvSpPr/>
      </xdr:nvSpPr>
      <xdr:spPr>
        <a:xfrm>
          <a:off x="16268700" y="64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89806</xdr:rowOff>
    </xdr:from>
    <xdr:ext cx="469744" cy="259045"/>
    <xdr:sp macro="" textlink="">
      <xdr:nvSpPr>
        <xdr:cNvPr id="539" name="災害復旧事業費該当値テキスト"/>
        <xdr:cNvSpPr txBox="1"/>
      </xdr:nvSpPr>
      <xdr:spPr>
        <a:xfrm>
          <a:off x="16370300" y="626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4572</xdr:rowOff>
    </xdr:from>
    <xdr:to>
      <xdr:col>81</xdr:col>
      <xdr:colOff>101600</xdr:colOff>
      <xdr:row>31</xdr:row>
      <xdr:rowOff>106172</xdr:rowOff>
    </xdr:to>
    <xdr:sp macro="" textlink="">
      <xdr:nvSpPr>
        <xdr:cNvPr id="540" name="楕円 539"/>
        <xdr:cNvSpPr/>
      </xdr:nvSpPr>
      <xdr:spPr>
        <a:xfrm>
          <a:off x="15430500" y="53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122699</xdr:rowOff>
    </xdr:from>
    <xdr:ext cx="534377" cy="259045"/>
    <xdr:sp macro="" textlink="">
      <xdr:nvSpPr>
        <xdr:cNvPr id="541" name="テキスト ボックス 540"/>
        <xdr:cNvSpPr txBox="1"/>
      </xdr:nvSpPr>
      <xdr:spPr>
        <a:xfrm>
          <a:off x="15214111" y="50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17653</xdr:rowOff>
    </xdr:from>
    <xdr:to>
      <xdr:col>76</xdr:col>
      <xdr:colOff>165100</xdr:colOff>
      <xdr:row>30</xdr:row>
      <xdr:rowOff>119253</xdr:rowOff>
    </xdr:to>
    <xdr:sp macro="" textlink="">
      <xdr:nvSpPr>
        <xdr:cNvPr id="542" name="楕円 541"/>
        <xdr:cNvSpPr/>
      </xdr:nvSpPr>
      <xdr:spPr>
        <a:xfrm>
          <a:off x="14541500" y="516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135780</xdr:rowOff>
    </xdr:from>
    <xdr:ext cx="534377" cy="259045"/>
    <xdr:sp macro="" textlink="">
      <xdr:nvSpPr>
        <xdr:cNvPr id="543" name="テキスト ボックス 542"/>
        <xdr:cNvSpPr txBox="1"/>
      </xdr:nvSpPr>
      <xdr:spPr>
        <a:xfrm>
          <a:off x="14325111" y="49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157734</xdr:rowOff>
    </xdr:from>
    <xdr:to>
      <xdr:col>72</xdr:col>
      <xdr:colOff>38100</xdr:colOff>
      <xdr:row>34</xdr:row>
      <xdr:rowOff>87884</xdr:rowOff>
    </xdr:to>
    <xdr:sp macro="" textlink="">
      <xdr:nvSpPr>
        <xdr:cNvPr id="544" name="楕円 543"/>
        <xdr:cNvSpPr/>
      </xdr:nvSpPr>
      <xdr:spPr>
        <a:xfrm>
          <a:off x="13652500" y="58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104411</xdr:rowOff>
    </xdr:from>
    <xdr:ext cx="469744" cy="259045"/>
    <xdr:sp macro="" textlink="">
      <xdr:nvSpPr>
        <xdr:cNvPr id="545" name="テキスト ボックス 544"/>
        <xdr:cNvSpPr txBox="1"/>
      </xdr:nvSpPr>
      <xdr:spPr>
        <a:xfrm>
          <a:off x="13468428" y="559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76327</xdr:rowOff>
    </xdr:from>
    <xdr:to>
      <xdr:col>67</xdr:col>
      <xdr:colOff>101600</xdr:colOff>
      <xdr:row>36</xdr:row>
      <xdr:rowOff>6477</xdr:rowOff>
    </xdr:to>
    <xdr:sp macro="" textlink="">
      <xdr:nvSpPr>
        <xdr:cNvPr id="546" name="楕円 545"/>
        <xdr:cNvSpPr/>
      </xdr:nvSpPr>
      <xdr:spPr>
        <a:xfrm>
          <a:off x="127635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23004</xdr:rowOff>
    </xdr:from>
    <xdr:ext cx="469744" cy="259045"/>
    <xdr:sp macro="" textlink="">
      <xdr:nvSpPr>
        <xdr:cNvPr id="547" name="テキスト ボックス 546"/>
        <xdr:cNvSpPr txBox="1"/>
      </xdr:nvSpPr>
      <xdr:spPr>
        <a:xfrm>
          <a:off x="12579428" y="58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119028</xdr:rowOff>
    </xdr:from>
    <xdr:to>
      <xdr:col>85</xdr:col>
      <xdr:colOff>127000</xdr:colOff>
      <xdr:row>73</xdr:row>
      <xdr:rowOff>160634</xdr:rowOff>
    </xdr:to>
    <xdr:cxnSp macro="">
      <xdr:nvCxnSpPr>
        <xdr:cNvPr id="628" name="直線コネクタ 627"/>
        <xdr:cNvCxnSpPr/>
      </xdr:nvCxnSpPr>
      <xdr:spPr>
        <a:xfrm flipV="1">
          <a:off x="15481300" y="12634878"/>
          <a:ext cx="8382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160634</xdr:rowOff>
    </xdr:from>
    <xdr:to>
      <xdr:col>81</xdr:col>
      <xdr:colOff>50800</xdr:colOff>
      <xdr:row>74</xdr:row>
      <xdr:rowOff>40684</xdr:rowOff>
    </xdr:to>
    <xdr:cxnSp macro="">
      <xdr:nvCxnSpPr>
        <xdr:cNvPr id="631" name="直線コネクタ 630"/>
        <xdr:cNvCxnSpPr/>
      </xdr:nvCxnSpPr>
      <xdr:spPr>
        <a:xfrm flipV="1">
          <a:off x="14592300" y="12676484"/>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159164</xdr:rowOff>
    </xdr:from>
    <xdr:to>
      <xdr:col>76</xdr:col>
      <xdr:colOff>114300</xdr:colOff>
      <xdr:row>74</xdr:row>
      <xdr:rowOff>40684</xdr:rowOff>
    </xdr:to>
    <xdr:cxnSp macro="">
      <xdr:nvCxnSpPr>
        <xdr:cNvPr id="634" name="直線コネクタ 633"/>
        <xdr:cNvCxnSpPr/>
      </xdr:nvCxnSpPr>
      <xdr:spPr>
        <a:xfrm>
          <a:off x="13703300" y="12332114"/>
          <a:ext cx="889000" cy="39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159164</xdr:rowOff>
    </xdr:from>
    <xdr:to>
      <xdr:col>71</xdr:col>
      <xdr:colOff>177800</xdr:colOff>
      <xdr:row>74</xdr:row>
      <xdr:rowOff>87840</xdr:rowOff>
    </xdr:to>
    <xdr:cxnSp macro="">
      <xdr:nvCxnSpPr>
        <xdr:cNvPr id="637" name="直線コネクタ 636"/>
        <xdr:cNvCxnSpPr/>
      </xdr:nvCxnSpPr>
      <xdr:spPr>
        <a:xfrm flipV="1">
          <a:off x="12814300" y="12332114"/>
          <a:ext cx="889000" cy="4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9" name="テキスト ボックス 638"/>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1" name="テキスト ボックス 640"/>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68228</xdr:rowOff>
    </xdr:from>
    <xdr:to>
      <xdr:col>85</xdr:col>
      <xdr:colOff>177800</xdr:colOff>
      <xdr:row>73</xdr:row>
      <xdr:rowOff>169828</xdr:rowOff>
    </xdr:to>
    <xdr:sp macro="" textlink="">
      <xdr:nvSpPr>
        <xdr:cNvPr id="647" name="楕円 646"/>
        <xdr:cNvSpPr/>
      </xdr:nvSpPr>
      <xdr:spPr>
        <a:xfrm>
          <a:off x="16268700" y="125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91105</xdr:rowOff>
    </xdr:from>
    <xdr:ext cx="534377" cy="259045"/>
    <xdr:sp macro="" textlink="">
      <xdr:nvSpPr>
        <xdr:cNvPr id="648" name="公債費該当値テキスト"/>
        <xdr:cNvSpPr txBox="1"/>
      </xdr:nvSpPr>
      <xdr:spPr>
        <a:xfrm>
          <a:off x="16370300" y="124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109834</xdr:rowOff>
    </xdr:from>
    <xdr:to>
      <xdr:col>81</xdr:col>
      <xdr:colOff>101600</xdr:colOff>
      <xdr:row>74</xdr:row>
      <xdr:rowOff>39984</xdr:rowOff>
    </xdr:to>
    <xdr:sp macro="" textlink="">
      <xdr:nvSpPr>
        <xdr:cNvPr id="649" name="楕円 648"/>
        <xdr:cNvSpPr/>
      </xdr:nvSpPr>
      <xdr:spPr>
        <a:xfrm>
          <a:off x="15430500" y="126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56511</xdr:rowOff>
    </xdr:from>
    <xdr:ext cx="534377" cy="259045"/>
    <xdr:sp macro="" textlink="">
      <xdr:nvSpPr>
        <xdr:cNvPr id="650" name="テキスト ボックス 649"/>
        <xdr:cNvSpPr txBox="1"/>
      </xdr:nvSpPr>
      <xdr:spPr>
        <a:xfrm>
          <a:off x="15214111" y="124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161334</xdr:rowOff>
    </xdr:from>
    <xdr:to>
      <xdr:col>76</xdr:col>
      <xdr:colOff>165100</xdr:colOff>
      <xdr:row>74</xdr:row>
      <xdr:rowOff>91484</xdr:rowOff>
    </xdr:to>
    <xdr:sp macro="" textlink="">
      <xdr:nvSpPr>
        <xdr:cNvPr id="651" name="楕円 650"/>
        <xdr:cNvSpPr/>
      </xdr:nvSpPr>
      <xdr:spPr>
        <a:xfrm>
          <a:off x="14541500" y="126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108011</xdr:rowOff>
    </xdr:from>
    <xdr:ext cx="534377" cy="259045"/>
    <xdr:sp macro="" textlink="">
      <xdr:nvSpPr>
        <xdr:cNvPr id="652" name="テキスト ボックス 651"/>
        <xdr:cNvSpPr txBox="1"/>
      </xdr:nvSpPr>
      <xdr:spPr>
        <a:xfrm>
          <a:off x="14325111" y="124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108364</xdr:rowOff>
    </xdr:from>
    <xdr:to>
      <xdr:col>72</xdr:col>
      <xdr:colOff>38100</xdr:colOff>
      <xdr:row>72</xdr:row>
      <xdr:rowOff>38514</xdr:rowOff>
    </xdr:to>
    <xdr:sp macro="" textlink="">
      <xdr:nvSpPr>
        <xdr:cNvPr id="653" name="楕円 652"/>
        <xdr:cNvSpPr/>
      </xdr:nvSpPr>
      <xdr:spPr>
        <a:xfrm>
          <a:off x="13652500" y="1228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55041</xdr:rowOff>
    </xdr:from>
    <xdr:ext cx="534377" cy="259045"/>
    <xdr:sp macro="" textlink="">
      <xdr:nvSpPr>
        <xdr:cNvPr id="654" name="テキスト ボックス 653"/>
        <xdr:cNvSpPr txBox="1"/>
      </xdr:nvSpPr>
      <xdr:spPr>
        <a:xfrm>
          <a:off x="13436111" y="1205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37040</xdr:rowOff>
    </xdr:from>
    <xdr:to>
      <xdr:col>67</xdr:col>
      <xdr:colOff>101600</xdr:colOff>
      <xdr:row>74</xdr:row>
      <xdr:rowOff>138640</xdr:rowOff>
    </xdr:to>
    <xdr:sp macro="" textlink="">
      <xdr:nvSpPr>
        <xdr:cNvPr id="655" name="楕円 654"/>
        <xdr:cNvSpPr/>
      </xdr:nvSpPr>
      <xdr:spPr>
        <a:xfrm>
          <a:off x="12763500" y="1272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129767</xdr:rowOff>
    </xdr:from>
    <xdr:ext cx="534377" cy="259045"/>
    <xdr:sp macro="" textlink="">
      <xdr:nvSpPr>
        <xdr:cNvPr id="656" name="テキスト ボックス 655"/>
        <xdr:cNvSpPr txBox="1"/>
      </xdr:nvSpPr>
      <xdr:spPr>
        <a:xfrm>
          <a:off x="12547111" y="128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82184</xdr:rowOff>
    </xdr:from>
    <xdr:to>
      <xdr:col>85</xdr:col>
      <xdr:colOff>127000</xdr:colOff>
      <xdr:row>94</xdr:row>
      <xdr:rowOff>96974</xdr:rowOff>
    </xdr:to>
    <xdr:cxnSp macro="">
      <xdr:nvCxnSpPr>
        <xdr:cNvPr id="683" name="直線コネクタ 682"/>
        <xdr:cNvCxnSpPr/>
      </xdr:nvCxnSpPr>
      <xdr:spPr>
        <a:xfrm flipV="1">
          <a:off x="15481300" y="16198484"/>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4" name="積立金平均値テキスト"/>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50501</xdr:rowOff>
    </xdr:from>
    <xdr:to>
      <xdr:col>81</xdr:col>
      <xdr:colOff>50800</xdr:colOff>
      <xdr:row>94</xdr:row>
      <xdr:rowOff>96974</xdr:rowOff>
    </xdr:to>
    <xdr:cxnSp macro="">
      <xdr:nvCxnSpPr>
        <xdr:cNvPr id="686" name="直線コネクタ 685"/>
        <xdr:cNvCxnSpPr/>
      </xdr:nvCxnSpPr>
      <xdr:spPr>
        <a:xfrm>
          <a:off x="14592300" y="16166801"/>
          <a:ext cx="889000" cy="4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8" name="テキスト ボックス 687"/>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50501</xdr:rowOff>
    </xdr:from>
    <xdr:to>
      <xdr:col>76</xdr:col>
      <xdr:colOff>114300</xdr:colOff>
      <xdr:row>94</xdr:row>
      <xdr:rowOff>153164</xdr:rowOff>
    </xdr:to>
    <xdr:cxnSp macro="">
      <xdr:nvCxnSpPr>
        <xdr:cNvPr id="689" name="直線コネクタ 688"/>
        <xdr:cNvCxnSpPr/>
      </xdr:nvCxnSpPr>
      <xdr:spPr>
        <a:xfrm flipV="1">
          <a:off x="13703300" y="16166801"/>
          <a:ext cx="889000" cy="10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153164</xdr:rowOff>
    </xdr:from>
    <xdr:to>
      <xdr:col>71</xdr:col>
      <xdr:colOff>177800</xdr:colOff>
      <xdr:row>95</xdr:row>
      <xdr:rowOff>61793</xdr:rowOff>
    </xdr:to>
    <xdr:cxnSp macro="">
      <xdr:nvCxnSpPr>
        <xdr:cNvPr id="692" name="直線コネクタ 691"/>
        <xdr:cNvCxnSpPr/>
      </xdr:nvCxnSpPr>
      <xdr:spPr>
        <a:xfrm flipV="1">
          <a:off x="12814300" y="16269464"/>
          <a:ext cx="889000" cy="8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4" name="テキスト ボックス 693"/>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6" name="テキスト ボックス 695"/>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31384</xdr:rowOff>
    </xdr:from>
    <xdr:to>
      <xdr:col>85</xdr:col>
      <xdr:colOff>177800</xdr:colOff>
      <xdr:row>94</xdr:row>
      <xdr:rowOff>132984</xdr:rowOff>
    </xdr:to>
    <xdr:sp macro="" textlink="">
      <xdr:nvSpPr>
        <xdr:cNvPr id="702" name="楕円 701"/>
        <xdr:cNvSpPr/>
      </xdr:nvSpPr>
      <xdr:spPr>
        <a:xfrm>
          <a:off x="16268700" y="1614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54261</xdr:rowOff>
    </xdr:from>
    <xdr:ext cx="534377" cy="259045"/>
    <xdr:sp macro="" textlink="">
      <xdr:nvSpPr>
        <xdr:cNvPr id="703" name="積立金該当値テキスト"/>
        <xdr:cNvSpPr txBox="1"/>
      </xdr:nvSpPr>
      <xdr:spPr>
        <a:xfrm>
          <a:off x="16370300" y="1599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46174</xdr:rowOff>
    </xdr:from>
    <xdr:to>
      <xdr:col>81</xdr:col>
      <xdr:colOff>101600</xdr:colOff>
      <xdr:row>94</xdr:row>
      <xdr:rowOff>147774</xdr:rowOff>
    </xdr:to>
    <xdr:sp macro="" textlink="">
      <xdr:nvSpPr>
        <xdr:cNvPr id="704" name="楕円 703"/>
        <xdr:cNvSpPr/>
      </xdr:nvSpPr>
      <xdr:spPr>
        <a:xfrm>
          <a:off x="15430500" y="161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164301</xdr:rowOff>
    </xdr:from>
    <xdr:ext cx="534377" cy="259045"/>
    <xdr:sp macro="" textlink="">
      <xdr:nvSpPr>
        <xdr:cNvPr id="705" name="テキスト ボックス 704"/>
        <xdr:cNvSpPr txBox="1"/>
      </xdr:nvSpPr>
      <xdr:spPr>
        <a:xfrm>
          <a:off x="15214111" y="1593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171151</xdr:rowOff>
    </xdr:from>
    <xdr:to>
      <xdr:col>76</xdr:col>
      <xdr:colOff>165100</xdr:colOff>
      <xdr:row>94</xdr:row>
      <xdr:rowOff>101301</xdr:rowOff>
    </xdr:to>
    <xdr:sp macro="" textlink="">
      <xdr:nvSpPr>
        <xdr:cNvPr id="706" name="楕円 705"/>
        <xdr:cNvSpPr/>
      </xdr:nvSpPr>
      <xdr:spPr>
        <a:xfrm>
          <a:off x="14541500" y="161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117828</xdr:rowOff>
    </xdr:from>
    <xdr:ext cx="534377" cy="259045"/>
    <xdr:sp macro="" textlink="">
      <xdr:nvSpPr>
        <xdr:cNvPr id="707" name="テキスト ボックス 706"/>
        <xdr:cNvSpPr txBox="1"/>
      </xdr:nvSpPr>
      <xdr:spPr>
        <a:xfrm>
          <a:off x="14325111" y="158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102364</xdr:rowOff>
    </xdr:from>
    <xdr:to>
      <xdr:col>72</xdr:col>
      <xdr:colOff>38100</xdr:colOff>
      <xdr:row>95</xdr:row>
      <xdr:rowOff>32514</xdr:rowOff>
    </xdr:to>
    <xdr:sp macro="" textlink="">
      <xdr:nvSpPr>
        <xdr:cNvPr id="708" name="楕円 707"/>
        <xdr:cNvSpPr/>
      </xdr:nvSpPr>
      <xdr:spPr>
        <a:xfrm>
          <a:off x="13652500" y="162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49041</xdr:rowOff>
    </xdr:from>
    <xdr:ext cx="534377" cy="259045"/>
    <xdr:sp macro="" textlink="">
      <xdr:nvSpPr>
        <xdr:cNvPr id="709" name="テキスト ボックス 708"/>
        <xdr:cNvSpPr txBox="1"/>
      </xdr:nvSpPr>
      <xdr:spPr>
        <a:xfrm>
          <a:off x="13436111" y="1599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10993</xdr:rowOff>
    </xdr:from>
    <xdr:to>
      <xdr:col>67</xdr:col>
      <xdr:colOff>101600</xdr:colOff>
      <xdr:row>95</xdr:row>
      <xdr:rowOff>112593</xdr:rowOff>
    </xdr:to>
    <xdr:sp macro="" textlink="">
      <xdr:nvSpPr>
        <xdr:cNvPr id="710" name="楕円 709"/>
        <xdr:cNvSpPr/>
      </xdr:nvSpPr>
      <xdr:spPr>
        <a:xfrm>
          <a:off x="12763500" y="162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129120</xdr:rowOff>
    </xdr:from>
    <xdr:ext cx="534377" cy="259045"/>
    <xdr:sp macro="" textlink="">
      <xdr:nvSpPr>
        <xdr:cNvPr id="711" name="テキスト ボックス 710"/>
        <xdr:cNvSpPr txBox="1"/>
      </xdr:nvSpPr>
      <xdr:spPr>
        <a:xfrm>
          <a:off x="12547111" y="1607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14732</xdr:rowOff>
    </xdr:from>
    <xdr:to>
      <xdr:col>116</xdr:col>
      <xdr:colOff>63500</xdr:colOff>
      <xdr:row>36</xdr:row>
      <xdr:rowOff>75502</xdr:rowOff>
    </xdr:to>
    <xdr:cxnSp macro="">
      <xdr:nvCxnSpPr>
        <xdr:cNvPr id="740" name="直線コネクタ 739"/>
        <xdr:cNvCxnSpPr/>
      </xdr:nvCxnSpPr>
      <xdr:spPr>
        <a:xfrm>
          <a:off x="21323300" y="6186932"/>
          <a:ext cx="8382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1"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142748</xdr:rowOff>
    </xdr:from>
    <xdr:to>
      <xdr:col>111</xdr:col>
      <xdr:colOff>177800</xdr:colOff>
      <xdr:row>36</xdr:row>
      <xdr:rowOff>14732</xdr:rowOff>
    </xdr:to>
    <xdr:cxnSp macro="">
      <xdr:nvCxnSpPr>
        <xdr:cNvPr id="743" name="直線コネクタ 742"/>
        <xdr:cNvCxnSpPr/>
      </xdr:nvCxnSpPr>
      <xdr:spPr>
        <a:xfrm>
          <a:off x="20434300" y="61434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5" name="テキスト ボックス 744"/>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142748</xdr:rowOff>
    </xdr:from>
    <xdr:to>
      <xdr:col>107</xdr:col>
      <xdr:colOff>50800</xdr:colOff>
      <xdr:row>36</xdr:row>
      <xdr:rowOff>115126</xdr:rowOff>
    </xdr:to>
    <xdr:cxnSp macro="">
      <xdr:nvCxnSpPr>
        <xdr:cNvPr id="746" name="直線コネクタ 745"/>
        <xdr:cNvCxnSpPr/>
      </xdr:nvCxnSpPr>
      <xdr:spPr>
        <a:xfrm flipV="1">
          <a:off x="19545300" y="6143498"/>
          <a:ext cx="889000" cy="1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8" name="テキスト ボックス 747"/>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115126</xdr:rowOff>
    </xdr:from>
    <xdr:to>
      <xdr:col>102</xdr:col>
      <xdr:colOff>114300</xdr:colOff>
      <xdr:row>37</xdr:row>
      <xdr:rowOff>72834</xdr:rowOff>
    </xdr:to>
    <xdr:cxnSp macro="">
      <xdr:nvCxnSpPr>
        <xdr:cNvPr id="749" name="直線コネクタ 748"/>
        <xdr:cNvCxnSpPr/>
      </xdr:nvCxnSpPr>
      <xdr:spPr>
        <a:xfrm flipV="1">
          <a:off x="18656300" y="6287326"/>
          <a:ext cx="889000" cy="1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1" name="テキスト ボックス 750"/>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24702</xdr:rowOff>
    </xdr:from>
    <xdr:to>
      <xdr:col>116</xdr:col>
      <xdr:colOff>114300</xdr:colOff>
      <xdr:row>36</xdr:row>
      <xdr:rowOff>126302</xdr:rowOff>
    </xdr:to>
    <xdr:sp macro="" textlink="">
      <xdr:nvSpPr>
        <xdr:cNvPr id="759" name="楕円 758"/>
        <xdr:cNvSpPr/>
      </xdr:nvSpPr>
      <xdr:spPr>
        <a:xfrm>
          <a:off x="22110700" y="61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47579</xdr:rowOff>
    </xdr:from>
    <xdr:ext cx="469744" cy="259045"/>
    <xdr:sp macro="" textlink="">
      <xdr:nvSpPr>
        <xdr:cNvPr id="760" name="投資及び出資金該当値テキスト"/>
        <xdr:cNvSpPr txBox="1"/>
      </xdr:nvSpPr>
      <xdr:spPr>
        <a:xfrm>
          <a:off x="22212300" y="604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135382</xdr:rowOff>
    </xdr:from>
    <xdr:to>
      <xdr:col>112</xdr:col>
      <xdr:colOff>38100</xdr:colOff>
      <xdr:row>36</xdr:row>
      <xdr:rowOff>65532</xdr:rowOff>
    </xdr:to>
    <xdr:sp macro="" textlink="">
      <xdr:nvSpPr>
        <xdr:cNvPr id="761" name="楕円 760"/>
        <xdr:cNvSpPr/>
      </xdr:nvSpPr>
      <xdr:spPr>
        <a:xfrm>
          <a:off x="21272500" y="61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82059</xdr:rowOff>
    </xdr:from>
    <xdr:ext cx="469744" cy="259045"/>
    <xdr:sp macro="" textlink="">
      <xdr:nvSpPr>
        <xdr:cNvPr id="762" name="テキスト ボックス 761"/>
        <xdr:cNvSpPr txBox="1"/>
      </xdr:nvSpPr>
      <xdr:spPr>
        <a:xfrm>
          <a:off x="21088428" y="591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91948</xdr:rowOff>
    </xdr:from>
    <xdr:to>
      <xdr:col>107</xdr:col>
      <xdr:colOff>101600</xdr:colOff>
      <xdr:row>36</xdr:row>
      <xdr:rowOff>22098</xdr:rowOff>
    </xdr:to>
    <xdr:sp macro="" textlink="">
      <xdr:nvSpPr>
        <xdr:cNvPr id="763" name="楕円 762"/>
        <xdr:cNvSpPr/>
      </xdr:nvSpPr>
      <xdr:spPr>
        <a:xfrm>
          <a:off x="20383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38625</xdr:rowOff>
    </xdr:from>
    <xdr:ext cx="469744" cy="259045"/>
    <xdr:sp macro="" textlink="">
      <xdr:nvSpPr>
        <xdr:cNvPr id="764" name="テキスト ボックス 763"/>
        <xdr:cNvSpPr txBox="1"/>
      </xdr:nvSpPr>
      <xdr:spPr>
        <a:xfrm>
          <a:off x="20199428" y="586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64326</xdr:rowOff>
    </xdr:from>
    <xdr:to>
      <xdr:col>102</xdr:col>
      <xdr:colOff>165100</xdr:colOff>
      <xdr:row>36</xdr:row>
      <xdr:rowOff>165926</xdr:rowOff>
    </xdr:to>
    <xdr:sp macro="" textlink="">
      <xdr:nvSpPr>
        <xdr:cNvPr id="765" name="楕円 764"/>
        <xdr:cNvSpPr/>
      </xdr:nvSpPr>
      <xdr:spPr>
        <a:xfrm>
          <a:off x="194945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11003</xdr:rowOff>
    </xdr:from>
    <xdr:ext cx="469744" cy="259045"/>
    <xdr:sp macro="" textlink="">
      <xdr:nvSpPr>
        <xdr:cNvPr id="766" name="テキスト ボックス 765"/>
        <xdr:cNvSpPr txBox="1"/>
      </xdr:nvSpPr>
      <xdr:spPr>
        <a:xfrm>
          <a:off x="19310428" y="601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22034</xdr:rowOff>
    </xdr:from>
    <xdr:to>
      <xdr:col>98</xdr:col>
      <xdr:colOff>38100</xdr:colOff>
      <xdr:row>37</xdr:row>
      <xdr:rowOff>123634</xdr:rowOff>
    </xdr:to>
    <xdr:sp macro="" textlink="">
      <xdr:nvSpPr>
        <xdr:cNvPr id="767" name="楕円 766"/>
        <xdr:cNvSpPr/>
      </xdr:nvSpPr>
      <xdr:spPr>
        <a:xfrm>
          <a:off x="18605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114761</xdr:rowOff>
    </xdr:from>
    <xdr:ext cx="469744" cy="259045"/>
    <xdr:sp macro="" textlink="">
      <xdr:nvSpPr>
        <xdr:cNvPr id="768" name="テキスト ボックス 767"/>
        <xdr:cNvSpPr txBox="1"/>
      </xdr:nvSpPr>
      <xdr:spPr>
        <a:xfrm>
          <a:off x="18421428"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101791</xdr:rowOff>
    </xdr:from>
    <xdr:to>
      <xdr:col>116</xdr:col>
      <xdr:colOff>63500</xdr:colOff>
      <xdr:row>58</xdr:row>
      <xdr:rowOff>102305</xdr:rowOff>
    </xdr:to>
    <xdr:cxnSp macro="">
      <xdr:nvCxnSpPr>
        <xdr:cNvPr id="797" name="直線コネクタ 796"/>
        <xdr:cNvCxnSpPr/>
      </xdr:nvCxnSpPr>
      <xdr:spPr>
        <a:xfrm>
          <a:off x="21323300" y="10045891"/>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69329</xdr:rowOff>
    </xdr:from>
    <xdr:to>
      <xdr:col>111</xdr:col>
      <xdr:colOff>177800</xdr:colOff>
      <xdr:row>58</xdr:row>
      <xdr:rowOff>101791</xdr:rowOff>
    </xdr:to>
    <xdr:cxnSp macro="">
      <xdr:nvCxnSpPr>
        <xdr:cNvPr id="800" name="直線コネクタ 799"/>
        <xdr:cNvCxnSpPr/>
      </xdr:nvCxnSpPr>
      <xdr:spPr>
        <a:xfrm>
          <a:off x="20434300" y="10013429"/>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59461</xdr:rowOff>
    </xdr:from>
    <xdr:to>
      <xdr:col>107</xdr:col>
      <xdr:colOff>50800</xdr:colOff>
      <xdr:row>58</xdr:row>
      <xdr:rowOff>69329</xdr:rowOff>
    </xdr:to>
    <xdr:cxnSp macro="">
      <xdr:nvCxnSpPr>
        <xdr:cNvPr id="803" name="直線コネクタ 802"/>
        <xdr:cNvCxnSpPr/>
      </xdr:nvCxnSpPr>
      <xdr:spPr>
        <a:xfrm>
          <a:off x="19545300" y="10003561"/>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57709</xdr:rowOff>
    </xdr:from>
    <xdr:to>
      <xdr:col>102</xdr:col>
      <xdr:colOff>114300</xdr:colOff>
      <xdr:row>58</xdr:row>
      <xdr:rowOff>59461</xdr:rowOff>
    </xdr:to>
    <xdr:cxnSp macro="">
      <xdr:nvCxnSpPr>
        <xdr:cNvPr id="806" name="直線コネクタ 805"/>
        <xdr:cNvCxnSpPr/>
      </xdr:nvCxnSpPr>
      <xdr:spPr>
        <a:xfrm>
          <a:off x="18656300" y="1000180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51505</xdr:rowOff>
    </xdr:from>
    <xdr:to>
      <xdr:col>116</xdr:col>
      <xdr:colOff>114300</xdr:colOff>
      <xdr:row>58</xdr:row>
      <xdr:rowOff>153105</xdr:rowOff>
    </xdr:to>
    <xdr:sp macro="" textlink="">
      <xdr:nvSpPr>
        <xdr:cNvPr id="816" name="楕円 815"/>
        <xdr:cNvSpPr/>
      </xdr:nvSpPr>
      <xdr:spPr>
        <a:xfrm>
          <a:off x="22110700" y="99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xdr:rowOff>
    </xdr:from>
    <xdr:ext cx="469744" cy="259045"/>
    <xdr:sp macro="" textlink="">
      <xdr:nvSpPr>
        <xdr:cNvPr id="817" name="貸付金該当値テキスト"/>
        <xdr:cNvSpPr txBox="1"/>
      </xdr:nvSpPr>
      <xdr:spPr>
        <a:xfrm>
          <a:off x="22212300" y="99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50991</xdr:rowOff>
    </xdr:from>
    <xdr:to>
      <xdr:col>112</xdr:col>
      <xdr:colOff>38100</xdr:colOff>
      <xdr:row>58</xdr:row>
      <xdr:rowOff>152591</xdr:rowOff>
    </xdr:to>
    <xdr:sp macro="" textlink="">
      <xdr:nvSpPr>
        <xdr:cNvPr id="818" name="楕円 817"/>
        <xdr:cNvSpPr/>
      </xdr:nvSpPr>
      <xdr:spPr>
        <a:xfrm>
          <a:off x="21272500" y="99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143718</xdr:rowOff>
    </xdr:from>
    <xdr:ext cx="469744" cy="259045"/>
    <xdr:sp macro="" textlink="">
      <xdr:nvSpPr>
        <xdr:cNvPr id="819" name="テキスト ボックス 818"/>
        <xdr:cNvSpPr txBox="1"/>
      </xdr:nvSpPr>
      <xdr:spPr>
        <a:xfrm>
          <a:off x="21088428" y="1008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18529</xdr:rowOff>
    </xdr:from>
    <xdr:to>
      <xdr:col>107</xdr:col>
      <xdr:colOff>101600</xdr:colOff>
      <xdr:row>58</xdr:row>
      <xdr:rowOff>120129</xdr:rowOff>
    </xdr:to>
    <xdr:sp macro="" textlink="">
      <xdr:nvSpPr>
        <xdr:cNvPr id="820" name="楕円 819"/>
        <xdr:cNvSpPr/>
      </xdr:nvSpPr>
      <xdr:spPr>
        <a:xfrm>
          <a:off x="20383500" y="99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111256</xdr:rowOff>
    </xdr:from>
    <xdr:ext cx="469744" cy="259045"/>
    <xdr:sp macro="" textlink="">
      <xdr:nvSpPr>
        <xdr:cNvPr id="821" name="テキスト ボックス 820"/>
        <xdr:cNvSpPr txBox="1"/>
      </xdr:nvSpPr>
      <xdr:spPr>
        <a:xfrm>
          <a:off x="20199428" y="100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8661</xdr:rowOff>
    </xdr:from>
    <xdr:to>
      <xdr:col>102</xdr:col>
      <xdr:colOff>165100</xdr:colOff>
      <xdr:row>58</xdr:row>
      <xdr:rowOff>110261</xdr:rowOff>
    </xdr:to>
    <xdr:sp macro="" textlink="">
      <xdr:nvSpPr>
        <xdr:cNvPr id="822" name="楕円 821"/>
        <xdr:cNvSpPr/>
      </xdr:nvSpPr>
      <xdr:spPr>
        <a:xfrm>
          <a:off x="19494500" y="99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126788</xdr:rowOff>
    </xdr:from>
    <xdr:ext cx="469744" cy="259045"/>
    <xdr:sp macro="" textlink="">
      <xdr:nvSpPr>
        <xdr:cNvPr id="823" name="テキスト ボックス 822"/>
        <xdr:cNvSpPr txBox="1"/>
      </xdr:nvSpPr>
      <xdr:spPr>
        <a:xfrm>
          <a:off x="19310428" y="97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6909</xdr:rowOff>
    </xdr:from>
    <xdr:to>
      <xdr:col>98</xdr:col>
      <xdr:colOff>38100</xdr:colOff>
      <xdr:row>58</xdr:row>
      <xdr:rowOff>108509</xdr:rowOff>
    </xdr:to>
    <xdr:sp macro="" textlink="">
      <xdr:nvSpPr>
        <xdr:cNvPr id="824" name="楕円 823"/>
        <xdr:cNvSpPr/>
      </xdr:nvSpPr>
      <xdr:spPr>
        <a:xfrm>
          <a:off x="18605500" y="99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125036</xdr:rowOff>
    </xdr:from>
    <xdr:ext cx="469744" cy="259045"/>
    <xdr:sp macro="" textlink="">
      <xdr:nvSpPr>
        <xdr:cNvPr id="825" name="テキスト ボックス 824"/>
        <xdr:cNvSpPr txBox="1"/>
      </xdr:nvSpPr>
      <xdr:spPr>
        <a:xfrm>
          <a:off x="18421428" y="97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4788</xdr:rowOff>
    </xdr:from>
    <xdr:to>
      <xdr:col>116</xdr:col>
      <xdr:colOff>63500</xdr:colOff>
      <xdr:row>75</xdr:row>
      <xdr:rowOff>13398</xdr:rowOff>
    </xdr:to>
    <xdr:cxnSp macro="">
      <xdr:nvCxnSpPr>
        <xdr:cNvPr id="855" name="直線コネクタ 854"/>
        <xdr:cNvCxnSpPr/>
      </xdr:nvCxnSpPr>
      <xdr:spPr>
        <a:xfrm flipV="1">
          <a:off x="21323300" y="12863538"/>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6"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13398</xdr:rowOff>
    </xdr:from>
    <xdr:to>
      <xdr:col>111</xdr:col>
      <xdr:colOff>177800</xdr:colOff>
      <xdr:row>75</xdr:row>
      <xdr:rowOff>44069</xdr:rowOff>
    </xdr:to>
    <xdr:cxnSp macro="">
      <xdr:nvCxnSpPr>
        <xdr:cNvPr id="858" name="直線コネクタ 857"/>
        <xdr:cNvCxnSpPr/>
      </xdr:nvCxnSpPr>
      <xdr:spPr>
        <a:xfrm flipV="1">
          <a:off x="20434300" y="12872148"/>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0" name="テキスト ボックス 859"/>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44069</xdr:rowOff>
    </xdr:from>
    <xdr:to>
      <xdr:col>107</xdr:col>
      <xdr:colOff>50800</xdr:colOff>
      <xdr:row>75</xdr:row>
      <xdr:rowOff>81826</xdr:rowOff>
    </xdr:to>
    <xdr:cxnSp macro="">
      <xdr:nvCxnSpPr>
        <xdr:cNvPr id="861" name="直線コネクタ 860"/>
        <xdr:cNvCxnSpPr/>
      </xdr:nvCxnSpPr>
      <xdr:spPr>
        <a:xfrm flipV="1">
          <a:off x="19545300" y="12902819"/>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3" name="テキスト ボックス 862"/>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81826</xdr:rowOff>
    </xdr:from>
    <xdr:to>
      <xdr:col>102</xdr:col>
      <xdr:colOff>114300</xdr:colOff>
      <xdr:row>75</xdr:row>
      <xdr:rowOff>165951</xdr:rowOff>
    </xdr:to>
    <xdr:cxnSp macro="">
      <xdr:nvCxnSpPr>
        <xdr:cNvPr id="864" name="直線コネクタ 863"/>
        <xdr:cNvCxnSpPr/>
      </xdr:nvCxnSpPr>
      <xdr:spPr>
        <a:xfrm flipV="1">
          <a:off x="18656300" y="12940576"/>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6" name="テキスト ボックス 865"/>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125438</xdr:rowOff>
    </xdr:from>
    <xdr:to>
      <xdr:col>116</xdr:col>
      <xdr:colOff>114300</xdr:colOff>
      <xdr:row>75</xdr:row>
      <xdr:rowOff>55588</xdr:rowOff>
    </xdr:to>
    <xdr:sp macro="" textlink="">
      <xdr:nvSpPr>
        <xdr:cNvPr id="874" name="楕円 873"/>
        <xdr:cNvSpPr/>
      </xdr:nvSpPr>
      <xdr:spPr>
        <a:xfrm>
          <a:off x="22110700" y="128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148315</xdr:rowOff>
    </xdr:from>
    <xdr:ext cx="534377" cy="259045"/>
    <xdr:sp macro="" textlink="">
      <xdr:nvSpPr>
        <xdr:cNvPr id="875" name="繰出金該当値テキスト"/>
        <xdr:cNvSpPr txBox="1"/>
      </xdr:nvSpPr>
      <xdr:spPr>
        <a:xfrm>
          <a:off x="22212300" y="1266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134048</xdr:rowOff>
    </xdr:from>
    <xdr:to>
      <xdr:col>112</xdr:col>
      <xdr:colOff>38100</xdr:colOff>
      <xdr:row>75</xdr:row>
      <xdr:rowOff>64198</xdr:rowOff>
    </xdr:to>
    <xdr:sp macro="" textlink="">
      <xdr:nvSpPr>
        <xdr:cNvPr id="876" name="楕円 875"/>
        <xdr:cNvSpPr/>
      </xdr:nvSpPr>
      <xdr:spPr>
        <a:xfrm>
          <a:off x="21272500" y="128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80725</xdr:rowOff>
    </xdr:from>
    <xdr:ext cx="534377" cy="259045"/>
    <xdr:sp macro="" textlink="">
      <xdr:nvSpPr>
        <xdr:cNvPr id="877" name="テキスト ボックス 876"/>
        <xdr:cNvSpPr txBox="1"/>
      </xdr:nvSpPr>
      <xdr:spPr>
        <a:xfrm>
          <a:off x="2105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164719</xdr:rowOff>
    </xdr:from>
    <xdr:to>
      <xdr:col>107</xdr:col>
      <xdr:colOff>101600</xdr:colOff>
      <xdr:row>75</xdr:row>
      <xdr:rowOff>94869</xdr:rowOff>
    </xdr:to>
    <xdr:sp macro="" textlink="">
      <xdr:nvSpPr>
        <xdr:cNvPr id="878" name="楕円 877"/>
        <xdr:cNvSpPr/>
      </xdr:nvSpPr>
      <xdr:spPr>
        <a:xfrm>
          <a:off x="20383500" y="128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111396</xdr:rowOff>
    </xdr:from>
    <xdr:ext cx="534377" cy="259045"/>
    <xdr:sp macro="" textlink="">
      <xdr:nvSpPr>
        <xdr:cNvPr id="879" name="テキスト ボックス 878"/>
        <xdr:cNvSpPr txBox="1"/>
      </xdr:nvSpPr>
      <xdr:spPr>
        <a:xfrm>
          <a:off x="20167111" y="126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31026</xdr:rowOff>
    </xdr:from>
    <xdr:to>
      <xdr:col>102</xdr:col>
      <xdr:colOff>165100</xdr:colOff>
      <xdr:row>75</xdr:row>
      <xdr:rowOff>132626</xdr:rowOff>
    </xdr:to>
    <xdr:sp macro="" textlink="">
      <xdr:nvSpPr>
        <xdr:cNvPr id="880" name="楕円 879"/>
        <xdr:cNvSpPr/>
      </xdr:nvSpPr>
      <xdr:spPr>
        <a:xfrm>
          <a:off x="19494500" y="128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149153</xdr:rowOff>
    </xdr:from>
    <xdr:ext cx="534377" cy="259045"/>
    <xdr:sp macro="" textlink="">
      <xdr:nvSpPr>
        <xdr:cNvPr id="881" name="テキスト ボックス 880"/>
        <xdr:cNvSpPr txBox="1"/>
      </xdr:nvSpPr>
      <xdr:spPr>
        <a:xfrm>
          <a:off x="19278111" y="126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115151</xdr:rowOff>
    </xdr:from>
    <xdr:to>
      <xdr:col>98</xdr:col>
      <xdr:colOff>38100</xdr:colOff>
      <xdr:row>76</xdr:row>
      <xdr:rowOff>45301</xdr:rowOff>
    </xdr:to>
    <xdr:sp macro="" textlink="">
      <xdr:nvSpPr>
        <xdr:cNvPr id="882" name="楕円 881"/>
        <xdr:cNvSpPr/>
      </xdr:nvSpPr>
      <xdr:spPr>
        <a:xfrm>
          <a:off x="18605500" y="129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36428</xdr:rowOff>
    </xdr:from>
    <xdr:ext cx="534377" cy="259045"/>
    <xdr:sp macro="" textlink="">
      <xdr:nvSpPr>
        <xdr:cNvPr id="883" name="テキスト ボックス 882"/>
        <xdr:cNvSpPr txBox="1"/>
      </xdr:nvSpPr>
      <xdr:spPr>
        <a:xfrm>
          <a:off x="18389111" y="130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人件費</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給与改定や職員数の増に伴う職員給の増のほか、会計年度任用職員人件費の増等に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2,265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400">
              <a:latin typeface="ＭＳ Ｐゴシック" panose="020B0600070205080204" pitchFamily="50" charset="-128"/>
              <a:ea typeface="ＭＳ Ｐゴシック" panose="020B0600070205080204" pitchFamily="50" charset="-128"/>
            </a:rPr>
            <a:t>　　　　　</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扶助費</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　　　　　　　子育て世帯への臨時特別給付金の減や、住民税非課税世帯等臨時特別給付金の減等により、前年度と比較して</a:t>
          </a:r>
          <a:r>
            <a:rPr kumimoji="1" lang="en-US" altLang="ja-JP" sz="1400">
              <a:latin typeface="ＭＳ Ｐゴシック" panose="020B0600070205080204" pitchFamily="50" charset="-128"/>
              <a:ea typeface="ＭＳ Ｐゴシック" panose="020B0600070205080204" pitchFamily="50" charset="-128"/>
            </a:rPr>
            <a:t>13,714</a:t>
          </a:r>
          <a:r>
            <a:rPr kumimoji="1" lang="ja-JP" altLang="en-US" sz="1400">
              <a:latin typeface="ＭＳ Ｐゴシック" panose="020B0600070205080204" pitchFamily="50" charset="-128"/>
              <a:ea typeface="ＭＳ Ｐゴシック" panose="020B0600070205080204" pitchFamily="50" charset="-128"/>
            </a:rPr>
            <a:t>円の減となった。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普通建設事業費</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　本庁舎等耐震化改修事業や小・中学校情報通信ネットワーク環境整備事業の皆減等により、前年度と比較して</a:t>
          </a:r>
          <a:r>
            <a:rPr kumimoji="1" lang="en-US" altLang="ja-JP" sz="1400">
              <a:latin typeface="ＭＳ Ｐゴシック" panose="020B0600070205080204" pitchFamily="50" charset="-128"/>
              <a:ea typeface="ＭＳ Ｐゴシック" panose="020B0600070205080204" pitchFamily="50" charset="-128"/>
            </a:rPr>
            <a:t>5,345</a:t>
          </a:r>
          <a:r>
            <a:rPr kumimoji="1" lang="ja-JP" altLang="en-US" sz="1400">
              <a:latin typeface="ＭＳ Ｐゴシック" panose="020B0600070205080204" pitchFamily="50" charset="-128"/>
              <a:ea typeface="ＭＳ Ｐゴシック" panose="020B0600070205080204" pitchFamily="50" charset="-128"/>
            </a:rPr>
            <a:t>円の減となった。　</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災害復旧事業費</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　令和元年東日本台風に係る災害復旧事業の減により、前年度と比較して</a:t>
          </a:r>
          <a:r>
            <a:rPr kumimoji="1" lang="en-US" altLang="ja-JP" sz="1400">
              <a:latin typeface="ＭＳ Ｐゴシック" panose="020B0600070205080204" pitchFamily="50" charset="-128"/>
              <a:ea typeface="ＭＳ Ｐゴシック" panose="020B0600070205080204" pitchFamily="50" charset="-128"/>
            </a:rPr>
            <a:t>8,591</a:t>
          </a:r>
          <a:r>
            <a:rPr kumimoji="1" lang="ja-JP" altLang="en-US" sz="1400">
              <a:latin typeface="ＭＳ Ｐゴシック" panose="020B0600070205080204" pitchFamily="50" charset="-128"/>
              <a:ea typeface="ＭＳ Ｐゴシック" panose="020B0600070205080204" pitchFamily="50" charset="-128"/>
            </a:rPr>
            <a:t>円の減となった。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公債費</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　　　　　　　臨時財政対策債の償還元金の増等に伴い、前年度と比較して</a:t>
          </a:r>
          <a:r>
            <a:rPr kumimoji="1" lang="en-US" altLang="ja-JP" sz="1400">
              <a:latin typeface="ＭＳ Ｐゴシック" panose="020B0600070205080204" pitchFamily="50" charset="-128"/>
              <a:ea typeface="ＭＳ Ｐゴシック" panose="020B0600070205080204" pitchFamily="50" charset="-128"/>
            </a:rPr>
            <a:t>1,274</a:t>
          </a:r>
          <a:r>
            <a:rPr kumimoji="1" lang="ja-JP" altLang="en-US" sz="1400">
              <a:latin typeface="ＭＳ Ｐゴシック" panose="020B0600070205080204" pitchFamily="50" charset="-128"/>
              <a:ea typeface="ＭＳ Ｐゴシック" panose="020B0600070205080204" pitchFamily="50" charset="-128"/>
            </a:rPr>
            <a:t>円の増となった。</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310,890
307,930
1,232.26
162,309,312
155,323,600
6,199,369
77,992,763
131,488,462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7874</xdr:rowOff>
    </xdr:from>
    <xdr:to>
      <xdr:col>24</xdr:col>
      <xdr:colOff>63500</xdr:colOff>
      <xdr:row>34</xdr:row>
      <xdr:rowOff>36068</xdr:rowOff>
    </xdr:to>
    <xdr:cxnSp macro="">
      <xdr:nvCxnSpPr>
        <xdr:cNvPr id="61" name="直線コネクタ 60"/>
        <xdr:cNvCxnSpPr/>
      </xdr:nvCxnSpPr>
      <xdr:spPr>
        <a:xfrm flipV="1">
          <a:off x="3797300" y="5837174"/>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36068</xdr:rowOff>
    </xdr:from>
    <xdr:to>
      <xdr:col>19</xdr:col>
      <xdr:colOff>177800</xdr:colOff>
      <xdr:row>34</xdr:row>
      <xdr:rowOff>96266</xdr:rowOff>
    </xdr:to>
    <xdr:cxnSp macro="">
      <xdr:nvCxnSpPr>
        <xdr:cNvPr id="64" name="直線コネクタ 63"/>
        <xdr:cNvCxnSpPr/>
      </xdr:nvCxnSpPr>
      <xdr:spPr>
        <a:xfrm flipV="1">
          <a:off x="2908300" y="5865368"/>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20066</xdr:rowOff>
    </xdr:from>
    <xdr:to>
      <xdr:col>15</xdr:col>
      <xdr:colOff>50800</xdr:colOff>
      <xdr:row>34</xdr:row>
      <xdr:rowOff>96266</xdr:rowOff>
    </xdr:to>
    <xdr:cxnSp macro="">
      <xdr:nvCxnSpPr>
        <xdr:cNvPr id="67" name="直線コネクタ 66"/>
        <xdr:cNvCxnSpPr/>
      </xdr:nvCxnSpPr>
      <xdr:spPr>
        <a:xfrm>
          <a:off x="2019300" y="584936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170942</xdr:rowOff>
    </xdr:from>
    <xdr:to>
      <xdr:col>10</xdr:col>
      <xdr:colOff>114300</xdr:colOff>
      <xdr:row>34</xdr:row>
      <xdr:rowOff>20066</xdr:rowOff>
    </xdr:to>
    <xdr:cxnSp macro="">
      <xdr:nvCxnSpPr>
        <xdr:cNvPr id="70" name="直線コネクタ 69"/>
        <xdr:cNvCxnSpPr/>
      </xdr:nvCxnSpPr>
      <xdr:spPr>
        <a:xfrm>
          <a:off x="1130300" y="582879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128524</xdr:rowOff>
    </xdr:from>
    <xdr:to>
      <xdr:col>24</xdr:col>
      <xdr:colOff>114300</xdr:colOff>
      <xdr:row>34</xdr:row>
      <xdr:rowOff>58674</xdr:rowOff>
    </xdr:to>
    <xdr:sp macro="" textlink="">
      <xdr:nvSpPr>
        <xdr:cNvPr id="80" name="楕円 79"/>
        <xdr:cNvSpPr/>
      </xdr:nvSpPr>
      <xdr:spPr>
        <a:xfrm>
          <a:off x="4584700" y="57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151401</xdr:rowOff>
    </xdr:from>
    <xdr:ext cx="469744" cy="259045"/>
    <xdr:sp macro="" textlink="">
      <xdr:nvSpPr>
        <xdr:cNvPr id="81" name="議会費該当値テキスト"/>
        <xdr:cNvSpPr txBox="1"/>
      </xdr:nvSpPr>
      <xdr:spPr>
        <a:xfrm>
          <a:off x="4686300" y="563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156718</xdr:rowOff>
    </xdr:from>
    <xdr:to>
      <xdr:col>20</xdr:col>
      <xdr:colOff>38100</xdr:colOff>
      <xdr:row>34</xdr:row>
      <xdr:rowOff>86868</xdr:rowOff>
    </xdr:to>
    <xdr:sp macro="" textlink="">
      <xdr:nvSpPr>
        <xdr:cNvPr id="82" name="楕円 81"/>
        <xdr:cNvSpPr/>
      </xdr:nvSpPr>
      <xdr:spPr>
        <a:xfrm>
          <a:off x="3746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103395</xdr:rowOff>
    </xdr:from>
    <xdr:ext cx="469744" cy="259045"/>
    <xdr:sp macro="" textlink="">
      <xdr:nvSpPr>
        <xdr:cNvPr id="83" name="テキスト ボックス 82"/>
        <xdr:cNvSpPr txBox="1"/>
      </xdr:nvSpPr>
      <xdr:spPr>
        <a:xfrm>
          <a:off x="3562428" y="55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45466</xdr:rowOff>
    </xdr:from>
    <xdr:to>
      <xdr:col>15</xdr:col>
      <xdr:colOff>101600</xdr:colOff>
      <xdr:row>34</xdr:row>
      <xdr:rowOff>147066</xdr:rowOff>
    </xdr:to>
    <xdr:sp macro="" textlink="">
      <xdr:nvSpPr>
        <xdr:cNvPr id="84" name="楕円 83"/>
        <xdr:cNvSpPr/>
      </xdr:nvSpPr>
      <xdr:spPr>
        <a:xfrm>
          <a:off x="2857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163593</xdr:rowOff>
    </xdr:from>
    <xdr:ext cx="469744" cy="259045"/>
    <xdr:sp macro="" textlink="">
      <xdr:nvSpPr>
        <xdr:cNvPr id="85" name="テキスト ボックス 84"/>
        <xdr:cNvSpPr txBox="1"/>
      </xdr:nvSpPr>
      <xdr:spPr>
        <a:xfrm>
          <a:off x="2673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140716</xdr:rowOff>
    </xdr:from>
    <xdr:to>
      <xdr:col>10</xdr:col>
      <xdr:colOff>165100</xdr:colOff>
      <xdr:row>34</xdr:row>
      <xdr:rowOff>70866</xdr:rowOff>
    </xdr:to>
    <xdr:sp macro="" textlink="">
      <xdr:nvSpPr>
        <xdr:cNvPr id="86" name="楕円 85"/>
        <xdr:cNvSpPr/>
      </xdr:nvSpPr>
      <xdr:spPr>
        <a:xfrm>
          <a:off x="1968500" y="57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87393</xdr:rowOff>
    </xdr:from>
    <xdr:ext cx="469744" cy="259045"/>
    <xdr:sp macro="" textlink="">
      <xdr:nvSpPr>
        <xdr:cNvPr id="87" name="テキスト ボックス 86"/>
        <xdr:cNvSpPr txBox="1"/>
      </xdr:nvSpPr>
      <xdr:spPr>
        <a:xfrm>
          <a:off x="1784428" y="557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120142</xdr:rowOff>
    </xdr:from>
    <xdr:to>
      <xdr:col>6</xdr:col>
      <xdr:colOff>38100</xdr:colOff>
      <xdr:row>34</xdr:row>
      <xdr:rowOff>50292</xdr:rowOff>
    </xdr:to>
    <xdr:sp macro="" textlink="">
      <xdr:nvSpPr>
        <xdr:cNvPr id="88" name="楕円 87"/>
        <xdr:cNvSpPr/>
      </xdr:nvSpPr>
      <xdr:spPr>
        <a:xfrm>
          <a:off x="10795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66819</xdr:rowOff>
    </xdr:from>
    <xdr:ext cx="469744" cy="259045"/>
    <xdr:sp macro="" textlink="">
      <xdr:nvSpPr>
        <xdr:cNvPr id="89" name="テキスト ボックス 88"/>
        <xdr:cNvSpPr txBox="1"/>
      </xdr:nvSpPr>
      <xdr:spPr>
        <a:xfrm>
          <a:off x="895428"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116840</xdr:rowOff>
    </xdr:from>
    <xdr:to>
      <xdr:col>24</xdr:col>
      <xdr:colOff>63500</xdr:colOff>
      <xdr:row>56</xdr:row>
      <xdr:rowOff>10208</xdr:rowOff>
    </xdr:to>
    <xdr:cxnSp macro="">
      <xdr:nvCxnSpPr>
        <xdr:cNvPr id="122" name="直線コネクタ 121"/>
        <xdr:cNvCxnSpPr/>
      </xdr:nvCxnSpPr>
      <xdr:spPr>
        <a:xfrm>
          <a:off x="3797300" y="9546590"/>
          <a:ext cx="838200" cy="6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152919</xdr:rowOff>
    </xdr:from>
    <xdr:ext cx="534377" cy="259045"/>
    <xdr:sp macro="" textlink="">
      <xdr:nvSpPr>
        <xdr:cNvPr id="123" name="総務費平均値テキスト"/>
        <xdr:cNvSpPr txBox="1"/>
      </xdr:nvSpPr>
      <xdr:spPr>
        <a:xfrm>
          <a:off x="4686300" y="975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70006</xdr:rowOff>
    </xdr:from>
    <xdr:to>
      <xdr:col>19</xdr:col>
      <xdr:colOff>177800</xdr:colOff>
      <xdr:row>55</xdr:row>
      <xdr:rowOff>116840</xdr:rowOff>
    </xdr:to>
    <xdr:cxnSp macro="">
      <xdr:nvCxnSpPr>
        <xdr:cNvPr id="125" name="直線コネクタ 124"/>
        <xdr:cNvCxnSpPr/>
      </xdr:nvCxnSpPr>
      <xdr:spPr>
        <a:xfrm>
          <a:off x="2908300" y="8642506"/>
          <a:ext cx="889000" cy="90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96455</xdr:rowOff>
    </xdr:from>
    <xdr:ext cx="534377" cy="259045"/>
    <xdr:sp macro="" textlink="">
      <xdr:nvSpPr>
        <xdr:cNvPr id="127" name="テキスト ボックス 126"/>
        <xdr:cNvSpPr txBox="1"/>
      </xdr:nvSpPr>
      <xdr:spPr>
        <a:xfrm>
          <a:off x="3530111" y="9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70006</xdr:rowOff>
    </xdr:from>
    <xdr:to>
      <xdr:col>15</xdr:col>
      <xdr:colOff>50800</xdr:colOff>
      <xdr:row>54</xdr:row>
      <xdr:rowOff>167437</xdr:rowOff>
    </xdr:to>
    <xdr:cxnSp macro="">
      <xdr:nvCxnSpPr>
        <xdr:cNvPr id="128" name="直線コネクタ 127"/>
        <xdr:cNvCxnSpPr/>
      </xdr:nvCxnSpPr>
      <xdr:spPr>
        <a:xfrm flipV="1">
          <a:off x="2019300" y="8642506"/>
          <a:ext cx="889000" cy="78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167437</xdr:rowOff>
    </xdr:from>
    <xdr:to>
      <xdr:col>10</xdr:col>
      <xdr:colOff>114300</xdr:colOff>
      <xdr:row>55</xdr:row>
      <xdr:rowOff>107267</xdr:rowOff>
    </xdr:to>
    <xdr:cxnSp macro="">
      <xdr:nvCxnSpPr>
        <xdr:cNvPr id="131" name="直線コネクタ 130"/>
        <xdr:cNvCxnSpPr/>
      </xdr:nvCxnSpPr>
      <xdr:spPr>
        <a:xfrm flipV="1">
          <a:off x="1130300" y="9425737"/>
          <a:ext cx="889000" cy="11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162015</xdr:rowOff>
    </xdr:from>
    <xdr:ext cx="534377" cy="259045"/>
    <xdr:sp macro="" textlink="">
      <xdr:nvSpPr>
        <xdr:cNvPr id="133" name="テキスト ボックス 132"/>
        <xdr:cNvSpPr txBox="1"/>
      </xdr:nvSpPr>
      <xdr:spPr>
        <a:xfrm>
          <a:off x="1752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12720</xdr:rowOff>
    </xdr:from>
    <xdr:ext cx="534377" cy="259045"/>
    <xdr:sp macro="" textlink="">
      <xdr:nvSpPr>
        <xdr:cNvPr id="135" name="テキスト ボックス 134"/>
        <xdr:cNvSpPr txBox="1"/>
      </xdr:nvSpPr>
      <xdr:spPr>
        <a:xfrm>
          <a:off x="863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130858</xdr:rowOff>
    </xdr:from>
    <xdr:to>
      <xdr:col>24</xdr:col>
      <xdr:colOff>114300</xdr:colOff>
      <xdr:row>56</xdr:row>
      <xdr:rowOff>61008</xdr:rowOff>
    </xdr:to>
    <xdr:sp macro="" textlink="">
      <xdr:nvSpPr>
        <xdr:cNvPr id="141" name="楕円 140"/>
        <xdr:cNvSpPr/>
      </xdr:nvSpPr>
      <xdr:spPr>
        <a:xfrm>
          <a:off x="4584700" y="95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153735</xdr:rowOff>
    </xdr:from>
    <xdr:ext cx="534377" cy="259045"/>
    <xdr:sp macro="" textlink="">
      <xdr:nvSpPr>
        <xdr:cNvPr id="142" name="総務費該当値テキスト"/>
        <xdr:cNvSpPr txBox="1"/>
      </xdr:nvSpPr>
      <xdr:spPr>
        <a:xfrm>
          <a:off x="4686300" y="94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66040</xdr:rowOff>
    </xdr:from>
    <xdr:to>
      <xdr:col>20</xdr:col>
      <xdr:colOff>38100</xdr:colOff>
      <xdr:row>55</xdr:row>
      <xdr:rowOff>167640</xdr:rowOff>
    </xdr:to>
    <xdr:sp macro="" textlink="">
      <xdr:nvSpPr>
        <xdr:cNvPr id="143" name="楕円 142"/>
        <xdr:cNvSpPr/>
      </xdr:nvSpPr>
      <xdr:spPr>
        <a:xfrm>
          <a:off x="37465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12717</xdr:rowOff>
    </xdr:from>
    <xdr:ext cx="534377" cy="259045"/>
    <xdr:sp macro="" textlink="">
      <xdr:nvSpPr>
        <xdr:cNvPr id="144" name="テキスト ボックス 143"/>
        <xdr:cNvSpPr txBox="1"/>
      </xdr:nvSpPr>
      <xdr:spPr>
        <a:xfrm>
          <a:off x="3530111" y="9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19206</xdr:rowOff>
    </xdr:from>
    <xdr:to>
      <xdr:col>15</xdr:col>
      <xdr:colOff>101600</xdr:colOff>
      <xdr:row>50</xdr:row>
      <xdr:rowOff>120806</xdr:rowOff>
    </xdr:to>
    <xdr:sp macro="" textlink="">
      <xdr:nvSpPr>
        <xdr:cNvPr id="145" name="楕円 144"/>
        <xdr:cNvSpPr/>
      </xdr:nvSpPr>
      <xdr:spPr>
        <a:xfrm>
          <a:off x="2857500" y="85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137333</xdr:rowOff>
    </xdr:from>
    <xdr:ext cx="599010" cy="259045"/>
    <xdr:sp macro="" textlink="">
      <xdr:nvSpPr>
        <xdr:cNvPr id="146" name="テキスト ボックス 145"/>
        <xdr:cNvSpPr txBox="1"/>
      </xdr:nvSpPr>
      <xdr:spPr>
        <a:xfrm>
          <a:off x="2608795" y="836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116637</xdr:rowOff>
    </xdr:from>
    <xdr:to>
      <xdr:col>10</xdr:col>
      <xdr:colOff>165100</xdr:colOff>
      <xdr:row>55</xdr:row>
      <xdr:rowOff>46787</xdr:rowOff>
    </xdr:to>
    <xdr:sp macro="" textlink="">
      <xdr:nvSpPr>
        <xdr:cNvPr id="147" name="楕円 146"/>
        <xdr:cNvSpPr/>
      </xdr:nvSpPr>
      <xdr:spPr>
        <a:xfrm>
          <a:off x="1968500" y="93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63314</xdr:rowOff>
    </xdr:from>
    <xdr:ext cx="534377" cy="259045"/>
    <xdr:sp macro="" textlink="">
      <xdr:nvSpPr>
        <xdr:cNvPr id="148" name="テキスト ボックス 147"/>
        <xdr:cNvSpPr txBox="1"/>
      </xdr:nvSpPr>
      <xdr:spPr>
        <a:xfrm>
          <a:off x="1752111" y="915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56467</xdr:rowOff>
    </xdr:from>
    <xdr:to>
      <xdr:col>6</xdr:col>
      <xdr:colOff>38100</xdr:colOff>
      <xdr:row>55</xdr:row>
      <xdr:rowOff>158067</xdr:rowOff>
    </xdr:to>
    <xdr:sp macro="" textlink="">
      <xdr:nvSpPr>
        <xdr:cNvPr id="149" name="楕円 148"/>
        <xdr:cNvSpPr/>
      </xdr:nvSpPr>
      <xdr:spPr>
        <a:xfrm>
          <a:off x="1079500" y="94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3144</xdr:rowOff>
    </xdr:from>
    <xdr:ext cx="534377" cy="259045"/>
    <xdr:sp macro="" textlink="">
      <xdr:nvSpPr>
        <xdr:cNvPr id="150" name="テキスト ボックス 149"/>
        <xdr:cNvSpPr txBox="1"/>
      </xdr:nvSpPr>
      <xdr:spPr>
        <a:xfrm>
          <a:off x="863111" y="926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3" name="直線コネクタ 172"/>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4"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5" name="直線コネクタ 174"/>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6"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7" name="直線コネクタ 176"/>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136838</xdr:rowOff>
    </xdr:from>
    <xdr:to>
      <xdr:col>24</xdr:col>
      <xdr:colOff>63500</xdr:colOff>
      <xdr:row>77</xdr:row>
      <xdr:rowOff>70462</xdr:rowOff>
    </xdr:to>
    <xdr:cxnSp macro="">
      <xdr:nvCxnSpPr>
        <xdr:cNvPr id="178" name="直線コネクタ 177"/>
        <xdr:cNvCxnSpPr/>
      </xdr:nvCxnSpPr>
      <xdr:spPr>
        <a:xfrm>
          <a:off x="3797300" y="13167038"/>
          <a:ext cx="838200" cy="10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9" name="民生費平均値テキスト"/>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80" name="フローチャート: 判断 179"/>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136838</xdr:rowOff>
    </xdr:from>
    <xdr:to>
      <xdr:col>19</xdr:col>
      <xdr:colOff>177800</xdr:colOff>
      <xdr:row>77</xdr:row>
      <xdr:rowOff>8858</xdr:rowOff>
    </xdr:to>
    <xdr:cxnSp macro="">
      <xdr:nvCxnSpPr>
        <xdr:cNvPr id="181" name="直線コネクタ 180"/>
        <xdr:cNvCxnSpPr/>
      </xdr:nvCxnSpPr>
      <xdr:spPr>
        <a:xfrm flipV="1">
          <a:off x="2908300" y="13167038"/>
          <a:ext cx="889000" cy="4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2" name="フローチャート: 判断 181"/>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3" name="テキスト ボックス 182"/>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8858</xdr:rowOff>
    </xdr:from>
    <xdr:to>
      <xdr:col>15</xdr:col>
      <xdr:colOff>50800</xdr:colOff>
      <xdr:row>77</xdr:row>
      <xdr:rowOff>124613</xdr:rowOff>
    </xdr:to>
    <xdr:cxnSp macro="">
      <xdr:nvCxnSpPr>
        <xdr:cNvPr id="184" name="直線コネクタ 183"/>
        <xdr:cNvCxnSpPr/>
      </xdr:nvCxnSpPr>
      <xdr:spPr>
        <a:xfrm flipV="1">
          <a:off x="2019300" y="13210508"/>
          <a:ext cx="889000" cy="1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5" name="フローチャート: 判断 184"/>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6" name="テキスト ボックス 185"/>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124613</xdr:rowOff>
    </xdr:from>
    <xdr:to>
      <xdr:col>10</xdr:col>
      <xdr:colOff>114300</xdr:colOff>
      <xdr:row>78</xdr:row>
      <xdr:rowOff>157614</xdr:rowOff>
    </xdr:to>
    <xdr:cxnSp macro="">
      <xdr:nvCxnSpPr>
        <xdr:cNvPr id="187" name="直線コネクタ 186"/>
        <xdr:cNvCxnSpPr/>
      </xdr:nvCxnSpPr>
      <xdr:spPr>
        <a:xfrm flipV="1">
          <a:off x="1130300" y="13326263"/>
          <a:ext cx="889000" cy="20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8" name="フローチャート: 判断 187"/>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9" name="テキスト ボックス 188"/>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90" name="フローチャート: 判断 189"/>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91" name="テキスト ボックス 190"/>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19662</xdr:rowOff>
    </xdr:from>
    <xdr:to>
      <xdr:col>24</xdr:col>
      <xdr:colOff>114300</xdr:colOff>
      <xdr:row>77</xdr:row>
      <xdr:rowOff>121262</xdr:rowOff>
    </xdr:to>
    <xdr:sp macro="" textlink="">
      <xdr:nvSpPr>
        <xdr:cNvPr id="197" name="楕円 196"/>
        <xdr:cNvSpPr/>
      </xdr:nvSpPr>
      <xdr:spPr>
        <a:xfrm>
          <a:off x="4584700" y="132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169539</xdr:rowOff>
    </xdr:from>
    <xdr:ext cx="599010" cy="259045"/>
    <xdr:sp macro="" textlink="">
      <xdr:nvSpPr>
        <xdr:cNvPr id="198" name="民生費該当値テキスト"/>
        <xdr:cNvSpPr txBox="1"/>
      </xdr:nvSpPr>
      <xdr:spPr>
        <a:xfrm>
          <a:off x="4686300" y="1319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86038</xdr:rowOff>
    </xdr:from>
    <xdr:to>
      <xdr:col>20</xdr:col>
      <xdr:colOff>38100</xdr:colOff>
      <xdr:row>77</xdr:row>
      <xdr:rowOff>16188</xdr:rowOff>
    </xdr:to>
    <xdr:sp macro="" textlink="">
      <xdr:nvSpPr>
        <xdr:cNvPr id="199" name="楕円 198"/>
        <xdr:cNvSpPr/>
      </xdr:nvSpPr>
      <xdr:spPr>
        <a:xfrm>
          <a:off x="3746500" y="131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7315</xdr:rowOff>
    </xdr:from>
    <xdr:ext cx="599010" cy="259045"/>
    <xdr:sp macro="" textlink="">
      <xdr:nvSpPr>
        <xdr:cNvPr id="200" name="テキスト ボックス 199"/>
        <xdr:cNvSpPr txBox="1"/>
      </xdr:nvSpPr>
      <xdr:spPr>
        <a:xfrm>
          <a:off x="3497795" y="1320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129508</xdr:rowOff>
    </xdr:from>
    <xdr:to>
      <xdr:col>15</xdr:col>
      <xdr:colOff>101600</xdr:colOff>
      <xdr:row>77</xdr:row>
      <xdr:rowOff>59658</xdr:rowOff>
    </xdr:to>
    <xdr:sp macro="" textlink="">
      <xdr:nvSpPr>
        <xdr:cNvPr id="201" name="楕円 200"/>
        <xdr:cNvSpPr/>
      </xdr:nvSpPr>
      <xdr:spPr>
        <a:xfrm>
          <a:off x="2857500" y="131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76185</xdr:rowOff>
    </xdr:from>
    <xdr:ext cx="599010" cy="259045"/>
    <xdr:sp macro="" textlink="">
      <xdr:nvSpPr>
        <xdr:cNvPr id="202" name="テキスト ボックス 201"/>
        <xdr:cNvSpPr txBox="1"/>
      </xdr:nvSpPr>
      <xdr:spPr>
        <a:xfrm>
          <a:off x="2608795" y="1293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73813</xdr:rowOff>
    </xdr:from>
    <xdr:to>
      <xdr:col>10</xdr:col>
      <xdr:colOff>165100</xdr:colOff>
      <xdr:row>78</xdr:row>
      <xdr:rowOff>3963</xdr:rowOff>
    </xdr:to>
    <xdr:sp macro="" textlink="">
      <xdr:nvSpPr>
        <xdr:cNvPr id="203" name="楕円 202"/>
        <xdr:cNvSpPr/>
      </xdr:nvSpPr>
      <xdr:spPr>
        <a:xfrm>
          <a:off x="1968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20490</xdr:rowOff>
    </xdr:from>
    <xdr:ext cx="599010" cy="259045"/>
    <xdr:sp macro="" textlink="">
      <xdr:nvSpPr>
        <xdr:cNvPr id="204" name="テキスト ボックス 203"/>
        <xdr:cNvSpPr txBox="1"/>
      </xdr:nvSpPr>
      <xdr:spPr>
        <a:xfrm>
          <a:off x="1719795" y="130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106814</xdr:rowOff>
    </xdr:from>
    <xdr:to>
      <xdr:col>6</xdr:col>
      <xdr:colOff>38100</xdr:colOff>
      <xdr:row>79</xdr:row>
      <xdr:rowOff>36964</xdr:rowOff>
    </xdr:to>
    <xdr:sp macro="" textlink="">
      <xdr:nvSpPr>
        <xdr:cNvPr id="205" name="楕円 204"/>
        <xdr:cNvSpPr/>
      </xdr:nvSpPr>
      <xdr:spPr>
        <a:xfrm>
          <a:off x="1079500" y="134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28091</xdr:rowOff>
    </xdr:from>
    <xdr:ext cx="599010" cy="259045"/>
    <xdr:sp macro="" textlink="">
      <xdr:nvSpPr>
        <xdr:cNvPr id="206" name="テキスト ボックス 205"/>
        <xdr:cNvSpPr txBox="1"/>
      </xdr:nvSpPr>
      <xdr:spPr>
        <a:xfrm>
          <a:off x="830795" y="1357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3" name="直線コネクタ 232"/>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4"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5" name="直線コネクタ 234"/>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6"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7" name="直線コネクタ 236"/>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149889</xdr:rowOff>
    </xdr:from>
    <xdr:to>
      <xdr:col>24</xdr:col>
      <xdr:colOff>63500</xdr:colOff>
      <xdr:row>94</xdr:row>
      <xdr:rowOff>18509</xdr:rowOff>
    </xdr:to>
    <xdr:cxnSp macro="">
      <xdr:nvCxnSpPr>
        <xdr:cNvPr id="238" name="直線コネクタ 237"/>
        <xdr:cNvCxnSpPr/>
      </xdr:nvCxnSpPr>
      <xdr:spPr>
        <a:xfrm>
          <a:off x="3797300" y="16094739"/>
          <a:ext cx="8382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9" name="衛生費平均値テキスト"/>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40" name="フローチャート: 判断 239"/>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149889</xdr:rowOff>
    </xdr:from>
    <xdr:to>
      <xdr:col>19</xdr:col>
      <xdr:colOff>177800</xdr:colOff>
      <xdr:row>96</xdr:row>
      <xdr:rowOff>55118</xdr:rowOff>
    </xdr:to>
    <xdr:cxnSp macro="">
      <xdr:nvCxnSpPr>
        <xdr:cNvPr id="241" name="直線コネクタ 240"/>
        <xdr:cNvCxnSpPr/>
      </xdr:nvCxnSpPr>
      <xdr:spPr>
        <a:xfrm flipV="1">
          <a:off x="2908300" y="16094739"/>
          <a:ext cx="889000" cy="41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2" name="フローチャート: 判断 241"/>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3" name="テキスト ボックス 242"/>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55118</xdr:rowOff>
    </xdr:from>
    <xdr:to>
      <xdr:col>15</xdr:col>
      <xdr:colOff>50800</xdr:colOff>
      <xdr:row>97</xdr:row>
      <xdr:rowOff>116349</xdr:rowOff>
    </xdr:to>
    <xdr:cxnSp macro="">
      <xdr:nvCxnSpPr>
        <xdr:cNvPr id="244" name="直線コネクタ 243"/>
        <xdr:cNvCxnSpPr/>
      </xdr:nvCxnSpPr>
      <xdr:spPr>
        <a:xfrm flipV="1">
          <a:off x="2019300" y="16514318"/>
          <a:ext cx="889000" cy="2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5" name="フローチャート: 判断 244"/>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6" name="テキスト ボックス 245"/>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128367</xdr:rowOff>
    </xdr:from>
    <xdr:to>
      <xdr:col>10</xdr:col>
      <xdr:colOff>114300</xdr:colOff>
      <xdr:row>97</xdr:row>
      <xdr:rowOff>116349</xdr:rowOff>
    </xdr:to>
    <xdr:cxnSp macro="">
      <xdr:nvCxnSpPr>
        <xdr:cNvPr id="247" name="直線コネクタ 246"/>
        <xdr:cNvCxnSpPr/>
      </xdr:nvCxnSpPr>
      <xdr:spPr>
        <a:xfrm>
          <a:off x="1130300" y="16244667"/>
          <a:ext cx="889000" cy="50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8" name="フローチャート: 判断 247"/>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9" name="テキスト ボックス 248"/>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50" name="フローチャート: 判断 249"/>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51" name="テキスト ボックス 250"/>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139159</xdr:rowOff>
    </xdr:from>
    <xdr:to>
      <xdr:col>24</xdr:col>
      <xdr:colOff>114300</xdr:colOff>
      <xdr:row>94</xdr:row>
      <xdr:rowOff>69309</xdr:rowOff>
    </xdr:to>
    <xdr:sp macro="" textlink="">
      <xdr:nvSpPr>
        <xdr:cNvPr id="257" name="楕円 256"/>
        <xdr:cNvSpPr/>
      </xdr:nvSpPr>
      <xdr:spPr>
        <a:xfrm>
          <a:off x="4584700" y="160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162036</xdr:rowOff>
    </xdr:from>
    <xdr:ext cx="534377" cy="259045"/>
    <xdr:sp macro="" textlink="">
      <xdr:nvSpPr>
        <xdr:cNvPr id="258" name="衛生費該当値テキスト"/>
        <xdr:cNvSpPr txBox="1"/>
      </xdr:nvSpPr>
      <xdr:spPr>
        <a:xfrm>
          <a:off x="4686300" y="1593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99089</xdr:rowOff>
    </xdr:from>
    <xdr:to>
      <xdr:col>20</xdr:col>
      <xdr:colOff>38100</xdr:colOff>
      <xdr:row>94</xdr:row>
      <xdr:rowOff>29239</xdr:rowOff>
    </xdr:to>
    <xdr:sp macro="" textlink="">
      <xdr:nvSpPr>
        <xdr:cNvPr id="259" name="楕円 258"/>
        <xdr:cNvSpPr/>
      </xdr:nvSpPr>
      <xdr:spPr>
        <a:xfrm>
          <a:off x="3746500" y="1604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45766</xdr:rowOff>
    </xdr:from>
    <xdr:ext cx="534377" cy="259045"/>
    <xdr:sp macro="" textlink="">
      <xdr:nvSpPr>
        <xdr:cNvPr id="260" name="テキスト ボックス 259"/>
        <xdr:cNvSpPr txBox="1"/>
      </xdr:nvSpPr>
      <xdr:spPr>
        <a:xfrm>
          <a:off x="3530111" y="158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4318</xdr:rowOff>
    </xdr:from>
    <xdr:to>
      <xdr:col>15</xdr:col>
      <xdr:colOff>101600</xdr:colOff>
      <xdr:row>96</xdr:row>
      <xdr:rowOff>105918</xdr:rowOff>
    </xdr:to>
    <xdr:sp macro="" textlink="">
      <xdr:nvSpPr>
        <xdr:cNvPr id="261" name="楕円 260"/>
        <xdr:cNvSpPr/>
      </xdr:nvSpPr>
      <xdr:spPr>
        <a:xfrm>
          <a:off x="2857500" y="16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122445</xdr:rowOff>
    </xdr:from>
    <xdr:ext cx="534377" cy="259045"/>
    <xdr:sp macro="" textlink="">
      <xdr:nvSpPr>
        <xdr:cNvPr id="262" name="テキスト ボックス 261"/>
        <xdr:cNvSpPr txBox="1"/>
      </xdr:nvSpPr>
      <xdr:spPr>
        <a:xfrm>
          <a:off x="2641111" y="162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65549</xdr:rowOff>
    </xdr:from>
    <xdr:to>
      <xdr:col>10</xdr:col>
      <xdr:colOff>165100</xdr:colOff>
      <xdr:row>97</xdr:row>
      <xdr:rowOff>167149</xdr:rowOff>
    </xdr:to>
    <xdr:sp macro="" textlink="">
      <xdr:nvSpPr>
        <xdr:cNvPr id="263" name="楕円 262"/>
        <xdr:cNvSpPr/>
      </xdr:nvSpPr>
      <xdr:spPr>
        <a:xfrm>
          <a:off x="1968500" y="166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12226</xdr:rowOff>
    </xdr:from>
    <xdr:ext cx="534377" cy="259045"/>
    <xdr:sp macro="" textlink="">
      <xdr:nvSpPr>
        <xdr:cNvPr id="264" name="テキスト ボックス 263"/>
        <xdr:cNvSpPr txBox="1"/>
      </xdr:nvSpPr>
      <xdr:spPr>
        <a:xfrm>
          <a:off x="1752111" y="1647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77567</xdr:rowOff>
    </xdr:from>
    <xdr:to>
      <xdr:col>6</xdr:col>
      <xdr:colOff>38100</xdr:colOff>
      <xdr:row>95</xdr:row>
      <xdr:rowOff>7717</xdr:rowOff>
    </xdr:to>
    <xdr:sp macro="" textlink="">
      <xdr:nvSpPr>
        <xdr:cNvPr id="265" name="楕円 264"/>
        <xdr:cNvSpPr/>
      </xdr:nvSpPr>
      <xdr:spPr>
        <a:xfrm>
          <a:off x="1079500" y="161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24244</xdr:rowOff>
    </xdr:from>
    <xdr:ext cx="534377" cy="259045"/>
    <xdr:sp macro="" textlink="">
      <xdr:nvSpPr>
        <xdr:cNvPr id="266" name="テキスト ボックス 265"/>
        <xdr:cNvSpPr txBox="1"/>
      </xdr:nvSpPr>
      <xdr:spPr>
        <a:xfrm>
          <a:off x="863111" y="1596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8" name="直線コネクタ 287"/>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91"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2" name="直線コネクタ 291"/>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146558</xdr:rowOff>
    </xdr:from>
    <xdr:to>
      <xdr:col>55</xdr:col>
      <xdr:colOff>0</xdr:colOff>
      <xdr:row>37</xdr:row>
      <xdr:rowOff>164846</xdr:rowOff>
    </xdr:to>
    <xdr:cxnSp macro="">
      <xdr:nvCxnSpPr>
        <xdr:cNvPr id="293" name="直線コネクタ 292"/>
        <xdr:cNvCxnSpPr/>
      </xdr:nvCxnSpPr>
      <xdr:spPr>
        <a:xfrm flipV="1">
          <a:off x="9639300" y="6490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4"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5" name="フローチャート: 判断 294"/>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160731</xdr:rowOff>
    </xdr:from>
    <xdr:to>
      <xdr:col>50</xdr:col>
      <xdr:colOff>114300</xdr:colOff>
      <xdr:row>37</xdr:row>
      <xdr:rowOff>164846</xdr:rowOff>
    </xdr:to>
    <xdr:cxnSp macro="">
      <xdr:nvCxnSpPr>
        <xdr:cNvPr id="296" name="直線コネクタ 295"/>
        <xdr:cNvCxnSpPr/>
      </xdr:nvCxnSpPr>
      <xdr:spPr>
        <a:xfrm>
          <a:off x="8750300" y="650438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7" name="フローチャート: 判断 296"/>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8" name="テキスト ボックス 297"/>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103581</xdr:rowOff>
    </xdr:from>
    <xdr:to>
      <xdr:col>45</xdr:col>
      <xdr:colOff>177800</xdr:colOff>
      <xdr:row>37</xdr:row>
      <xdr:rowOff>160731</xdr:rowOff>
    </xdr:to>
    <xdr:cxnSp macro="">
      <xdr:nvCxnSpPr>
        <xdr:cNvPr id="299" name="直線コネクタ 298"/>
        <xdr:cNvCxnSpPr/>
      </xdr:nvCxnSpPr>
      <xdr:spPr>
        <a:xfrm>
          <a:off x="7861300" y="644723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300" name="フローチャート: 判断 299"/>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301" name="テキスト ボックス 300"/>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103581</xdr:rowOff>
    </xdr:from>
    <xdr:to>
      <xdr:col>41</xdr:col>
      <xdr:colOff>50800</xdr:colOff>
      <xdr:row>37</xdr:row>
      <xdr:rowOff>135585</xdr:rowOff>
    </xdr:to>
    <xdr:cxnSp macro="">
      <xdr:nvCxnSpPr>
        <xdr:cNvPr id="302" name="直線コネクタ 301"/>
        <xdr:cNvCxnSpPr/>
      </xdr:nvCxnSpPr>
      <xdr:spPr>
        <a:xfrm flipV="1">
          <a:off x="6972300" y="644723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3" name="フローチャート: 判断 302"/>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4" name="テキスト ボックス 303"/>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5" name="フローチャート: 判断 304"/>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6" name="テキスト ボックス 305"/>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95758</xdr:rowOff>
    </xdr:from>
    <xdr:to>
      <xdr:col>55</xdr:col>
      <xdr:colOff>50800</xdr:colOff>
      <xdr:row>38</xdr:row>
      <xdr:rowOff>25908</xdr:rowOff>
    </xdr:to>
    <xdr:sp macro="" textlink="">
      <xdr:nvSpPr>
        <xdr:cNvPr id="312" name="楕円 311"/>
        <xdr:cNvSpPr/>
      </xdr:nvSpPr>
      <xdr:spPr>
        <a:xfrm>
          <a:off x="104267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74185</xdr:rowOff>
    </xdr:from>
    <xdr:ext cx="378565" cy="259045"/>
    <xdr:sp macro="" textlink="">
      <xdr:nvSpPr>
        <xdr:cNvPr id="313" name="労働費該当値テキスト"/>
        <xdr:cNvSpPr txBox="1"/>
      </xdr:nvSpPr>
      <xdr:spPr>
        <a:xfrm>
          <a:off x="10528300" y="64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114046</xdr:rowOff>
    </xdr:from>
    <xdr:to>
      <xdr:col>50</xdr:col>
      <xdr:colOff>165100</xdr:colOff>
      <xdr:row>38</xdr:row>
      <xdr:rowOff>44196</xdr:rowOff>
    </xdr:to>
    <xdr:sp macro="" textlink="">
      <xdr:nvSpPr>
        <xdr:cNvPr id="314" name="楕円 313"/>
        <xdr:cNvSpPr/>
      </xdr:nvSpPr>
      <xdr:spPr>
        <a:xfrm>
          <a:off x="9588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35323</xdr:rowOff>
    </xdr:from>
    <xdr:ext cx="378565" cy="259045"/>
    <xdr:sp macro="" textlink="">
      <xdr:nvSpPr>
        <xdr:cNvPr id="315" name="テキスト ボックス 314"/>
        <xdr:cNvSpPr txBox="1"/>
      </xdr:nvSpPr>
      <xdr:spPr>
        <a:xfrm>
          <a:off x="9450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109931</xdr:rowOff>
    </xdr:from>
    <xdr:to>
      <xdr:col>46</xdr:col>
      <xdr:colOff>38100</xdr:colOff>
      <xdr:row>38</xdr:row>
      <xdr:rowOff>40081</xdr:rowOff>
    </xdr:to>
    <xdr:sp macro="" textlink="">
      <xdr:nvSpPr>
        <xdr:cNvPr id="316" name="楕円 315"/>
        <xdr:cNvSpPr/>
      </xdr:nvSpPr>
      <xdr:spPr>
        <a:xfrm>
          <a:off x="8699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31208</xdr:rowOff>
    </xdr:from>
    <xdr:ext cx="378565" cy="259045"/>
    <xdr:sp macro="" textlink="">
      <xdr:nvSpPr>
        <xdr:cNvPr id="317" name="テキスト ボックス 316"/>
        <xdr:cNvSpPr txBox="1"/>
      </xdr:nvSpPr>
      <xdr:spPr>
        <a:xfrm>
          <a:off x="8561017" y="65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52781</xdr:rowOff>
    </xdr:from>
    <xdr:to>
      <xdr:col>41</xdr:col>
      <xdr:colOff>101600</xdr:colOff>
      <xdr:row>37</xdr:row>
      <xdr:rowOff>154381</xdr:rowOff>
    </xdr:to>
    <xdr:sp macro="" textlink="">
      <xdr:nvSpPr>
        <xdr:cNvPr id="318" name="楕円 317"/>
        <xdr:cNvSpPr/>
      </xdr:nvSpPr>
      <xdr:spPr>
        <a:xfrm>
          <a:off x="7810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145508</xdr:rowOff>
    </xdr:from>
    <xdr:ext cx="378565" cy="259045"/>
    <xdr:sp macro="" textlink="">
      <xdr:nvSpPr>
        <xdr:cNvPr id="319" name="テキスト ボックス 318"/>
        <xdr:cNvSpPr txBox="1"/>
      </xdr:nvSpPr>
      <xdr:spPr>
        <a:xfrm>
          <a:off x="7672017" y="648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84785</xdr:rowOff>
    </xdr:from>
    <xdr:to>
      <xdr:col>36</xdr:col>
      <xdr:colOff>165100</xdr:colOff>
      <xdr:row>38</xdr:row>
      <xdr:rowOff>14936</xdr:rowOff>
    </xdr:to>
    <xdr:sp macro="" textlink="">
      <xdr:nvSpPr>
        <xdr:cNvPr id="320" name="楕円 319"/>
        <xdr:cNvSpPr/>
      </xdr:nvSpPr>
      <xdr:spPr>
        <a:xfrm>
          <a:off x="6921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6063</xdr:rowOff>
    </xdr:from>
    <xdr:ext cx="378565" cy="259045"/>
    <xdr:sp macro="" textlink="">
      <xdr:nvSpPr>
        <xdr:cNvPr id="321" name="テキスト ボックス 320"/>
        <xdr:cNvSpPr txBox="1"/>
      </xdr:nvSpPr>
      <xdr:spPr>
        <a:xfrm>
          <a:off x="6783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41" name="直線コネクタ 340"/>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2"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3" name="直線コネクタ 342"/>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4"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5" name="直線コネクタ 344"/>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126727</xdr:rowOff>
    </xdr:from>
    <xdr:to>
      <xdr:col>55</xdr:col>
      <xdr:colOff>0</xdr:colOff>
      <xdr:row>54</xdr:row>
      <xdr:rowOff>141129</xdr:rowOff>
    </xdr:to>
    <xdr:cxnSp macro="">
      <xdr:nvCxnSpPr>
        <xdr:cNvPr id="346" name="直線コネクタ 345"/>
        <xdr:cNvCxnSpPr/>
      </xdr:nvCxnSpPr>
      <xdr:spPr>
        <a:xfrm flipV="1">
          <a:off x="9639300" y="9385027"/>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7"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8" name="フローチャート: 判断 347"/>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139071</xdr:rowOff>
    </xdr:from>
    <xdr:to>
      <xdr:col>50</xdr:col>
      <xdr:colOff>114300</xdr:colOff>
      <xdr:row>54</xdr:row>
      <xdr:rowOff>141129</xdr:rowOff>
    </xdr:to>
    <xdr:cxnSp macro="">
      <xdr:nvCxnSpPr>
        <xdr:cNvPr id="349" name="直線コネクタ 348"/>
        <xdr:cNvCxnSpPr/>
      </xdr:nvCxnSpPr>
      <xdr:spPr>
        <a:xfrm>
          <a:off x="8750300" y="9054471"/>
          <a:ext cx="889000" cy="3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50" name="フローチャート: 判断 349"/>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51" name="テキスト ボックス 350"/>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139071</xdr:rowOff>
    </xdr:from>
    <xdr:to>
      <xdr:col>45</xdr:col>
      <xdr:colOff>177800</xdr:colOff>
      <xdr:row>54</xdr:row>
      <xdr:rowOff>99809</xdr:rowOff>
    </xdr:to>
    <xdr:cxnSp macro="">
      <xdr:nvCxnSpPr>
        <xdr:cNvPr id="352" name="直線コネクタ 351"/>
        <xdr:cNvCxnSpPr/>
      </xdr:nvCxnSpPr>
      <xdr:spPr>
        <a:xfrm flipV="1">
          <a:off x="7861300" y="9054471"/>
          <a:ext cx="889000" cy="30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3" name="フローチャート: 判断 352"/>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4" name="テキスト ボックス 353"/>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99809</xdr:rowOff>
    </xdr:from>
    <xdr:to>
      <xdr:col>41</xdr:col>
      <xdr:colOff>50800</xdr:colOff>
      <xdr:row>55</xdr:row>
      <xdr:rowOff>26029</xdr:rowOff>
    </xdr:to>
    <xdr:cxnSp macro="">
      <xdr:nvCxnSpPr>
        <xdr:cNvPr id="355" name="直線コネクタ 354"/>
        <xdr:cNvCxnSpPr/>
      </xdr:nvCxnSpPr>
      <xdr:spPr>
        <a:xfrm flipV="1">
          <a:off x="6972300" y="9358109"/>
          <a:ext cx="889000" cy="9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6" name="フローチャート: 判断 355"/>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7" name="テキスト ボックス 356"/>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8" name="フローチャート: 判断 357"/>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9" name="テキスト ボックス 358"/>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75927</xdr:rowOff>
    </xdr:from>
    <xdr:to>
      <xdr:col>55</xdr:col>
      <xdr:colOff>50800</xdr:colOff>
      <xdr:row>55</xdr:row>
      <xdr:rowOff>6077</xdr:rowOff>
    </xdr:to>
    <xdr:sp macro="" textlink="">
      <xdr:nvSpPr>
        <xdr:cNvPr id="365" name="楕円 364"/>
        <xdr:cNvSpPr/>
      </xdr:nvSpPr>
      <xdr:spPr>
        <a:xfrm>
          <a:off x="10426700" y="93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98804</xdr:rowOff>
    </xdr:from>
    <xdr:ext cx="534377" cy="259045"/>
    <xdr:sp macro="" textlink="">
      <xdr:nvSpPr>
        <xdr:cNvPr id="366" name="農林水産業費該当値テキスト"/>
        <xdr:cNvSpPr txBox="1"/>
      </xdr:nvSpPr>
      <xdr:spPr>
        <a:xfrm>
          <a:off x="10528300" y="91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90329</xdr:rowOff>
    </xdr:from>
    <xdr:to>
      <xdr:col>50</xdr:col>
      <xdr:colOff>165100</xdr:colOff>
      <xdr:row>55</xdr:row>
      <xdr:rowOff>20479</xdr:rowOff>
    </xdr:to>
    <xdr:sp macro="" textlink="">
      <xdr:nvSpPr>
        <xdr:cNvPr id="367" name="楕円 366"/>
        <xdr:cNvSpPr/>
      </xdr:nvSpPr>
      <xdr:spPr>
        <a:xfrm>
          <a:off x="9588500" y="93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37006</xdr:rowOff>
    </xdr:from>
    <xdr:ext cx="469744" cy="259045"/>
    <xdr:sp macro="" textlink="">
      <xdr:nvSpPr>
        <xdr:cNvPr id="368" name="テキスト ボックス 367"/>
        <xdr:cNvSpPr txBox="1"/>
      </xdr:nvSpPr>
      <xdr:spPr>
        <a:xfrm>
          <a:off x="9404428" y="91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88271</xdr:rowOff>
    </xdr:from>
    <xdr:to>
      <xdr:col>46</xdr:col>
      <xdr:colOff>38100</xdr:colOff>
      <xdr:row>53</xdr:row>
      <xdr:rowOff>18421</xdr:rowOff>
    </xdr:to>
    <xdr:sp macro="" textlink="">
      <xdr:nvSpPr>
        <xdr:cNvPr id="369" name="楕円 368"/>
        <xdr:cNvSpPr/>
      </xdr:nvSpPr>
      <xdr:spPr>
        <a:xfrm>
          <a:off x="8699500" y="90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34948</xdr:rowOff>
    </xdr:from>
    <xdr:ext cx="534377" cy="259045"/>
    <xdr:sp macro="" textlink="">
      <xdr:nvSpPr>
        <xdr:cNvPr id="370" name="テキスト ボックス 369"/>
        <xdr:cNvSpPr txBox="1"/>
      </xdr:nvSpPr>
      <xdr:spPr>
        <a:xfrm>
          <a:off x="8483111" y="877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49009</xdr:rowOff>
    </xdr:from>
    <xdr:to>
      <xdr:col>41</xdr:col>
      <xdr:colOff>101600</xdr:colOff>
      <xdr:row>54</xdr:row>
      <xdr:rowOff>150609</xdr:rowOff>
    </xdr:to>
    <xdr:sp macro="" textlink="">
      <xdr:nvSpPr>
        <xdr:cNvPr id="371" name="楕円 370"/>
        <xdr:cNvSpPr/>
      </xdr:nvSpPr>
      <xdr:spPr>
        <a:xfrm>
          <a:off x="7810500" y="93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167136</xdr:rowOff>
    </xdr:from>
    <xdr:ext cx="534377" cy="259045"/>
    <xdr:sp macro="" textlink="">
      <xdr:nvSpPr>
        <xdr:cNvPr id="372" name="テキスト ボックス 371"/>
        <xdr:cNvSpPr txBox="1"/>
      </xdr:nvSpPr>
      <xdr:spPr>
        <a:xfrm>
          <a:off x="7594111" y="90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146679</xdr:rowOff>
    </xdr:from>
    <xdr:to>
      <xdr:col>36</xdr:col>
      <xdr:colOff>165100</xdr:colOff>
      <xdr:row>55</xdr:row>
      <xdr:rowOff>76829</xdr:rowOff>
    </xdr:to>
    <xdr:sp macro="" textlink="">
      <xdr:nvSpPr>
        <xdr:cNvPr id="373" name="楕円 372"/>
        <xdr:cNvSpPr/>
      </xdr:nvSpPr>
      <xdr:spPr>
        <a:xfrm>
          <a:off x="6921500" y="94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93356</xdr:rowOff>
    </xdr:from>
    <xdr:ext cx="469744" cy="259045"/>
    <xdr:sp macro="" textlink="">
      <xdr:nvSpPr>
        <xdr:cNvPr id="374" name="テキスト ボックス 373"/>
        <xdr:cNvSpPr txBox="1"/>
      </xdr:nvSpPr>
      <xdr:spPr>
        <a:xfrm>
          <a:off x="6737428" y="918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400" name="直線コネクタ 399"/>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401"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2" name="直線コネクタ 401"/>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3"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4" name="直線コネクタ 403"/>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5414</xdr:rowOff>
    </xdr:from>
    <xdr:to>
      <xdr:col>55</xdr:col>
      <xdr:colOff>0</xdr:colOff>
      <xdr:row>78</xdr:row>
      <xdr:rowOff>31147</xdr:rowOff>
    </xdr:to>
    <xdr:cxnSp macro="">
      <xdr:nvCxnSpPr>
        <xdr:cNvPr id="405" name="直線コネクタ 404"/>
        <xdr:cNvCxnSpPr/>
      </xdr:nvCxnSpPr>
      <xdr:spPr>
        <a:xfrm>
          <a:off x="9639300" y="13378514"/>
          <a:ext cx="8382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6"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7" name="フローチャート: 判断 406"/>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163638</xdr:rowOff>
    </xdr:from>
    <xdr:to>
      <xdr:col>50</xdr:col>
      <xdr:colOff>114300</xdr:colOff>
      <xdr:row>78</xdr:row>
      <xdr:rowOff>5414</xdr:rowOff>
    </xdr:to>
    <xdr:cxnSp macro="">
      <xdr:nvCxnSpPr>
        <xdr:cNvPr id="408" name="直線コネクタ 407"/>
        <xdr:cNvCxnSpPr/>
      </xdr:nvCxnSpPr>
      <xdr:spPr>
        <a:xfrm>
          <a:off x="8750300" y="13365288"/>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9" name="フローチャート: 判断 408"/>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10" name="テキスト ボックス 409"/>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163638</xdr:rowOff>
    </xdr:from>
    <xdr:to>
      <xdr:col>45</xdr:col>
      <xdr:colOff>177800</xdr:colOff>
      <xdr:row>78</xdr:row>
      <xdr:rowOff>14362</xdr:rowOff>
    </xdr:to>
    <xdr:cxnSp macro="">
      <xdr:nvCxnSpPr>
        <xdr:cNvPr id="411" name="直線コネクタ 410"/>
        <xdr:cNvCxnSpPr/>
      </xdr:nvCxnSpPr>
      <xdr:spPr>
        <a:xfrm flipV="1">
          <a:off x="7861300" y="13365288"/>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2" name="フローチャート: 判断 411"/>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3" name="テキスト ボックス 412"/>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14362</xdr:rowOff>
    </xdr:from>
    <xdr:to>
      <xdr:col>41</xdr:col>
      <xdr:colOff>50800</xdr:colOff>
      <xdr:row>78</xdr:row>
      <xdr:rowOff>45059</xdr:rowOff>
    </xdr:to>
    <xdr:cxnSp macro="">
      <xdr:nvCxnSpPr>
        <xdr:cNvPr id="414" name="直線コネクタ 413"/>
        <xdr:cNvCxnSpPr/>
      </xdr:nvCxnSpPr>
      <xdr:spPr>
        <a:xfrm flipV="1">
          <a:off x="6972300" y="13387462"/>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5" name="フローチャート: 判断 414"/>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6" name="テキスト ボックス 415"/>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7" name="フローチャート: 判断 416"/>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8" name="テキスト ボックス 417"/>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151797</xdr:rowOff>
    </xdr:from>
    <xdr:to>
      <xdr:col>55</xdr:col>
      <xdr:colOff>50800</xdr:colOff>
      <xdr:row>78</xdr:row>
      <xdr:rowOff>81947</xdr:rowOff>
    </xdr:to>
    <xdr:sp macro="" textlink="">
      <xdr:nvSpPr>
        <xdr:cNvPr id="424" name="楕円 423"/>
        <xdr:cNvSpPr/>
      </xdr:nvSpPr>
      <xdr:spPr>
        <a:xfrm>
          <a:off x="10426700" y="133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130224</xdr:rowOff>
    </xdr:from>
    <xdr:ext cx="534377" cy="259045"/>
    <xdr:sp macro="" textlink="">
      <xdr:nvSpPr>
        <xdr:cNvPr id="425" name="商工費該当値テキスト"/>
        <xdr:cNvSpPr txBox="1"/>
      </xdr:nvSpPr>
      <xdr:spPr>
        <a:xfrm>
          <a:off x="10528300" y="133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126064</xdr:rowOff>
    </xdr:from>
    <xdr:to>
      <xdr:col>50</xdr:col>
      <xdr:colOff>165100</xdr:colOff>
      <xdr:row>78</xdr:row>
      <xdr:rowOff>56214</xdr:rowOff>
    </xdr:to>
    <xdr:sp macro="" textlink="">
      <xdr:nvSpPr>
        <xdr:cNvPr id="426" name="楕円 425"/>
        <xdr:cNvSpPr/>
      </xdr:nvSpPr>
      <xdr:spPr>
        <a:xfrm>
          <a:off x="9588500" y="1332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47341</xdr:rowOff>
    </xdr:from>
    <xdr:ext cx="534377" cy="259045"/>
    <xdr:sp macro="" textlink="">
      <xdr:nvSpPr>
        <xdr:cNvPr id="427" name="テキスト ボックス 426"/>
        <xdr:cNvSpPr txBox="1"/>
      </xdr:nvSpPr>
      <xdr:spPr>
        <a:xfrm>
          <a:off x="9372111" y="1342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112838</xdr:rowOff>
    </xdr:from>
    <xdr:to>
      <xdr:col>46</xdr:col>
      <xdr:colOff>38100</xdr:colOff>
      <xdr:row>78</xdr:row>
      <xdr:rowOff>42988</xdr:rowOff>
    </xdr:to>
    <xdr:sp macro="" textlink="">
      <xdr:nvSpPr>
        <xdr:cNvPr id="428" name="楕円 427"/>
        <xdr:cNvSpPr/>
      </xdr:nvSpPr>
      <xdr:spPr>
        <a:xfrm>
          <a:off x="8699500" y="133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34115</xdr:rowOff>
    </xdr:from>
    <xdr:ext cx="534377" cy="259045"/>
    <xdr:sp macro="" textlink="">
      <xdr:nvSpPr>
        <xdr:cNvPr id="429" name="テキスト ボックス 428"/>
        <xdr:cNvSpPr txBox="1"/>
      </xdr:nvSpPr>
      <xdr:spPr>
        <a:xfrm>
          <a:off x="8483111" y="1340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135012</xdr:rowOff>
    </xdr:from>
    <xdr:to>
      <xdr:col>41</xdr:col>
      <xdr:colOff>101600</xdr:colOff>
      <xdr:row>78</xdr:row>
      <xdr:rowOff>65162</xdr:rowOff>
    </xdr:to>
    <xdr:sp macro="" textlink="">
      <xdr:nvSpPr>
        <xdr:cNvPr id="430" name="楕円 429"/>
        <xdr:cNvSpPr/>
      </xdr:nvSpPr>
      <xdr:spPr>
        <a:xfrm>
          <a:off x="7810500" y="133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81689</xdr:rowOff>
    </xdr:from>
    <xdr:ext cx="534377" cy="259045"/>
    <xdr:sp macro="" textlink="">
      <xdr:nvSpPr>
        <xdr:cNvPr id="431" name="テキスト ボックス 430"/>
        <xdr:cNvSpPr txBox="1"/>
      </xdr:nvSpPr>
      <xdr:spPr>
        <a:xfrm>
          <a:off x="7594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165709</xdr:rowOff>
    </xdr:from>
    <xdr:to>
      <xdr:col>36</xdr:col>
      <xdr:colOff>165100</xdr:colOff>
      <xdr:row>78</xdr:row>
      <xdr:rowOff>95859</xdr:rowOff>
    </xdr:to>
    <xdr:sp macro="" textlink="">
      <xdr:nvSpPr>
        <xdr:cNvPr id="432" name="楕円 431"/>
        <xdr:cNvSpPr/>
      </xdr:nvSpPr>
      <xdr:spPr>
        <a:xfrm>
          <a:off x="69215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112386</xdr:rowOff>
    </xdr:from>
    <xdr:ext cx="534377" cy="259045"/>
    <xdr:sp macro="" textlink="">
      <xdr:nvSpPr>
        <xdr:cNvPr id="433" name="テキスト ボックス 432"/>
        <xdr:cNvSpPr txBox="1"/>
      </xdr:nvSpPr>
      <xdr:spPr>
        <a:xfrm>
          <a:off x="6705111" y="1314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60" name="直線コネクタ 459"/>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61"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2" name="直線コネクタ 461"/>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3"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4" name="直線コネクタ 463"/>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78663</xdr:rowOff>
    </xdr:from>
    <xdr:to>
      <xdr:col>55</xdr:col>
      <xdr:colOff>0</xdr:colOff>
      <xdr:row>96</xdr:row>
      <xdr:rowOff>21155</xdr:rowOff>
    </xdr:to>
    <xdr:cxnSp macro="">
      <xdr:nvCxnSpPr>
        <xdr:cNvPr id="465" name="直線コネクタ 464"/>
        <xdr:cNvCxnSpPr/>
      </xdr:nvCxnSpPr>
      <xdr:spPr>
        <a:xfrm flipV="1">
          <a:off x="9639300" y="16366413"/>
          <a:ext cx="838200" cy="1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6" name="土木費平均値テキスト"/>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7" name="フローチャート: 判断 466"/>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21155</xdr:rowOff>
    </xdr:from>
    <xdr:to>
      <xdr:col>50</xdr:col>
      <xdr:colOff>114300</xdr:colOff>
      <xdr:row>96</xdr:row>
      <xdr:rowOff>74989</xdr:rowOff>
    </xdr:to>
    <xdr:cxnSp macro="">
      <xdr:nvCxnSpPr>
        <xdr:cNvPr id="468" name="直線コネクタ 467"/>
        <xdr:cNvCxnSpPr/>
      </xdr:nvCxnSpPr>
      <xdr:spPr>
        <a:xfrm flipV="1">
          <a:off x="8750300" y="16480355"/>
          <a:ext cx="889000" cy="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9" name="フローチャート: 判断 468"/>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70" name="テキスト ボックス 469"/>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74989</xdr:rowOff>
    </xdr:from>
    <xdr:to>
      <xdr:col>45</xdr:col>
      <xdr:colOff>177800</xdr:colOff>
      <xdr:row>97</xdr:row>
      <xdr:rowOff>1969</xdr:rowOff>
    </xdr:to>
    <xdr:cxnSp macro="">
      <xdr:nvCxnSpPr>
        <xdr:cNvPr id="471" name="直線コネクタ 470"/>
        <xdr:cNvCxnSpPr/>
      </xdr:nvCxnSpPr>
      <xdr:spPr>
        <a:xfrm flipV="1">
          <a:off x="7861300" y="16534189"/>
          <a:ext cx="889000" cy="9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2" name="フローチャート: 判断 471"/>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3" name="テキスト ボックス 472"/>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xdr:rowOff>
    </xdr:from>
    <xdr:to>
      <xdr:col>41</xdr:col>
      <xdr:colOff>50800</xdr:colOff>
      <xdr:row>97</xdr:row>
      <xdr:rowOff>1969</xdr:rowOff>
    </xdr:to>
    <xdr:cxnSp macro="">
      <xdr:nvCxnSpPr>
        <xdr:cNvPr id="474" name="直線コネクタ 473"/>
        <xdr:cNvCxnSpPr/>
      </xdr:nvCxnSpPr>
      <xdr:spPr>
        <a:xfrm>
          <a:off x="6972300" y="16459242"/>
          <a:ext cx="889000" cy="17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5" name="フローチャート: 判断 474"/>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6" name="テキスト ボックス 475"/>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7" name="フローチャート: 判断 476"/>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8" name="テキスト ボックス 477"/>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27863</xdr:rowOff>
    </xdr:from>
    <xdr:to>
      <xdr:col>55</xdr:col>
      <xdr:colOff>50800</xdr:colOff>
      <xdr:row>95</xdr:row>
      <xdr:rowOff>129463</xdr:rowOff>
    </xdr:to>
    <xdr:sp macro="" textlink="">
      <xdr:nvSpPr>
        <xdr:cNvPr id="484" name="楕円 483"/>
        <xdr:cNvSpPr/>
      </xdr:nvSpPr>
      <xdr:spPr>
        <a:xfrm>
          <a:off x="10426700" y="163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50740</xdr:rowOff>
    </xdr:from>
    <xdr:ext cx="534377" cy="259045"/>
    <xdr:sp macro="" textlink="">
      <xdr:nvSpPr>
        <xdr:cNvPr id="485" name="土木費該当値テキスト"/>
        <xdr:cNvSpPr txBox="1"/>
      </xdr:nvSpPr>
      <xdr:spPr>
        <a:xfrm>
          <a:off x="10528300" y="161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141805</xdr:rowOff>
    </xdr:from>
    <xdr:to>
      <xdr:col>50</xdr:col>
      <xdr:colOff>165100</xdr:colOff>
      <xdr:row>96</xdr:row>
      <xdr:rowOff>71955</xdr:rowOff>
    </xdr:to>
    <xdr:sp macro="" textlink="">
      <xdr:nvSpPr>
        <xdr:cNvPr id="486" name="楕円 485"/>
        <xdr:cNvSpPr/>
      </xdr:nvSpPr>
      <xdr:spPr>
        <a:xfrm>
          <a:off x="9588500" y="164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88482</xdr:rowOff>
    </xdr:from>
    <xdr:ext cx="534377" cy="259045"/>
    <xdr:sp macro="" textlink="">
      <xdr:nvSpPr>
        <xdr:cNvPr id="487" name="テキスト ボックス 486"/>
        <xdr:cNvSpPr txBox="1"/>
      </xdr:nvSpPr>
      <xdr:spPr>
        <a:xfrm>
          <a:off x="9372111" y="162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24189</xdr:rowOff>
    </xdr:from>
    <xdr:to>
      <xdr:col>46</xdr:col>
      <xdr:colOff>38100</xdr:colOff>
      <xdr:row>96</xdr:row>
      <xdr:rowOff>125789</xdr:rowOff>
    </xdr:to>
    <xdr:sp macro="" textlink="">
      <xdr:nvSpPr>
        <xdr:cNvPr id="488" name="楕円 487"/>
        <xdr:cNvSpPr/>
      </xdr:nvSpPr>
      <xdr:spPr>
        <a:xfrm>
          <a:off x="8699500" y="164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142316</xdr:rowOff>
    </xdr:from>
    <xdr:ext cx="534377" cy="259045"/>
    <xdr:sp macro="" textlink="">
      <xdr:nvSpPr>
        <xdr:cNvPr id="489" name="テキスト ボックス 488"/>
        <xdr:cNvSpPr txBox="1"/>
      </xdr:nvSpPr>
      <xdr:spPr>
        <a:xfrm>
          <a:off x="8483111" y="162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122619</xdr:rowOff>
    </xdr:from>
    <xdr:to>
      <xdr:col>41</xdr:col>
      <xdr:colOff>101600</xdr:colOff>
      <xdr:row>97</xdr:row>
      <xdr:rowOff>52769</xdr:rowOff>
    </xdr:to>
    <xdr:sp macro="" textlink="">
      <xdr:nvSpPr>
        <xdr:cNvPr id="490" name="楕円 489"/>
        <xdr:cNvSpPr/>
      </xdr:nvSpPr>
      <xdr:spPr>
        <a:xfrm>
          <a:off x="7810500" y="165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69296</xdr:rowOff>
    </xdr:from>
    <xdr:ext cx="534377" cy="259045"/>
    <xdr:sp macro="" textlink="">
      <xdr:nvSpPr>
        <xdr:cNvPr id="491" name="テキスト ボックス 490"/>
        <xdr:cNvSpPr txBox="1"/>
      </xdr:nvSpPr>
      <xdr:spPr>
        <a:xfrm>
          <a:off x="7594111"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120692</xdr:rowOff>
    </xdr:from>
    <xdr:to>
      <xdr:col>36</xdr:col>
      <xdr:colOff>165100</xdr:colOff>
      <xdr:row>96</xdr:row>
      <xdr:rowOff>50842</xdr:rowOff>
    </xdr:to>
    <xdr:sp macro="" textlink="">
      <xdr:nvSpPr>
        <xdr:cNvPr id="492" name="楕円 491"/>
        <xdr:cNvSpPr/>
      </xdr:nvSpPr>
      <xdr:spPr>
        <a:xfrm>
          <a:off x="6921500" y="164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67369</xdr:rowOff>
    </xdr:from>
    <xdr:ext cx="534377" cy="259045"/>
    <xdr:sp macro="" textlink="">
      <xdr:nvSpPr>
        <xdr:cNvPr id="493" name="テキスト ボックス 492"/>
        <xdr:cNvSpPr txBox="1"/>
      </xdr:nvSpPr>
      <xdr:spPr>
        <a:xfrm>
          <a:off x="6705111" y="161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20" name="直線コネクタ 519"/>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21"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2" name="直線コネクタ 521"/>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3"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4" name="直線コネクタ 523"/>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28666</xdr:rowOff>
    </xdr:from>
    <xdr:to>
      <xdr:col>85</xdr:col>
      <xdr:colOff>127000</xdr:colOff>
      <xdr:row>34</xdr:row>
      <xdr:rowOff>140027</xdr:rowOff>
    </xdr:to>
    <xdr:cxnSp macro="">
      <xdr:nvCxnSpPr>
        <xdr:cNvPr id="525" name="直線コネクタ 524"/>
        <xdr:cNvCxnSpPr/>
      </xdr:nvCxnSpPr>
      <xdr:spPr>
        <a:xfrm flipV="1">
          <a:off x="15481300" y="5686516"/>
          <a:ext cx="838200" cy="28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6"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7" name="フローチャート: 判断 526"/>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168765</xdr:rowOff>
    </xdr:from>
    <xdr:to>
      <xdr:col>81</xdr:col>
      <xdr:colOff>50800</xdr:colOff>
      <xdr:row>34</xdr:row>
      <xdr:rowOff>140027</xdr:rowOff>
    </xdr:to>
    <xdr:cxnSp macro="">
      <xdr:nvCxnSpPr>
        <xdr:cNvPr id="528" name="直線コネクタ 527"/>
        <xdr:cNvCxnSpPr/>
      </xdr:nvCxnSpPr>
      <xdr:spPr>
        <a:xfrm>
          <a:off x="14592300" y="5483715"/>
          <a:ext cx="889000" cy="48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9" name="フローチャート: 判断 528"/>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30" name="テキスト ボックス 529"/>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168765</xdr:rowOff>
    </xdr:from>
    <xdr:to>
      <xdr:col>76</xdr:col>
      <xdr:colOff>114300</xdr:colOff>
      <xdr:row>34</xdr:row>
      <xdr:rowOff>124678</xdr:rowOff>
    </xdr:to>
    <xdr:cxnSp macro="">
      <xdr:nvCxnSpPr>
        <xdr:cNvPr id="531" name="直線コネクタ 530"/>
        <xdr:cNvCxnSpPr/>
      </xdr:nvCxnSpPr>
      <xdr:spPr>
        <a:xfrm flipV="1">
          <a:off x="13703300" y="5483715"/>
          <a:ext cx="8890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2" name="フローチャート: 判断 531"/>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3" name="テキスト ボックス 532"/>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124678</xdr:rowOff>
    </xdr:from>
    <xdr:to>
      <xdr:col>71</xdr:col>
      <xdr:colOff>177800</xdr:colOff>
      <xdr:row>35</xdr:row>
      <xdr:rowOff>77815</xdr:rowOff>
    </xdr:to>
    <xdr:cxnSp macro="">
      <xdr:nvCxnSpPr>
        <xdr:cNvPr id="534" name="直線コネクタ 533"/>
        <xdr:cNvCxnSpPr/>
      </xdr:nvCxnSpPr>
      <xdr:spPr>
        <a:xfrm flipV="1">
          <a:off x="12814300" y="5953978"/>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5" name="フローチャート: 判断 534"/>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6" name="テキスト ボックス 535"/>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7" name="フローチャート: 判断 536"/>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8" name="テキスト ボックス 537"/>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149316</xdr:rowOff>
    </xdr:from>
    <xdr:to>
      <xdr:col>85</xdr:col>
      <xdr:colOff>177800</xdr:colOff>
      <xdr:row>33</xdr:row>
      <xdr:rowOff>79466</xdr:rowOff>
    </xdr:to>
    <xdr:sp macro="" textlink="">
      <xdr:nvSpPr>
        <xdr:cNvPr id="544" name="楕円 543"/>
        <xdr:cNvSpPr/>
      </xdr:nvSpPr>
      <xdr:spPr>
        <a:xfrm>
          <a:off x="16268700" y="56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743</xdr:rowOff>
    </xdr:from>
    <xdr:ext cx="534377" cy="259045"/>
    <xdr:sp macro="" textlink="">
      <xdr:nvSpPr>
        <xdr:cNvPr id="545" name="消防費該当値テキスト"/>
        <xdr:cNvSpPr txBox="1"/>
      </xdr:nvSpPr>
      <xdr:spPr>
        <a:xfrm>
          <a:off x="16370300" y="548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89227</xdr:rowOff>
    </xdr:from>
    <xdr:to>
      <xdr:col>81</xdr:col>
      <xdr:colOff>101600</xdr:colOff>
      <xdr:row>35</xdr:row>
      <xdr:rowOff>19377</xdr:rowOff>
    </xdr:to>
    <xdr:sp macro="" textlink="">
      <xdr:nvSpPr>
        <xdr:cNvPr id="546" name="楕円 545"/>
        <xdr:cNvSpPr/>
      </xdr:nvSpPr>
      <xdr:spPr>
        <a:xfrm>
          <a:off x="15430500" y="59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35904</xdr:rowOff>
    </xdr:from>
    <xdr:ext cx="534377" cy="259045"/>
    <xdr:sp macro="" textlink="">
      <xdr:nvSpPr>
        <xdr:cNvPr id="547" name="テキスト ボックス 546"/>
        <xdr:cNvSpPr txBox="1"/>
      </xdr:nvSpPr>
      <xdr:spPr>
        <a:xfrm>
          <a:off x="15214111" y="569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117965</xdr:rowOff>
    </xdr:from>
    <xdr:to>
      <xdr:col>76</xdr:col>
      <xdr:colOff>165100</xdr:colOff>
      <xdr:row>32</xdr:row>
      <xdr:rowOff>48115</xdr:rowOff>
    </xdr:to>
    <xdr:sp macro="" textlink="">
      <xdr:nvSpPr>
        <xdr:cNvPr id="548" name="楕円 547"/>
        <xdr:cNvSpPr/>
      </xdr:nvSpPr>
      <xdr:spPr>
        <a:xfrm>
          <a:off x="14541500" y="54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64642</xdr:rowOff>
    </xdr:from>
    <xdr:ext cx="534377" cy="259045"/>
    <xdr:sp macro="" textlink="">
      <xdr:nvSpPr>
        <xdr:cNvPr id="549" name="テキスト ボックス 548"/>
        <xdr:cNvSpPr txBox="1"/>
      </xdr:nvSpPr>
      <xdr:spPr>
        <a:xfrm>
          <a:off x="14325111" y="520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73878</xdr:rowOff>
    </xdr:from>
    <xdr:to>
      <xdr:col>72</xdr:col>
      <xdr:colOff>38100</xdr:colOff>
      <xdr:row>35</xdr:row>
      <xdr:rowOff>4028</xdr:rowOff>
    </xdr:to>
    <xdr:sp macro="" textlink="">
      <xdr:nvSpPr>
        <xdr:cNvPr id="550" name="楕円 549"/>
        <xdr:cNvSpPr/>
      </xdr:nvSpPr>
      <xdr:spPr>
        <a:xfrm>
          <a:off x="13652500" y="590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20555</xdr:rowOff>
    </xdr:from>
    <xdr:ext cx="534377" cy="259045"/>
    <xdr:sp macro="" textlink="">
      <xdr:nvSpPr>
        <xdr:cNvPr id="551" name="テキスト ボックス 550"/>
        <xdr:cNvSpPr txBox="1"/>
      </xdr:nvSpPr>
      <xdr:spPr>
        <a:xfrm>
          <a:off x="13436111" y="567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27015</xdr:rowOff>
    </xdr:from>
    <xdr:to>
      <xdr:col>67</xdr:col>
      <xdr:colOff>101600</xdr:colOff>
      <xdr:row>35</xdr:row>
      <xdr:rowOff>128615</xdr:rowOff>
    </xdr:to>
    <xdr:sp macro="" textlink="">
      <xdr:nvSpPr>
        <xdr:cNvPr id="552" name="楕円 551"/>
        <xdr:cNvSpPr/>
      </xdr:nvSpPr>
      <xdr:spPr>
        <a:xfrm>
          <a:off x="12763500" y="60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145142</xdr:rowOff>
    </xdr:from>
    <xdr:ext cx="534377" cy="259045"/>
    <xdr:sp macro="" textlink="">
      <xdr:nvSpPr>
        <xdr:cNvPr id="553" name="テキスト ボックス 552"/>
        <xdr:cNvSpPr txBox="1"/>
      </xdr:nvSpPr>
      <xdr:spPr>
        <a:xfrm>
          <a:off x="12547111" y="58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8" name="直線コネクタ 577"/>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9"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80" name="直線コネクタ 579"/>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81"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2" name="直線コネクタ 581"/>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143129</xdr:rowOff>
    </xdr:from>
    <xdr:to>
      <xdr:col>85</xdr:col>
      <xdr:colOff>127000</xdr:colOff>
      <xdr:row>56</xdr:row>
      <xdr:rowOff>13989</xdr:rowOff>
    </xdr:to>
    <xdr:cxnSp macro="">
      <xdr:nvCxnSpPr>
        <xdr:cNvPr id="583" name="直線コネクタ 582"/>
        <xdr:cNvCxnSpPr/>
      </xdr:nvCxnSpPr>
      <xdr:spPr>
        <a:xfrm>
          <a:off x="15481300" y="9572879"/>
          <a:ext cx="838200" cy="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4"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5" name="フローチャート: 判断 584"/>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143129</xdr:rowOff>
    </xdr:from>
    <xdr:to>
      <xdr:col>81</xdr:col>
      <xdr:colOff>50800</xdr:colOff>
      <xdr:row>55</xdr:row>
      <xdr:rowOff>144938</xdr:rowOff>
    </xdr:to>
    <xdr:cxnSp macro="">
      <xdr:nvCxnSpPr>
        <xdr:cNvPr id="586" name="直線コネクタ 585"/>
        <xdr:cNvCxnSpPr/>
      </xdr:nvCxnSpPr>
      <xdr:spPr>
        <a:xfrm flipV="1">
          <a:off x="14592300" y="957287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7" name="フローチャート: 判断 586"/>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8" name="テキスト ボックス 587"/>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144938</xdr:rowOff>
    </xdr:from>
    <xdr:to>
      <xdr:col>76</xdr:col>
      <xdr:colOff>114300</xdr:colOff>
      <xdr:row>56</xdr:row>
      <xdr:rowOff>107391</xdr:rowOff>
    </xdr:to>
    <xdr:cxnSp macro="">
      <xdr:nvCxnSpPr>
        <xdr:cNvPr id="589" name="直線コネクタ 588"/>
        <xdr:cNvCxnSpPr/>
      </xdr:nvCxnSpPr>
      <xdr:spPr>
        <a:xfrm flipV="1">
          <a:off x="13703300" y="9574688"/>
          <a:ext cx="889000" cy="13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90" name="フローチャート: 判断 589"/>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91" name="テキスト ボックス 590"/>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107391</xdr:rowOff>
    </xdr:from>
    <xdr:to>
      <xdr:col>71</xdr:col>
      <xdr:colOff>177800</xdr:colOff>
      <xdr:row>57</xdr:row>
      <xdr:rowOff>54584</xdr:rowOff>
    </xdr:to>
    <xdr:cxnSp macro="">
      <xdr:nvCxnSpPr>
        <xdr:cNvPr id="592" name="直線コネクタ 591"/>
        <xdr:cNvCxnSpPr/>
      </xdr:nvCxnSpPr>
      <xdr:spPr>
        <a:xfrm flipV="1">
          <a:off x="12814300" y="9708591"/>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3" name="フローチャート: 判断 592"/>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4" name="テキスト ボックス 593"/>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5" name="フローチャート: 判断 594"/>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6" name="テキスト ボックス 595"/>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134639</xdr:rowOff>
    </xdr:from>
    <xdr:to>
      <xdr:col>85</xdr:col>
      <xdr:colOff>177800</xdr:colOff>
      <xdr:row>56</xdr:row>
      <xdr:rowOff>64789</xdr:rowOff>
    </xdr:to>
    <xdr:sp macro="" textlink="">
      <xdr:nvSpPr>
        <xdr:cNvPr id="602" name="楕円 601"/>
        <xdr:cNvSpPr/>
      </xdr:nvSpPr>
      <xdr:spPr>
        <a:xfrm>
          <a:off x="16268700" y="95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157516</xdr:rowOff>
    </xdr:from>
    <xdr:ext cx="534377" cy="259045"/>
    <xdr:sp macro="" textlink="">
      <xdr:nvSpPr>
        <xdr:cNvPr id="603" name="教育費該当値テキスト"/>
        <xdr:cNvSpPr txBox="1"/>
      </xdr:nvSpPr>
      <xdr:spPr>
        <a:xfrm>
          <a:off x="16370300" y="9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92329</xdr:rowOff>
    </xdr:from>
    <xdr:to>
      <xdr:col>81</xdr:col>
      <xdr:colOff>101600</xdr:colOff>
      <xdr:row>56</xdr:row>
      <xdr:rowOff>22479</xdr:rowOff>
    </xdr:to>
    <xdr:sp macro="" textlink="">
      <xdr:nvSpPr>
        <xdr:cNvPr id="604" name="楕円 603"/>
        <xdr:cNvSpPr/>
      </xdr:nvSpPr>
      <xdr:spPr>
        <a:xfrm>
          <a:off x="15430500" y="95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39006</xdr:rowOff>
    </xdr:from>
    <xdr:ext cx="534377" cy="259045"/>
    <xdr:sp macro="" textlink="">
      <xdr:nvSpPr>
        <xdr:cNvPr id="605" name="テキスト ボックス 604"/>
        <xdr:cNvSpPr txBox="1"/>
      </xdr:nvSpPr>
      <xdr:spPr>
        <a:xfrm>
          <a:off x="15214111" y="92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94138</xdr:rowOff>
    </xdr:from>
    <xdr:to>
      <xdr:col>76</xdr:col>
      <xdr:colOff>165100</xdr:colOff>
      <xdr:row>56</xdr:row>
      <xdr:rowOff>24288</xdr:rowOff>
    </xdr:to>
    <xdr:sp macro="" textlink="">
      <xdr:nvSpPr>
        <xdr:cNvPr id="606" name="楕円 605"/>
        <xdr:cNvSpPr/>
      </xdr:nvSpPr>
      <xdr:spPr>
        <a:xfrm>
          <a:off x="14541500" y="95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40815</xdr:rowOff>
    </xdr:from>
    <xdr:ext cx="534377" cy="259045"/>
    <xdr:sp macro="" textlink="">
      <xdr:nvSpPr>
        <xdr:cNvPr id="607" name="テキスト ボックス 606"/>
        <xdr:cNvSpPr txBox="1"/>
      </xdr:nvSpPr>
      <xdr:spPr>
        <a:xfrm>
          <a:off x="14325111" y="92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56591</xdr:rowOff>
    </xdr:from>
    <xdr:to>
      <xdr:col>72</xdr:col>
      <xdr:colOff>38100</xdr:colOff>
      <xdr:row>56</xdr:row>
      <xdr:rowOff>158191</xdr:rowOff>
    </xdr:to>
    <xdr:sp macro="" textlink="">
      <xdr:nvSpPr>
        <xdr:cNvPr id="608" name="楕円 607"/>
        <xdr:cNvSpPr/>
      </xdr:nvSpPr>
      <xdr:spPr>
        <a:xfrm>
          <a:off x="13652500" y="96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149318</xdr:rowOff>
    </xdr:from>
    <xdr:ext cx="534377" cy="259045"/>
    <xdr:sp macro="" textlink="">
      <xdr:nvSpPr>
        <xdr:cNvPr id="609" name="テキスト ボックス 608"/>
        <xdr:cNvSpPr txBox="1"/>
      </xdr:nvSpPr>
      <xdr:spPr>
        <a:xfrm>
          <a:off x="13436111" y="97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610" name="楕円 609"/>
        <xdr:cNvSpPr/>
      </xdr:nvSpPr>
      <xdr:spPr>
        <a:xfrm>
          <a:off x="12763500" y="97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611" name="テキスト ボックス 610"/>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5" name="直線コネクタ 634"/>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8"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9" name="直線コネクタ 638"/>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55372</xdr:rowOff>
    </xdr:from>
    <xdr:to>
      <xdr:col>85</xdr:col>
      <xdr:colOff>127000</xdr:colOff>
      <xdr:row>77</xdr:row>
      <xdr:rowOff>117729</xdr:rowOff>
    </xdr:to>
    <xdr:cxnSp macro="">
      <xdr:nvCxnSpPr>
        <xdr:cNvPr id="640" name="直線コネクタ 639"/>
        <xdr:cNvCxnSpPr/>
      </xdr:nvCxnSpPr>
      <xdr:spPr>
        <a:xfrm>
          <a:off x="15481300" y="12228322"/>
          <a:ext cx="838200" cy="109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41" name="災害復旧費平均値テキスト"/>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2" name="フローチャート: 判断 641"/>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68453</xdr:rowOff>
    </xdr:from>
    <xdr:to>
      <xdr:col>81</xdr:col>
      <xdr:colOff>50800</xdr:colOff>
      <xdr:row>71</xdr:row>
      <xdr:rowOff>55372</xdr:rowOff>
    </xdr:to>
    <xdr:cxnSp macro="">
      <xdr:nvCxnSpPr>
        <xdr:cNvPr id="643" name="直線コネクタ 642"/>
        <xdr:cNvCxnSpPr/>
      </xdr:nvCxnSpPr>
      <xdr:spPr>
        <a:xfrm>
          <a:off x="14592300" y="12069953"/>
          <a:ext cx="889000" cy="1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4" name="フローチャート: 判断 643"/>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45" name="テキスト ボックス 644"/>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68453</xdr:rowOff>
    </xdr:from>
    <xdr:to>
      <xdr:col>76</xdr:col>
      <xdr:colOff>114300</xdr:colOff>
      <xdr:row>74</xdr:row>
      <xdr:rowOff>37084</xdr:rowOff>
    </xdr:to>
    <xdr:cxnSp macro="">
      <xdr:nvCxnSpPr>
        <xdr:cNvPr id="646" name="直線コネクタ 645"/>
        <xdr:cNvCxnSpPr/>
      </xdr:nvCxnSpPr>
      <xdr:spPr>
        <a:xfrm flipV="1">
          <a:off x="13703300" y="12069953"/>
          <a:ext cx="889000" cy="6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7" name="フローチャート: 判断 646"/>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48531</xdr:rowOff>
    </xdr:from>
    <xdr:ext cx="469744" cy="259045"/>
    <xdr:sp macro="" textlink="">
      <xdr:nvSpPr>
        <xdr:cNvPr id="648" name="テキスト ボックス 647"/>
        <xdr:cNvSpPr txBox="1"/>
      </xdr:nvSpPr>
      <xdr:spPr>
        <a:xfrm>
          <a:off x="14357428" y="132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37084</xdr:rowOff>
    </xdr:from>
    <xdr:to>
      <xdr:col>71</xdr:col>
      <xdr:colOff>177800</xdr:colOff>
      <xdr:row>75</xdr:row>
      <xdr:rowOff>127127</xdr:rowOff>
    </xdr:to>
    <xdr:cxnSp macro="">
      <xdr:nvCxnSpPr>
        <xdr:cNvPr id="649" name="直線コネクタ 648"/>
        <xdr:cNvCxnSpPr/>
      </xdr:nvCxnSpPr>
      <xdr:spPr>
        <a:xfrm flipV="1">
          <a:off x="12814300" y="12724384"/>
          <a:ext cx="889000" cy="2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50" name="フローチャート: 判断 649"/>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101744</xdr:rowOff>
    </xdr:from>
    <xdr:ext cx="469744" cy="259045"/>
    <xdr:sp macro="" textlink="">
      <xdr:nvSpPr>
        <xdr:cNvPr id="651" name="テキスト ボックス 650"/>
        <xdr:cNvSpPr txBox="1"/>
      </xdr:nvSpPr>
      <xdr:spPr>
        <a:xfrm>
          <a:off x="13468428"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2" name="フローチャート: 判断 651"/>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156990</xdr:rowOff>
    </xdr:from>
    <xdr:ext cx="469744" cy="259045"/>
    <xdr:sp macro="" textlink="">
      <xdr:nvSpPr>
        <xdr:cNvPr id="653" name="テキスト ボックス 652"/>
        <xdr:cNvSpPr txBox="1"/>
      </xdr:nvSpPr>
      <xdr:spPr>
        <a:xfrm>
          <a:off x="12579428"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66929</xdr:rowOff>
    </xdr:from>
    <xdr:to>
      <xdr:col>85</xdr:col>
      <xdr:colOff>177800</xdr:colOff>
      <xdr:row>77</xdr:row>
      <xdr:rowOff>168529</xdr:rowOff>
    </xdr:to>
    <xdr:sp macro="" textlink="">
      <xdr:nvSpPr>
        <xdr:cNvPr id="659" name="楕円 658"/>
        <xdr:cNvSpPr/>
      </xdr:nvSpPr>
      <xdr:spPr>
        <a:xfrm>
          <a:off x="16268700" y="132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89806</xdr:rowOff>
    </xdr:from>
    <xdr:ext cx="469744" cy="259045"/>
    <xdr:sp macro="" textlink="">
      <xdr:nvSpPr>
        <xdr:cNvPr id="660" name="災害復旧費該当値テキスト"/>
        <xdr:cNvSpPr txBox="1"/>
      </xdr:nvSpPr>
      <xdr:spPr>
        <a:xfrm>
          <a:off x="16370300" y="1312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4572</xdr:rowOff>
    </xdr:from>
    <xdr:to>
      <xdr:col>81</xdr:col>
      <xdr:colOff>101600</xdr:colOff>
      <xdr:row>71</xdr:row>
      <xdr:rowOff>106172</xdr:rowOff>
    </xdr:to>
    <xdr:sp macro="" textlink="">
      <xdr:nvSpPr>
        <xdr:cNvPr id="661" name="楕円 660"/>
        <xdr:cNvSpPr/>
      </xdr:nvSpPr>
      <xdr:spPr>
        <a:xfrm>
          <a:off x="15430500" y="121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122699</xdr:rowOff>
    </xdr:from>
    <xdr:ext cx="534377" cy="259045"/>
    <xdr:sp macro="" textlink="">
      <xdr:nvSpPr>
        <xdr:cNvPr id="662" name="テキスト ボックス 661"/>
        <xdr:cNvSpPr txBox="1"/>
      </xdr:nvSpPr>
      <xdr:spPr>
        <a:xfrm>
          <a:off x="15214111" y="119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17653</xdr:rowOff>
    </xdr:from>
    <xdr:to>
      <xdr:col>76</xdr:col>
      <xdr:colOff>165100</xdr:colOff>
      <xdr:row>70</xdr:row>
      <xdr:rowOff>119253</xdr:rowOff>
    </xdr:to>
    <xdr:sp macro="" textlink="">
      <xdr:nvSpPr>
        <xdr:cNvPr id="663" name="楕円 662"/>
        <xdr:cNvSpPr/>
      </xdr:nvSpPr>
      <xdr:spPr>
        <a:xfrm>
          <a:off x="14541500" y="1201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135780</xdr:rowOff>
    </xdr:from>
    <xdr:ext cx="534377" cy="259045"/>
    <xdr:sp macro="" textlink="">
      <xdr:nvSpPr>
        <xdr:cNvPr id="664" name="テキスト ボックス 663"/>
        <xdr:cNvSpPr txBox="1"/>
      </xdr:nvSpPr>
      <xdr:spPr>
        <a:xfrm>
          <a:off x="14325111" y="11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157734</xdr:rowOff>
    </xdr:from>
    <xdr:to>
      <xdr:col>72</xdr:col>
      <xdr:colOff>38100</xdr:colOff>
      <xdr:row>74</xdr:row>
      <xdr:rowOff>87884</xdr:rowOff>
    </xdr:to>
    <xdr:sp macro="" textlink="">
      <xdr:nvSpPr>
        <xdr:cNvPr id="665" name="楕円 664"/>
        <xdr:cNvSpPr/>
      </xdr:nvSpPr>
      <xdr:spPr>
        <a:xfrm>
          <a:off x="13652500" y="126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104411</xdr:rowOff>
    </xdr:from>
    <xdr:ext cx="469744" cy="259045"/>
    <xdr:sp macro="" textlink="">
      <xdr:nvSpPr>
        <xdr:cNvPr id="666" name="テキスト ボックス 665"/>
        <xdr:cNvSpPr txBox="1"/>
      </xdr:nvSpPr>
      <xdr:spPr>
        <a:xfrm>
          <a:off x="13468428" y="1244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76327</xdr:rowOff>
    </xdr:from>
    <xdr:to>
      <xdr:col>67</xdr:col>
      <xdr:colOff>101600</xdr:colOff>
      <xdr:row>76</xdr:row>
      <xdr:rowOff>6477</xdr:rowOff>
    </xdr:to>
    <xdr:sp macro="" textlink="">
      <xdr:nvSpPr>
        <xdr:cNvPr id="667" name="楕円 666"/>
        <xdr:cNvSpPr/>
      </xdr:nvSpPr>
      <xdr:spPr>
        <a:xfrm>
          <a:off x="12763500" y="129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23004</xdr:rowOff>
    </xdr:from>
    <xdr:ext cx="469744" cy="259045"/>
    <xdr:sp macro="" textlink="">
      <xdr:nvSpPr>
        <xdr:cNvPr id="668" name="テキスト ボックス 667"/>
        <xdr:cNvSpPr txBox="1"/>
      </xdr:nvSpPr>
      <xdr:spPr>
        <a:xfrm>
          <a:off x="12579428" y="1271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1" name="テキスト ボックス 680"/>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1" name="テキスト ボックス 69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5" name="直線コネクタ 694"/>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6"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7" name="直線コネクタ 696"/>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8"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9" name="直線コネクタ 698"/>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119028</xdr:rowOff>
    </xdr:from>
    <xdr:to>
      <xdr:col>85</xdr:col>
      <xdr:colOff>127000</xdr:colOff>
      <xdr:row>93</xdr:row>
      <xdr:rowOff>160634</xdr:rowOff>
    </xdr:to>
    <xdr:cxnSp macro="">
      <xdr:nvCxnSpPr>
        <xdr:cNvPr id="700" name="直線コネクタ 699"/>
        <xdr:cNvCxnSpPr/>
      </xdr:nvCxnSpPr>
      <xdr:spPr>
        <a:xfrm flipV="1">
          <a:off x="15481300" y="16063878"/>
          <a:ext cx="8382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701"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2" name="フローチャート: 判断 701"/>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160634</xdr:rowOff>
    </xdr:from>
    <xdr:to>
      <xdr:col>81</xdr:col>
      <xdr:colOff>50800</xdr:colOff>
      <xdr:row>94</xdr:row>
      <xdr:rowOff>40683</xdr:rowOff>
    </xdr:to>
    <xdr:cxnSp macro="">
      <xdr:nvCxnSpPr>
        <xdr:cNvPr id="703" name="直線コネクタ 702"/>
        <xdr:cNvCxnSpPr/>
      </xdr:nvCxnSpPr>
      <xdr:spPr>
        <a:xfrm flipV="1">
          <a:off x="14592300" y="16105484"/>
          <a:ext cx="889000" cy="5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4" name="フローチャート: 判断 703"/>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5" name="テキスト ボックス 704"/>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159034</xdr:rowOff>
    </xdr:from>
    <xdr:to>
      <xdr:col>76</xdr:col>
      <xdr:colOff>114300</xdr:colOff>
      <xdr:row>94</xdr:row>
      <xdr:rowOff>40683</xdr:rowOff>
    </xdr:to>
    <xdr:cxnSp macro="">
      <xdr:nvCxnSpPr>
        <xdr:cNvPr id="706" name="直線コネクタ 705"/>
        <xdr:cNvCxnSpPr/>
      </xdr:nvCxnSpPr>
      <xdr:spPr>
        <a:xfrm>
          <a:off x="13703300" y="15760984"/>
          <a:ext cx="889000" cy="39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7" name="フローチャート: 判断 706"/>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8" name="テキスト ボックス 707"/>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159034</xdr:rowOff>
    </xdr:from>
    <xdr:to>
      <xdr:col>71</xdr:col>
      <xdr:colOff>177800</xdr:colOff>
      <xdr:row>94</xdr:row>
      <xdr:rowOff>87841</xdr:rowOff>
    </xdr:to>
    <xdr:cxnSp macro="">
      <xdr:nvCxnSpPr>
        <xdr:cNvPr id="709" name="直線コネクタ 708"/>
        <xdr:cNvCxnSpPr/>
      </xdr:nvCxnSpPr>
      <xdr:spPr>
        <a:xfrm flipV="1">
          <a:off x="12814300" y="15760984"/>
          <a:ext cx="889000" cy="44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10" name="フローチャート: 判断 709"/>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11" name="テキスト ボックス 710"/>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2" name="フローチャート: 判断 711"/>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3" name="テキスト ボックス 712"/>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68228</xdr:rowOff>
    </xdr:from>
    <xdr:to>
      <xdr:col>85</xdr:col>
      <xdr:colOff>177800</xdr:colOff>
      <xdr:row>93</xdr:row>
      <xdr:rowOff>169828</xdr:rowOff>
    </xdr:to>
    <xdr:sp macro="" textlink="">
      <xdr:nvSpPr>
        <xdr:cNvPr id="719" name="楕円 718"/>
        <xdr:cNvSpPr/>
      </xdr:nvSpPr>
      <xdr:spPr>
        <a:xfrm>
          <a:off x="16268700" y="160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91105</xdr:rowOff>
    </xdr:from>
    <xdr:ext cx="534377" cy="259045"/>
    <xdr:sp macro="" textlink="">
      <xdr:nvSpPr>
        <xdr:cNvPr id="720" name="公債費該当値テキスト"/>
        <xdr:cNvSpPr txBox="1"/>
      </xdr:nvSpPr>
      <xdr:spPr>
        <a:xfrm>
          <a:off x="16370300" y="1586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109834</xdr:rowOff>
    </xdr:from>
    <xdr:to>
      <xdr:col>81</xdr:col>
      <xdr:colOff>101600</xdr:colOff>
      <xdr:row>94</xdr:row>
      <xdr:rowOff>39984</xdr:rowOff>
    </xdr:to>
    <xdr:sp macro="" textlink="">
      <xdr:nvSpPr>
        <xdr:cNvPr id="721" name="楕円 720"/>
        <xdr:cNvSpPr/>
      </xdr:nvSpPr>
      <xdr:spPr>
        <a:xfrm>
          <a:off x="15430500" y="160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56511</xdr:rowOff>
    </xdr:from>
    <xdr:ext cx="534377" cy="259045"/>
    <xdr:sp macro="" textlink="">
      <xdr:nvSpPr>
        <xdr:cNvPr id="722" name="テキスト ボックス 721"/>
        <xdr:cNvSpPr txBox="1"/>
      </xdr:nvSpPr>
      <xdr:spPr>
        <a:xfrm>
          <a:off x="15214111" y="158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161333</xdr:rowOff>
    </xdr:from>
    <xdr:to>
      <xdr:col>76</xdr:col>
      <xdr:colOff>165100</xdr:colOff>
      <xdr:row>94</xdr:row>
      <xdr:rowOff>91483</xdr:rowOff>
    </xdr:to>
    <xdr:sp macro="" textlink="">
      <xdr:nvSpPr>
        <xdr:cNvPr id="723" name="楕円 722"/>
        <xdr:cNvSpPr/>
      </xdr:nvSpPr>
      <xdr:spPr>
        <a:xfrm>
          <a:off x="14541500" y="161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108010</xdr:rowOff>
    </xdr:from>
    <xdr:ext cx="534377" cy="259045"/>
    <xdr:sp macro="" textlink="">
      <xdr:nvSpPr>
        <xdr:cNvPr id="724" name="テキスト ボックス 723"/>
        <xdr:cNvSpPr txBox="1"/>
      </xdr:nvSpPr>
      <xdr:spPr>
        <a:xfrm>
          <a:off x="14325111" y="158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108234</xdr:rowOff>
    </xdr:from>
    <xdr:to>
      <xdr:col>72</xdr:col>
      <xdr:colOff>38100</xdr:colOff>
      <xdr:row>92</xdr:row>
      <xdr:rowOff>38384</xdr:rowOff>
    </xdr:to>
    <xdr:sp macro="" textlink="">
      <xdr:nvSpPr>
        <xdr:cNvPr id="725" name="楕円 724"/>
        <xdr:cNvSpPr/>
      </xdr:nvSpPr>
      <xdr:spPr>
        <a:xfrm>
          <a:off x="13652500" y="157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54911</xdr:rowOff>
    </xdr:from>
    <xdr:ext cx="534377" cy="259045"/>
    <xdr:sp macro="" textlink="">
      <xdr:nvSpPr>
        <xdr:cNvPr id="726" name="テキスト ボックス 725"/>
        <xdr:cNvSpPr txBox="1"/>
      </xdr:nvSpPr>
      <xdr:spPr>
        <a:xfrm>
          <a:off x="13436111" y="154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37041</xdr:rowOff>
    </xdr:from>
    <xdr:to>
      <xdr:col>67</xdr:col>
      <xdr:colOff>101600</xdr:colOff>
      <xdr:row>94</xdr:row>
      <xdr:rowOff>138641</xdr:rowOff>
    </xdr:to>
    <xdr:sp macro="" textlink="">
      <xdr:nvSpPr>
        <xdr:cNvPr id="727" name="楕円 726"/>
        <xdr:cNvSpPr/>
      </xdr:nvSpPr>
      <xdr:spPr>
        <a:xfrm>
          <a:off x="12763500" y="161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129768</xdr:rowOff>
    </xdr:from>
    <xdr:ext cx="534377" cy="259045"/>
    <xdr:sp macro="" textlink="">
      <xdr:nvSpPr>
        <xdr:cNvPr id="728" name="テキスト ボックス 727"/>
        <xdr:cNvSpPr txBox="1"/>
      </xdr:nvSpPr>
      <xdr:spPr>
        <a:xfrm>
          <a:off x="12547111" y="162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2" name="テキスト ボックス 74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6" name="テキスト ボックス 74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8" name="テキスト ボックス 74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2" name="直線コネクタ 751"/>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3"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5"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6" name="直線コネクタ 755"/>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8"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9" name="フローチャート: 判断 758"/>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61" name="フローチャート: 判断 760"/>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2" name="テキスト ボックス 761"/>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4" name="フローチャート: 判断 763"/>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5" name="テキスト ボックス 764"/>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7" name="フローチャート: 判断 766"/>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8" name="テキスト ボックス 767"/>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9" name="フローチャート: 判断 768"/>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70" name="テキスト ボックス 769"/>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7"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子育て世帯への臨時特別給付金の減や、住民税非課税世帯等臨時特別給付金の減等により、前年度と比較して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　　</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新型コロナウイルス感染症対策関係経費（ワクチン接種対策費等）の減等により、前年度と比較して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店舗等維持支援金やあんしんコロナお知らせシステム運用事業の皆減等により、前年度と比較して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いわきグリーンフィールド等改修事業の皆増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、緊急水災害対策・排水施設整備事業の増等により、前年度と比較して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内郷消防署建設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小・中学校情報通信ネットワーク環境整備事業の皆減等により、前年度と比較して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標準財政規模比財政調整基金残高については、当初・補正予算に伴う収支差分の取崩額を積立額が上回ったことにより、前年度と比較して</a:t>
          </a:r>
          <a:r>
            <a:rPr kumimoji="1" lang="en-US" altLang="ja-JP" sz="1400">
              <a:latin typeface="ＭＳ Ｐゴシック" panose="020B0600070205080204" pitchFamily="50" charset="-128"/>
              <a:ea typeface="ＭＳ Ｐゴシック" panose="020B0600070205080204" pitchFamily="50" charset="-128"/>
            </a:rPr>
            <a:t>3.9</a:t>
          </a:r>
          <a:r>
            <a:rPr kumimoji="1" lang="ja-JP" altLang="en-US" sz="1400">
              <a:latin typeface="ＭＳ Ｐゴシック" panose="020B0600070205080204" pitchFamily="50" charset="-128"/>
              <a:ea typeface="ＭＳ Ｐゴシック" panose="020B0600070205080204" pitchFamily="50" charset="-128"/>
            </a:rPr>
            <a:t>％増加した。</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標準財政規模比実質収支額については、実質収支が約</a:t>
          </a:r>
          <a:r>
            <a:rPr kumimoji="1" lang="en-US" altLang="ja-JP" sz="1400">
              <a:latin typeface="ＭＳ Ｐゴシック" panose="020B0600070205080204" pitchFamily="50" charset="-128"/>
              <a:ea typeface="ＭＳ Ｐゴシック" panose="020B0600070205080204" pitchFamily="50" charset="-128"/>
            </a:rPr>
            <a:t>19.5</a:t>
          </a:r>
          <a:r>
            <a:rPr kumimoji="1" lang="ja-JP" altLang="en-US" sz="1400">
              <a:latin typeface="ＭＳ Ｐゴシック" panose="020B0600070205080204" pitchFamily="50" charset="-128"/>
              <a:ea typeface="ＭＳ Ｐゴシック" panose="020B0600070205080204" pitchFamily="50" charset="-128"/>
            </a:rPr>
            <a:t>億円減少したことに伴い、前年度と比較して</a:t>
          </a:r>
          <a:r>
            <a:rPr kumimoji="1" lang="en-US" altLang="ja-JP" sz="1400">
              <a:latin typeface="ＭＳ Ｐゴシック" panose="020B0600070205080204" pitchFamily="50" charset="-128"/>
              <a:ea typeface="ＭＳ Ｐゴシック" panose="020B0600070205080204" pitchFamily="50" charset="-128"/>
            </a:rPr>
            <a:t>2.34</a:t>
          </a:r>
          <a:r>
            <a:rPr kumimoji="1" lang="ja-JP" altLang="en-US" sz="1400">
              <a:latin typeface="ＭＳ Ｐゴシック" panose="020B0600070205080204" pitchFamily="50" charset="-128"/>
              <a:ea typeface="ＭＳ Ｐゴシック" panose="020B0600070205080204" pitchFamily="50" charset="-128"/>
            </a:rPr>
            <a:t>％減少した</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病院事業会計において、入院・外来いずれも患者数が前年度を上回ったこと等により実質黒字額が約</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億円増加した一方、一般会計において実質収支が約</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億円減少したほか、燃料費の高騰に伴う動力費の増等により水道事業会計の実質黒字額が約</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億円減少したことなどにより、連結実質黒字額は前年度と比較して約</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今後においては、少子高齢化に伴う社会保障関係経費をはじめ、公共施設の老朽化への対応、さらには、頻発・激甚化する災害への対応などの財政需要が見込まれるほか、市税等の一般財源について、人口の減少等に伴い、将来的に逓減していくことが想定され、本市財政を取り巻く環境が一層厳しさを増していくものと考えられる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市中期財政計画のもと、将来にわたり持続可能な財政運営の確立に向け、引き続き財政の健全性の確保に努める。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162309312</v>
      </c>
      <c r="BO4" s="371"/>
      <c r="BP4" s="371"/>
      <c r="BQ4" s="371"/>
      <c r="BR4" s="371"/>
      <c r="BS4" s="371"/>
      <c r="BT4" s="371"/>
      <c r="BU4" s="372"/>
      <c r="BV4" s="370">
        <v>173401310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7.9</v>
      </c>
      <c r="CU4" s="377"/>
      <c r="CV4" s="377"/>
      <c r="CW4" s="377"/>
      <c r="CX4" s="377"/>
      <c r="CY4" s="377"/>
      <c r="CZ4" s="377"/>
      <c r="DA4" s="378"/>
      <c r="DB4" s="376">
        <v>10.3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155323600</v>
      </c>
      <c r="BO5" s="408"/>
      <c r="BP5" s="408"/>
      <c r="BQ5" s="408"/>
      <c r="BR5" s="408"/>
      <c r="BS5" s="408"/>
      <c r="BT5" s="408"/>
      <c r="BU5" s="409"/>
      <c r="BV5" s="407">
        <v>164135000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91.1</v>
      </c>
      <c r="CU5" s="405"/>
      <c r="CV5" s="405"/>
      <c r="CW5" s="405"/>
      <c r="CX5" s="405"/>
      <c r="CY5" s="405"/>
      <c r="CZ5" s="405"/>
      <c r="DA5" s="406"/>
      <c r="DB5" s="404">
        <v>86</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6985712</v>
      </c>
      <c r="BO6" s="408"/>
      <c r="BP6" s="408"/>
      <c r="BQ6" s="408"/>
      <c r="BR6" s="408"/>
      <c r="BS6" s="408"/>
      <c r="BT6" s="408"/>
      <c r="BU6" s="409"/>
      <c r="BV6" s="407">
        <v>9266310</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94.6</v>
      </c>
      <c r="CU6" s="445"/>
      <c r="CV6" s="445"/>
      <c r="CW6" s="445"/>
      <c r="CX6" s="445"/>
      <c r="CY6" s="445"/>
      <c r="CZ6" s="445"/>
      <c r="DA6" s="446"/>
      <c r="DB6" s="444">
        <v>91.6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786343</v>
      </c>
      <c r="BO7" s="408"/>
      <c r="BP7" s="408"/>
      <c r="BQ7" s="408"/>
      <c r="BR7" s="408"/>
      <c r="BS7" s="408"/>
      <c r="BT7" s="408"/>
      <c r="BU7" s="409"/>
      <c r="BV7" s="407">
        <v>1117673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77992763</v>
      </c>
      <c r="CU7" s="408"/>
      <c r="CV7" s="408"/>
      <c r="CW7" s="408"/>
      <c r="CX7" s="408"/>
      <c r="CY7" s="408"/>
      <c r="CZ7" s="408"/>
      <c r="DA7" s="409"/>
      <c r="DB7" s="407">
        <v>79196846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6199369</v>
      </c>
      <c r="BO8" s="408"/>
      <c r="BP8" s="408"/>
      <c r="BQ8" s="408"/>
      <c r="BR8" s="408"/>
      <c r="BS8" s="408"/>
      <c r="BT8" s="408"/>
      <c r="BU8" s="409"/>
      <c r="BV8" s="407">
        <v>8148637</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0.79</v>
      </c>
      <c r="CU8" s="448"/>
      <c r="CV8" s="448"/>
      <c r="CW8" s="448"/>
      <c r="CX8" s="448"/>
      <c r="CY8" s="448"/>
      <c r="CZ8" s="448"/>
      <c r="DA8" s="449"/>
      <c r="DB8" s="447">
        <v>0.79</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332931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95</v>
      </c>
      <c r="AV9" s="440"/>
      <c r="AW9" s="440"/>
      <c r="AX9" s="440"/>
      <c r="AY9" s="441" t="s">
        <v>116</v>
      </c>
      <c r="AZ9" s="442"/>
      <c r="BA9" s="442"/>
      <c r="BB9" s="442"/>
      <c r="BC9" s="442"/>
      <c r="BD9" s="442"/>
      <c r="BE9" s="442"/>
      <c r="BF9" s="442"/>
      <c r="BG9" s="442"/>
      <c r="BH9" s="442"/>
      <c r="BI9" s="442"/>
      <c r="BJ9" s="442"/>
      <c r="BK9" s="442"/>
      <c r="BL9" s="442"/>
      <c r="BM9" s="443"/>
      <c r="BN9" s="407">
        <v>-1949268</v>
      </c>
      <c r="BO9" s="408"/>
      <c r="BP9" s="408"/>
      <c r="BQ9" s="408"/>
      <c r="BR9" s="408"/>
      <c r="BS9" s="408"/>
      <c r="BT9" s="408"/>
      <c r="BU9" s="409"/>
      <c r="BV9" s="407">
        <v>5337191</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11.7</v>
      </c>
      <c r="CU9" s="405"/>
      <c r="CV9" s="405"/>
      <c r="CW9" s="405"/>
      <c r="CX9" s="405"/>
      <c r="CY9" s="405"/>
      <c r="CZ9" s="405"/>
      <c r="DA9" s="406"/>
      <c r="DB9" s="404">
        <v>11.3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350237</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7741098</v>
      </c>
      <c r="BO10" s="408"/>
      <c r="BP10" s="408"/>
      <c r="BQ10" s="408"/>
      <c r="BR10" s="408"/>
      <c r="BS10" s="408"/>
      <c r="BT10" s="408"/>
      <c r="BU10" s="409"/>
      <c r="BV10" s="407">
        <v>5845019</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310890</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95</v>
      </c>
      <c r="AV12" s="440"/>
      <c r="AW12" s="440"/>
      <c r="AX12" s="440"/>
      <c r="AY12" s="441" t="s">
        <v>135</v>
      </c>
      <c r="AZ12" s="442"/>
      <c r="BA12" s="442"/>
      <c r="BB12" s="442"/>
      <c r="BC12" s="442"/>
      <c r="BD12" s="442"/>
      <c r="BE12" s="442"/>
      <c r="BF12" s="442"/>
      <c r="BG12" s="442"/>
      <c r="BH12" s="442"/>
      <c r="BI12" s="442"/>
      <c r="BJ12" s="442"/>
      <c r="BK12" s="442"/>
      <c r="BL12" s="442"/>
      <c r="BM12" s="443"/>
      <c r="BN12" s="407">
        <v>4839676</v>
      </c>
      <c r="BO12" s="408"/>
      <c r="BP12" s="408"/>
      <c r="BQ12" s="408"/>
      <c r="BR12" s="408"/>
      <c r="BS12" s="408"/>
      <c r="BT12" s="408"/>
      <c r="BU12" s="409"/>
      <c r="BV12" s="407">
        <v>6959683</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307930</v>
      </c>
      <c r="S13" s="492"/>
      <c r="T13" s="492"/>
      <c r="U13" s="492"/>
      <c r="V13" s="493"/>
      <c r="W13" s="423" t="s">
        <v>139</v>
      </c>
      <c r="X13" s="424"/>
      <c r="Y13" s="424"/>
      <c r="Z13" s="424"/>
      <c r="AA13" s="424"/>
      <c r="AB13" s="414"/>
      <c r="AC13" s="458">
        <v>3704</v>
      </c>
      <c r="AD13" s="459"/>
      <c r="AE13" s="459"/>
      <c r="AF13" s="459"/>
      <c r="AG13" s="501"/>
      <c r="AH13" s="458">
        <v>4044</v>
      </c>
      <c r="AI13" s="459"/>
      <c r="AJ13" s="459"/>
      <c r="AK13" s="459"/>
      <c r="AL13" s="460"/>
      <c r="AM13" s="436" t="s">
        <v>140</v>
      </c>
      <c r="AN13" s="437"/>
      <c r="AO13" s="437"/>
      <c r="AP13" s="437"/>
      <c r="AQ13" s="437"/>
      <c r="AR13" s="437"/>
      <c r="AS13" s="437"/>
      <c r="AT13" s="438"/>
      <c r="AU13" s="439" t="s">
        <v>126</v>
      </c>
      <c r="AV13" s="440"/>
      <c r="AW13" s="440"/>
      <c r="AX13" s="440"/>
      <c r="AY13" s="441" t="s">
        <v>141</v>
      </c>
      <c r="AZ13" s="442"/>
      <c r="BA13" s="442"/>
      <c r="BB13" s="442"/>
      <c r="BC13" s="442"/>
      <c r="BD13" s="442"/>
      <c r="BE13" s="442"/>
      <c r="BF13" s="442"/>
      <c r="BG13" s="442"/>
      <c r="BH13" s="442"/>
      <c r="BI13" s="442"/>
      <c r="BJ13" s="442"/>
      <c r="BK13" s="442"/>
      <c r="BL13" s="442"/>
      <c r="BM13" s="443"/>
      <c r="BN13" s="407">
        <v>952154</v>
      </c>
      <c r="BO13" s="408"/>
      <c r="BP13" s="408"/>
      <c r="BQ13" s="408"/>
      <c r="BR13" s="408"/>
      <c r="BS13" s="408"/>
      <c r="BT13" s="408"/>
      <c r="BU13" s="409"/>
      <c r="BV13" s="407">
        <v>4222527</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8.6999999999999993</v>
      </c>
      <c r="CU13" s="405"/>
      <c r="CV13" s="405"/>
      <c r="CW13" s="405"/>
      <c r="CX13" s="405"/>
      <c r="CY13" s="405"/>
      <c r="CZ13" s="405"/>
      <c r="DA13" s="406"/>
      <c r="DB13" s="404">
        <v>7.8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314913</v>
      </c>
      <c r="S14" s="492"/>
      <c r="T14" s="492"/>
      <c r="U14" s="492"/>
      <c r="V14" s="493"/>
      <c r="W14" s="397"/>
      <c r="X14" s="398"/>
      <c r="Y14" s="398"/>
      <c r="Z14" s="398"/>
      <c r="AA14" s="398"/>
      <c r="AB14" s="387"/>
      <c r="AC14" s="494">
        <v>2.6</v>
      </c>
      <c r="AD14" s="495"/>
      <c r="AE14" s="495"/>
      <c r="AF14" s="495"/>
      <c r="AG14" s="496"/>
      <c r="AH14" s="494">
        <v>2.7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v>2.7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145</v>
      </c>
      <c r="N15" s="499"/>
      <c r="O15" s="499"/>
      <c r="P15" s="499"/>
      <c r="Q15" s="500"/>
      <c r="R15" s="491">
        <v>312178</v>
      </c>
      <c r="S15" s="492"/>
      <c r="T15" s="492"/>
      <c r="U15" s="492"/>
      <c r="V15" s="493"/>
      <c r="W15" s="423" t="s">
        <v>146</v>
      </c>
      <c r="X15" s="424"/>
      <c r="Y15" s="424"/>
      <c r="Z15" s="424"/>
      <c r="AA15" s="424"/>
      <c r="AB15" s="414"/>
      <c r="AC15" s="458">
        <v>45009</v>
      </c>
      <c r="AD15" s="459"/>
      <c r="AE15" s="459"/>
      <c r="AF15" s="459"/>
      <c r="AG15" s="501"/>
      <c r="AH15" s="458">
        <v>48912</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49214587</v>
      </c>
      <c r="BO15" s="371"/>
      <c r="BP15" s="371"/>
      <c r="BQ15" s="371"/>
      <c r="BR15" s="371"/>
      <c r="BS15" s="371"/>
      <c r="BT15" s="371"/>
      <c r="BU15" s="372"/>
      <c r="BV15" s="370">
        <v>46478344</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31.1</v>
      </c>
      <c r="AD16" s="495"/>
      <c r="AE16" s="495"/>
      <c r="AF16" s="495"/>
      <c r="AG16" s="496"/>
      <c r="AH16" s="494">
        <v>32.1</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61750199</v>
      </c>
      <c r="BO16" s="408"/>
      <c r="BP16" s="408"/>
      <c r="BQ16" s="408"/>
      <c r="BR16" s="408"/>
      <c r="BS16" s="408"/>
      <c r="BT16" s="408"/>
      <c r="BU16" s="409"/>
      <c r="BV16" s="407">
        <v>60136836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95906</v>
      </c>
      <c r="AD17" s="459"/>
      <c r="AE17" s="459"/>
      <c r="AF17" s="459"/>
      <c r="AG17" s="501"/>
      <c r="AH17" s="458">
        <v>99301</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62686805</v>
      </c>
      <c r="BO17" s="408"/>
      <c r="BP17" s="408"/>
      <c r="BQ17" s="408"/>
      <c r="BR17" s="408"/>
      <c r="BS17" s="408"/>
      <c r="BT17" s="408"/>
      <c r="BU17" s="409"/>
      <c r="BV17" s="407">
        <v>58972960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1232.26</v>
      </c>
      <c r="M18" s="531"/>
      <c r="N18" s="531"/>
      <c r="O18" s="531"/>
      <c r="P18" s="531"/>
      <c r="Q18" s="531"/>
      <c r="R18" s="532"/>
      <c r="S18" s="532"/>
      <c r="T18" s="532"/>
      <c r="U18" s="532"/>
      <c r="V18" s="533"/>
      <c r="W18" s="425"/>
      <c r="X18" s="426"/>
      <c r="Y18" s="426"/>
      <c r="Z18" s="426"/>
      <c r="AA18" s="426"/>
      <c r="AB18" s="417"/>
      <c r="AC18" s="534">
        <v>66.3</v>
      </c>
      <c r="AD18" s="535"/>
      <c r="AE18" s="535"/>
      <c r="AF18" s="535"/>
      <c r="AG18" s="536"/>
      <c r="AH18" s="534">
        <v>65.2</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68967079</v>
      </c>
      <c r="BO18" s="408"/>
      <c r="BP18" s="408"/>
      <c r="BQ18" s="408"/>
      <c r="BR18" s="408"/>
      <c r="BS18" s="408"/>
      <c r="BT18" s="408"/>
      <c r="BU18" s="409"/>
      <c r="BV18" s="407">
        <v>67336844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270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104324454</v>
      </c>
      <c r="BO19" s="408"/>
      <c r="BP19" s="408"/>
      <c r="BQ19" s="408"/>
      <c r="BR19" s="408"/>
      <c r="BS19" s="408"/>
      <c r="BT19" s="408"/>
      <c r="BU19" s="409"/>
      <c r="BV19" s="407">
        <v>105139018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141411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131488462</v>
      </c>
      <c r="BO22" s="371"/>
      <c r="BP22" s="371"/>
      <c r="BQ22" s="371"/>
      <c r="BR22" s="371"/>
      <c r="BS22" s="371"/>
      <c r="BT22" s="371"/>
      <c r="BU22" s="372"/>
      <c r="BV22" s="370">
        <v>132419274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95084311</v>
      </c>
      <c r="BO23" s="408"/>
      <c r="BP23" s="408"/>
      <c r="BQ23" s="408"/>
      <c r="BR23" s="408"/>
      <c r="BS23" s="408"/>
      <c r="BT23" s="408"/>
      <c r="BU23" s="409"/>
      <c r="BV23" s="407">
        <v>93094073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10890</v>
      </c>
      <c r="R24" s="459"/>
      <c r="S24" s="459"/>
      <c r="T24" s="459"/>
      <c r="U24" s="459"/>
      <c r="V24" s="501"/>
      <c r="W24" s="553"/>
      <c r="X24" s="554"/>
      <c r="Y24" s="555"/>
      <c r="Z24" s="457" t="s">
        <v>171</v>
      </c>
      <c r="AA24" s="437"/>
      <c r="AB24" s="437"/>
      <c r="AC24" s="437"/>
      <c r="AD24" s="437"/>
      <c r="AE24" s="437"/>
      <c r="AF24" s="437"/>
      <c r="AG24" s="438"/>
      <c r="AH24" s="458">
        <v>2280</v>
      </c>
      <c r="AI24" s="459"/>
      <c r="AJ24" s="459"/>
      <c r="AK24" s="459"/>
      <c r="AL24" s="501"/>
      <c r="AM24" s="458">
        <v>7154640</v>
      </c>
      <c r="AN24" s="459"/>
      <c r="AO24" s="459"/>
      <c r="AP24" s="459"/>
      <c r="AQ24" s="459"/>
      <c r="AR24" s="501"/>
      <c r="AS24" s="458">
        <v>3138</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78034050</v>
      </c>
      <c r="BO24" s="408"/>
      <c r="BP24" s="408"/>
      <c r="BQ24" s="408"/>
      <c r="BR24" s="408"/>
      <c r="BS24" s="408"/>
      <c r="BT24" s="408"/>
      <c r="BU24" s="409"/>
      <c r="BV24" s="407">
        <v>76538493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2</v>
      </c>
      <c r="M25" s="459"/>
      <c r="N25" s="459"/>
      <c r="O25" s="459"/>
      <c r="P25" s="501"/>
      <c r="Q25" s="458">
        <v>8910</v>
      </c>
      <c r="R25" s="459"/>
      <c r="S25" s="459"/>
      <c r="T25" s="459"/>
      <c r="U25" s="459"/>
      <c r="V25" s="501"/>
      <c r="W25" s="553"/>
      <c r="X25" s="554"/>
      <c r="Y25" s="555"/>
      <c r="Z25" s="457" t="s">
        <v>174</v>
      </c>
      <c r="AA25" s="437"/>
      <c r="AB25" s="437"/>
      <c r="AC25" s="437"/>
      <c r="AD25" s="437"/>
      <c r="AE25" s="437"/>
      <c r="AF25" s="437"/>
      <c r="AG25" s="438"/>
      <c r="AH25" s="458">
        <v>364</v>
      </c>
      <c r="AI25" s="459"/>
      <c r="AJ25" s="459"/>
      <c r="AK25" s="459"/>
      <c r="AL25" s="501"/>
      <c r="AM25" s="458">
        <v>1082536</v>
      </c>
      <c r="AN25" s="459"/>
      <c r="AO25" s="459"/>
      <c r="AP25" s="459"/>
      <c r="AQ25" s="459"/>
      <c r="AR25" s="501"/>
      <c r="AS25" s="458">
        <v>2974</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6945623</v>
      </c>
      <c r="BO25" s="371"/>
      <c r="BP25" s="371"/>
      <c r="BQ25" s="371"/>
      <c r="BR25" s="371"/>
      <c r="BS25" s="371"/>
      <c r="BT25" s="371"/>
      <c r="BU25" s="372"/>
      <c r="BV25" s="370">
        <v>5404292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176</v>
      </c>
      <c r="F26" s="437"/>
      <c r="G26" s="437"/>
      <c r="H26" s="437"/>
      <c r="I26" s="437"/>
      <c r="J26" s="437"/>
      <c r="K26" s="438"/>
      <c r="L26" s="458">
        <v>1</v>
      </c>
      <c r="M26" s="459"/>
      <c r="N26" s="459"/>
      <c r="O26" s="459"/>
      <c r="P26" s="501"/>
      <c r="Q26" s="458">
        <v>7740</v>
      </c>
      <c r="R26" s="459"/>
      <c r="S26" s="459"/>
      <c r="T26" s="459"/>
      <c r="U26" s="459"/>
      <c r="V26" s="501"/>
      <c r="W26" s="553"/>
      <c r="X26" s="554"/>
      <c r="Y26" s="555"/>
      <c r="Z26" s="457" t="s">
        <v>177</v>
      </c>
      <c r="AA26" s="559"/>
      <c r="AB26" s="559"/>
      <c r="AC26" s="559"/>
      <c r="AD26" s="559"/>
      <c r="AE26" s="559"/>
      <c r="AF26" s="559"/>
      <c r="AG26" s="560"/>
      <c r="AH26" s="458">
        <v>94</v>
      </c>
      <c r="AI26" s="459"/>
      <c r="AJ26" s="459"/>
      <c r="AK26" s="459"/>
      <c r="AL26" s="501"/>
      <c r="AM26" s="458">
        <v>260474</v>
      </c>
      <c r="AN26" s="459"/>
      <c r="AO26" s="459"/>
      <c r="AP26" s="459"/>
      <c r="AQ26" s="459"/>
      <c r="AR26" s="501"/>
      <c r="AS26" s="458">
        <v>2771</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v>380000</v>
      </c>
      <c r="BO26" s="408"/>
      <c r="BP26" s="408"/>
      <c r="BQ26" s="408"/>
      <c r="BR26" s="408"/>
      <c r="BS26" s="408"/>
      <c r="BT26" s="408"/>
      <c r="BU26" s="409"/>
      <c r="BV26" s="407">
        <v>470000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179</v>
      </c>
      <c r="F27" s="437"/>
      <c r="G27" s="437"/>
      <c r="H27" s="437"/>
      <c r="I27" s="437"/>
      <c r="J27" s="437"/>
      <c r="K27" s="438"/>
      <c r="L27" s="458">
        <v>1</v>
      </c>
      <c r="M27" s="459"/>
      <c r="N27" s="459"/>
      <c r="O27" s="459"/>
      <c r="P27" s="501"/>
      <c r="Q27" s="458">
        <v>7000</v>
      </c>
      <c r="R27" s="459"/>
      <c r="S27" s="459"/>
      <c r="T27" s="459"/>
      <c r="U27" s="459"/>
      <c r="V27" s="501"/>
      <c r="W27" s="553"/>
      <c r="X27" s="554"/>
      <c r="Y27" s="555"/>
      <c r="Z27" s="457" t="s">
        <v>180</v>
      </c>
      <c r="AA27" s="437"/>
      <c r="AB27" s="437"/>
      <c r="AC27" s="437"/>
      <c r="AD27" s="437"/>
      <c r="AE27" s="437"/>
      <c r="AF27" s="437"/>
      <c r="AG27" s="438"/>
      <c r="AH27" s="458">
        <v>64</v>
      </c>
      <c r="AI27" s="459"/>
      <c r="AJ27" s="459"/>
      <c r="AK27" s="459"/>
      <c r="AL27" s="501"/>
      <c r="AM27" s="458">
        <v>216728</v>
      </c>
      <c r="AN27" s="459"/>
      <c r="AO27" s="459"/>
      <c r="AP27" s="459"/>
      <c r="AQ27" s="459"/>
      <c r="AR27" s="501"/>
      <c r="AS27" s="458">
        <v>3386</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v>3990343</v>
      </c>
      <c r="BO27" s="527"/>
      <c r="BP27" s="527"/>
      <c r="BQ27" s="527"/>
      <c r="BR27" s="527"/>
      <c r="BS27" s="527"/>
      <c r="BT27" s="527"/>
      <c r="BU27" s="528"/>
      <c r="BV27" s="526">
        <v>3990343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182</v>
      </c>
      <c r="F28" s="437"/>
      <c r="G28" s="437"/>
      <c r="H28" s="437"/>
      <c r="I28" s="437"/>
      <c r="J28" s="437"/>
      <c r="K28" s="438"/>
      <c r="L28" s="458">
        <v>1</v>
      </c>
      <c r="M28" s="459"/>
      <c r="N28" s="459"/>
      <c r="O28" s="459"/>
      <c r="P28" s="501"/>
      <c r="Q28" s="458">
        <v>6600</v>
      </c>
      <c r="R28" s="459"/>
      <c r="S28" s="459"/>
      <c r="T28" s="459"/>
      <c r="U28" s="459"/>
      <c r="V28" s="501"/>
      <c r="W28" s="553"/>
      <c r="X28" s="554"/>
      <c r="Y28" s="555"/>
      <c r="Z28" s="457" t="s">
        <v>183</v>
      </c>
      <c r="AA28" s="437"/>
      <c r="AB28" s="437"/>
      <c r="AC28" s="437"/>
      <c r="AD28" s="437"/>
      <c r="AE28" s="437"/>
      <c r="AF28" s="437"/>
      <c r="AG28" s="438"/>
      <c r="AH28" s="458" t="s">
        <v>129</v>
      </c>
      <c r="AI28" s="459"/>
      <c r="AJ28" s="459"/>
      <c r="AK28" s="459"/>
      <c r="AL28" s="501"/>
      <c r="AM28" s="458" t="s">
        <v>184</v>
      </c>
      <c r="AN28" s="459"/>
      <c r="AO28" s="459"/>
      <c r="AP28" s="459"/>
      <c r="AQ28" s="459"/>
      <c r="AR28" s="501"/>
      <c r="AS28" s="458" t="s">
        <v>129</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12442066</v>
      </c>
      <c r="BO28" s="371"/>
      <c r="BP28" s="371"/>
      <c r="BQ28" s="371"/>
      <c r="BR28" s="371"/>
      <c r="BS28" s="371"/>
      <c r="BT28" s="371"/>
      <c r="BU28" s="372"/>
      <c r="BV28" s="370">
        <v>9540644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35</v>
      </c>
      <c r="M29" s="459"/>
      <c r="N29" s="459"/>
      <c r="O29" s="459"/>
      <c r="P29" s="501"/>
      <c r="Q29" s="458">
        <v>6300</v>
      </c>
      <c r="R29" s="459"/>
      <c r="S29" s="459"/>
      <c r="T29" s="459"/>
      <c r="U29" s="459"/>
      <c r="V29" s="501"/>
      <c r="W29" s="556"/>
      <c r="X29" s="557"/>
      <c r="Y29" s="558"/>
      <c r="Z29" s="457" t="s">
        <v>187</v>
      </c>
      <c r="AA29" s="437"/>
      <c r="AB29" s="437"/>
      <c r="AC29" s="437"/>
      <c r="AD29" s="437"/>
      <c r="AE29" s="437"/>
      <c r="AF29" s="437"/>
      <c r="AG29" s="438"/>
      <c r="AH29" s="458">
        <v>2344</v>
      </c>
      <c r="AI29" s="459"/>
      <c r="AJ29" s="459"/>
      <c r="AK29" s="459"/>
      <c r="AL29" s="501"/>
      <c r="AM29" s="458">
        <v>7371368</v>
      </c>
      <c r="AN29" s="459"/>
      <c r="AO29" s="459"/>
      <c r="AP29" s="459"/>
      <c r="AQ29" s="459"/>
      <c r="AR29" s="501"/>
      <c r="AS29" s="458">
        <v>3145</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6228391</v>
      </c>
      <c r="BO29" s="408"/>
      <c r="BP29" s="408"/>
      <c r="BQ29" s="408"/>
      <c r="BR29" s="408"/>
      <c r="BS29" s="408"/>
      <c r="BT29" s="408"/>
      <c r="BU29" s="409"/>
      <c r="BV29" s="407">
        <v>6759293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100.4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30638985</v>
      </c>
      <c r="BO30" s="527"/>
      <c r="BP30" s="527"/>
      <c r="BQ30" s="527"/>
      <c r="BR30" s="527"/>
      <c r="BS30" s="527"/>
      <c r="BT30" s="527"/>
      <c r="BU30" s="528"/>
      <c r="BV30" s="526">
        <v>29943228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197</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196</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国民健康保険事業（事業勘定）特別会計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15</v>
      </c>
      <c r="BF34" s="597"/>
      <c r="BG34" s="598" t="str">
        <f>IF('各会計、関係団体の財政状況及び健全化判断比率'!B39="","",'各会計、関係団体の財政状況及び健全化判断比率'!B39)</f>
        <v>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17</v>
      </c>
      <c r="BX34" s="597"/>
      <c r="BY34" s="598" t="str">
        <f>IF('各会計、関係団体の財政状況及び健全化判断比率'!B68="","",'各会計、関係団体の財政状況及び健全化判断比率'!B68)</f>
        <v>公立小野町地方綜合病院企業団</v>
      </c>
      <c r="BZ34" s="598"/>
      <c r="CA34" s="598"/>
      <c r="CB34" s="598"/>
      <c r="CC34" s="598"/>
      <c r="CD34" s="598"/>
      <c r="CE34" s="598"/>
      <c r="CF34" s="598"/>
      <c r="CG34" s="598"/>
      <c r="CH34" s="598"/>
      <c r="CI34" s="598"/>
      <c r="CJ34" s="598"/>
      <c r="CK34" s="598"/>
      <c r="CL34" s="598"/>
      <c r="CM34" s="598"/>
      <c r="CN34" s="181"/>
      <c r="CO34" s="597">
        <f>IF(CQ34="","",MAX(C34:D43,U34:V43,AM34:AN43,BE34:BF43,BW34:BX43)+1)</f>
        <v>26</v>
      </c>
      <c r="CP34" s="597"/>
      <c r="CQ34" s="598" t="str">
        <f>IF('各会計、関係団体の財政状況及び健全化判断比率'!BS7="","",'各会計、関係団体の財政状況及び健全化判断比率'!BS7)</f>
        <v>いわき市国際交流協会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母子父子寡婦福祉資金貸付金特別会計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国民健康保険事業（直診勘定）特別会計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IF('各会計、関係団体の財政状況及び健全化判断比率'!B34="","",'各会計、関係団体の財政状況及び健全化判断比率'!B34)</f>
        <v>工業用水道事業会計</v>
      </c>
      <c r="AP35" s="598"/>
      <c r="AQ35" s="598"/>
      <c r="AR35" s="598"/>
      <c r="AS35" s="598"/>
      <c r="AT35" s="598"/>
      <c r="AU35" s="598"/>
      <c r="AV35" s="598"/>
      <c r="AW35" s="598"/>
      <c r="AX35" s="598"/>
      <c r="AY35" s="598"/>
      <c r="AZ35" s="598"/>
      <c r="BA35" s="598"/>
      <c r="BB35" s="598"/>
      <c r="BC35" s="598"/>
      <c r="BD35" s="181"/>
      <c r="BE35" s="597">
        <f t="shared" ref="BE35:BE43" si="1">IF(BG35="","",BE34+1)</f>
        <v>16</v>
      </c>
      <c r="BF35" s="597"/>
      <c r="BG35" s="598" t="str">
        <f>IF('各会計、関係団体の財政状況及び健全化判断比率'!B40="","",'各会計、関係団体の財政状況及び健全化判断比率'!B40)</f>
        <v>温泉給湯事業特別会計</v>
      </c>
      <c r="BH35" s="598"/>
      <c r="BI35" s="598"/>
      <c r="BJ35" s="598"/>
      <c r="BK35" s="598"/>
      <c r="BL35" s="598"/>
      <c r="BM35" s="598"/>
      <c r="BN35" s="598"/>
      <c r="BO35" s="598"/>
      <c r="BP35" s="598"/>
      <c r="BQ35" s="598"/>
      <c r="BR35" s="598"/>
      <c r="BS35" s="598"/>
      <c r="BT35" s="598"/>
      <c r="BU35" s="598"/>
      <c r="BV35" s="181"/>
      <c r="BW35" s="597">
        <f t="shared" ref="BW35:BW43" si="2">IF(BY35="","",BW34+1)</f>
        <v>18</v>
      </c>
      <c r="BX35" s="597"/>
      <c r="BY35" s="598" t="str">
        <f>IF('各会計、関係団体の財政状況及び健全化判断比率'!B69="","",'各会計、関係団体の財政状況及び健全化判断比率'!B69)</f>
        <v>福島県市町村総合事務組合（一般会計）</v>
      </c>
      <c r="BZ35" s="598"/>
      <c r="CA35" s="598"/>
      <c r="CB35" s="598"/>
      <c r="CC35" s="598"/>
      <c r="CD35" s="598"/>
      <c r="CE35" s="598"/>
      <c r="CF35" s="598"/>
      <c r="CG35" s="598"/>
      <c r="CH35" s="598"/>
      <c r="CI35" s="598"/>
      <c r="CJ35" s="598"/>
      <c r="CK35" s="598"/>
      <c r="CL35" s="598"/>
      <c r="CM35" s="598"/>
      <c r="CN35" s="181"/>
      <c r="CO35" s="597">
        <f t="shared" ref="CO35:CO43" si="3">IF(CQ35="","",CO34+1)</f>
        <v>27</v>
      </c>
      <c r="CP35" s="597"/>
      <c r="CQ35" s="598" t="str">
        <f>IF('各会計、関係団体の財政状況及び健全化判断比率'!BS8="","",'各会計、関係団体の財政状況及び健全化判断比率'!BS8)</f>
        <v>常磐湯本温泉</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土地区画整理事業特別会計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IF('各会計、関係団体の財政状況及び健全化判断比率'!B35="","",'各会計、関係団体の財政状況及び健全化判断比率'!B35)</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19</v>
      </c>
      <c r="BX36" s="597"/>
      <c r="BY36" s="598" t="str">
        <f>IF('各会計、関係団体の財政状況及び健全化判断比率'!B70="","",'各会計、関係団体の財政状況及び健全化判断比率'!B70)</f>
        <v>福島県市町村総合事務組合（消防補償等特別会計）</v>
      </c>
      <c r="BZ36" s="598"/>
      <c r="CA36" s="598"/>
      <c r="CB36" s="598"/>
      <c r="CC36" s="598"/>
      <c r="CD36" s="598"/>
      <c r="CE36" s="598"/>
      <c r="CF36" s="598"/>
      <c r="CG36" s="598"/>
      <c r="CH36" s="598"/>
      <c r="CI36" s="598"/>
      <c r="CJ36" s="598"/>
      <c r="CK36" s="598"/>
      <c r="CL36" s="598"/>
      <c r="CM36" s="598"/>
      <c r="CN36" s="181"/>
      <c r="CO36" s="597">
        <f t="shared" si="3"/>
        <v>28</v>
      </c>
      <c r="CP36" s="597"/>
      <c r="CQ36" s="598" t="str">
        <f>IF('各会計、関係団体の財政状況及び健全化判断比率'!BS9="","",'各会計、関係団体の財政状況及び健全化判断比率'!BS9)</f>
        <v>いわき市社会福祉施設事業団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介護保険特別会計</v>
      </c>
      <c r="X37" s="598"/>
      <c r="Y37" s="598"/>
      <c r="Z37" s="598"/>
      <c r="AA37" s="598"/>
      <c r="AB37" s="598"/>
      <c r="AC37" s="598"/>
      <c r="AD37" s="598"/>
      <c r="AE37" s="598"/>
      <c r="AF37" s="598"/>
      <c r="AG37" s="598"/>
      <c r="AH37" s="598"/>
      <c r="AI37" s="598"/>
      <c r="AJ37" s="598"/>
      <c r="AK37" s="598"/>
      <c r="AL37" s="181"/>
      <c r="AM37" s="597">
        <f t="shared" si="0"/>
        <v>12</v>
      </c>
      <c r="AN37" s="597"/>
      <c r="AO37" s="598" t="str">
        <f>IF('各会計、関係団体の財政状況及び健全化判断比率'!B36="","",'各会計、関係団体の財政状況及び健全化判断比率'!B36)</f>
        <v>下水道事業会計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20</v>
      </c>
      <c r="BX37" s="597"/>
      <c r="BY37" s="598" t="str">
        <f>IF('各会計、関係団体の財政状況及び健全化判断比率'!B71="","",'各会計、関係団体の財政状況及び健全化判断比率'!B71)</f>
        <v>福島県市町村総合事務組合（消防賞じゅつ金特別会計）</v>
      </c>
      <c r="BZ37" s="598"/>
      <c r="CA37" s="598"/>
      <c r="CB37" s="598"/>
      <c r="CC37" s="598"/>
      <c r="CD37" s="598"/>
      <c r="CE37" s="598"/>
      <c r="CF37" s="598"/>
      <c r="CG37" s="598"/>
      <c r="CH37" s="598"/>
      <c r="CI37" s="598"/>
      <c r="CJ37" s="598"/>
      <c r="CK37" s="598"/>
      <c r="CL37" s="598"/>
      <c r="CM37" s="598"/>
      <c r="CN37" s="181"/>
      <c r="CO37" s="597">
        <f t="shared" si="3"/>
        <v>29</v>
      </c>
      <c r="CP37" s="597"/>
      <c r="CQ37" s="598" t="str">
        <f>IF('各会計、関係団体の財政状況及び健全化判断比率'!BS10="","",'各会計、関係団体の財政状況及び健全化判断比率'!BS10)</f>
        <v>いわきの里鬼ヶ城</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8</v>
      </c>
      <c r="V38" s="597"/>
      <c r="W38" s="598" t="str">
        <f>IF('各会計、関係団体の財政状況及び健全化判断比率'!B32="","",'各会計、関係団体の財政状況及び健全化判断比率'!B32)</f>
        <v>競輪事業特別会計</v>
      </c>
      <c r="X38" s="598"/>
      <c r="Y38" s="598"/>
      <c r="Z38" s="598"/>
      <c r="AA38" s="598"/>
      <c r="AB38" s="598"/>
      <c r="AC38" s="598"/>
      <c r="AD38" s="598"/>
      <c r="AE38" s="598"/>
      <c r="AF38" s="598"/>
      <c r="AG38" s="598"/>
      <c r="AH38" s="598"/>
      <c r="AI38" s="598"/>
      <c r="AJ38" s="598"/>
      <c r="AK38" s="598"/>
      <c r="AL38" s="181"/>
      <c r="AM38" s="597">
        <f t="shared" si="0"/>
        <v>13</v>
      </c>
      <c r="AN38" s="597"/>
      <c r="AO38" s="598" t="str">
        <f>IF('各会計、関係団体の財政状況及び健全化判断比率'!B37="","",'各会計、関係団体の財政状況及び健全化判断比率'!B37)</f>
        <v>地域汚水処理事業会計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21</v>
      </c>
      <c r="BX38" s="597"/>
      <c r="BY38" s="598" t="str">
        <f>IF('各会計、関係団体の財政状況及び健全化判断比率'!B72="","",'各会計、関係団体の財政状況及び健全化判断比率'!B72)</f>
        <v>福島県市町村総合事務組合（非常勤職員公務災害補償特別会計）</v>
      </c>
      <c r="BZ38" s="598"/>
      <c r="CA38" s="598"/>
      <c r="CB38" s="598"/>
      <c r="CC38" s="598"/>
      <c r="CD38" s="598"/>
      <c r="CE38" s="598"/>
      <c r="CF38" s="598"/>
      <c r="CG38" s="598"/>
      <c r="CH38" s="598"/>
      <c r="CI38" s="598"/>
      <c r="CJ38" s="598"/>
      <c r="CK38" s="598"/>
      <c r="CL38" s="598"/>
      <c r="CM38" s="598"/>
      <c r="CN38" s="181"/>
      <c r="CO38" s="597">
        <f t="shared" si="3"/>
        <v>30</v>
      </c>
      <c r="CP38" s="597"/>
      <c r="CQ38" s="598" t="str">
        <f>IF('各会計、関係団体の財政状況及び健全化判断比率'!BS11="","",'各会計、関係団体の財政状況及び健全化判断比率'!BS11)</f>
        <v>いわき市勤労者福祉サービスセンター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f t="shared" si="0"/>
        <v>14</v>
      </c>
      <c r="AN39" s="597"/>
      <c r="AO39" s="598" t="str">
        <f>IF('各会計、関係団体の財政状況及び健全化判断比率'!B38="","",'各会計、関係団体の財政状況及び健全化判断比率'!B38)</f>
        <v>農業集落排水事業会計</v>
      </c>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22</v>
      </c>
      <c r="BX39" s="597"/>
      <c r="BY39" s="598" t="str">
        <f>IF('各会計、関係団体の財政状況及び健全化判断比率'!B73="","",'各会計、関係団体の財政状況及び健全化判断比率'!B73)</f>
        <v>福島県市町村総合事務組合（自治会館管理特別会計）</v>
      </c>
      <c r="BZ39" s="598"/>
      <c r="CA39" s="598"/>
      <c r="CB39" s="598"/>
      <c r="CC39" s="598"/>
      <c r="CD39" s="598"/>
      <c r="CE39" s="598"/>
      <c r="CF39" s="598"/>
      <c r="CG39" s="598"/>
      <c r="CH39" s="598"/>
      <c r="CI39" s="598"/>
      <c r="CJ39" s="598"/>
      <c r="CK39" s="598"/>
      <c r="CL39" s="598"/>
      <c r="CM39" s="598"/>
      <c r="CN39" s="181"/>
      <c r="CO39" s="597">
        <f t="shared" si="3"/>
        <v>31</v>
      </c>
      <c r="CP39" s="597"/>
      <c r="CQ39" s="598" t="str">
        <f>IF('各会計、関係団体の財政状況及び健全化判断比率'!BS12="","",'各会計、関係団体の財政状況及び健全化判断比率'!BS12)</f>
        <v>いわき市観光物産センター</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23</v>
      </c>
      <c r="BX40" s="597"/>
      <c r="BY40" s="598" t="str">
        <f>IF('各会計、関係団体の財政状況及び健全化判断比率'!B74="","",'各会計、関係団体の財政状況及び健全化判断比率'!B74)</f>
        <v>福島県市民交通災害共済組合</v>
      </c>
      <c r="BZ40" s="598"/>
      <c r="CA40" s="598"/>
      <c r="CB40" s="598"/>
      <c r="CC40" s="598"/>
      <c r="CD40" s="598"/>
      <c r="CE40" s="598"/>
      <c r="CF40" s="598"/>
      <c r="CG40" s="598"/>
      <c r="CH40" s="598"/>
      <c r="CI40" s="598"/>
      <c r="CJ40" s="598"/>
      <c r="CK40" s="598"/>
      <c r="CL40" s="598"/>
      <c r="CM40" s="598"/>
      <c r="CN40" s="181"/>
      <c r="CO40" s="597">
        <f t="shared" si="3"/>
        <v>32</v>
      </c>
      <c r="CP40" s="597"/>
      <c r="CQ40" s="598" t="str">
        <f>IF('各会計、関係団体の財政状況及び健全化判断比率'!BS13="","",'各会計、関係団体の財政状況及び健全化判断比率'!BS13)</f>
        <v>いわきニュータウンセンター</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24</v>
      </c>
      <c r="BX41" s="597"/>
      <c r="BY41" s="598" t="str">
        <f>IF('各会計、関係団体の財政状況及び健全化判断比率'!B75="","",'各会計、関係団体の財政状況及び健全化判断比率'!B75)</f>
        <v>福島県後期高齢者医療広域連合（一般会計）</v>
      </c>
      <c r="BZ41" s="598"/>
      <c r="CA41" s="598"/>
      <c r="CB41" s="598"/>
      <c r="CC41" s="598"/>
      <c r="CD41" s="598"/>
      <c r="CE41" s="598"/>
      <c r="CF41" s="598"/>
      <c r="CG41" s="598"/>
      <c r="CH41" s="598"/>
      <c r="CI41" s="598"/>
      <c r="CJ41" s="598"/>
      <c r="CK41" s="598"/>
      <c r="CL41" s="598"/>
      <c r="CM41" s="598"/>
      <c r="CN41" s="181"/>
      <c r="CO41" s="597">
        <f t="shared" si="3"/>
        <v>33</v>
      </c>
      <c r="CP41" s="597"/>
      <c r="CQ41" s="598" t="str">
        <f>IF('各会計、関係団体の財政状況及び健全化判断比率'!BS14="","",'各会計、関係団体の財政状況及び健全化判断比率'!BS14)</f>
        <v>いわき市土地開発公社</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25</v>
      </c>
      <c r="BX42" s="597"/>
      <c r="BY42" s="598" t="str">
        <f>IF('各会計、関係団体の財政状況及び健全化判断比率'!B76="","",'各会計、関係団体の財政状況及び健全化判断比率'!B76)</f>
        <v>福島県後期高齢者医療広域連合（後期高齢者医療特別会計）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f t="shared" si="3"/>
        <v>34</v>
      </c>
      <c r="CP42" s="597"/>
      <c r="CQ42" s="598" t="str">
        <f>IF('各会計、関係団体の財政状況及び健全化判断比率'!BS15="","",'各会計、関係団体の財政状況及び健全化判断比率'!BS15)</f>
        <v>いわき市公園緑地観光公社</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35</v>
      </c>
      <c r="CP43" s="597"/>
      <c r="CQ43" s="598" t="str">
        <f>IF('各会計、関係団体の財政状況及び健全化判断比率'!BS16="","",'各会計、関係団体の財政状況及び健全化判断比率'!BS16)</f>
        <v>いわき市潮学生寮</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jwU24SzyJYZlFlDfuyJgwEGonqvIcicX+66Hr10CD/HxzYNDDpDtvtLffgmyUge/IsFlI52sUZ1kNeYcazBKpg==" saltValue="+eF7hq3mw2NruWlw9Q1yb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election activeCell="O32" sqref="O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574</v>
      </c>
      <c r="D34" s="1151"/>
      <c r="E34" s="1152"/>
      <c r="F34" s="32">
        <v>10.35</v>
      </c>
      <c r="G34" s="33">
        <v>11.74</v>
      </c>
      <c r="H34" s="33">
        <v>14.52</v>
      </c>
      <c r="I34" s="33">
        <v>16.7</v>
      </c>
      <c r="J34" s="34">
        <v>19.170000000000002</v>
      </c>
      <c r="K34" s="22"/>
      <c r="L34" s="22"/>
      <c r="M34" s="22"/>
      <c r="N34" s="22"/>
      <c r="O34" s="22"/>
      <c r="P34" s="22"/>
    </row>
    <row r="35" spans="1:16" ht="39" customHeight="1" x14ac:dyDescent="0.2">
      <c r="A35" s="22"/>
      <c r="B35" s="35"/>
      <c r="C35" s="1145" t="s">
        <v>575</v>
      </c>
      <c r="D35" s="1146"/>
      <c r="E35" s="1147"/>
      <c r="F35" s="36">
        <v>13.77</v>
      </c>
      <c r="G35" s="37">
        <v>12.62</v>
      </c>
      <c r="H35" s="37">
        <v>12.03</v>
      </c>
      <c r="I35" s="37">
        <v>11.31</v>
      </c>
      <c r="J35" s="38">
        <v>10.49</v>
      </c>
      <c r="K35" s="22"/>
      <c r="L35" s="22"/>
      <c r="M35" s="22"/>
      <c r="N35" s="22"/>
      <c r="O35" s="22"/>
      <c r="P35" s="22"/>
    </row>
    <row r="36" spans="1:16" ht="39" customHeight="1" x14ac:dyDescent="0.2">
      <c r="A36" s="22"/>
      <c r="B36" s="35"/>
      <c r="C36" s="1145" t="s">
        <v>576</v>
      </c>
      <c r="D36" s="1146"/>
      <c r="E36" s="1147"/>
      <c r="F36" s="36">
        <v>6.32</v>
      </c>
      <c r="G36" s="37">
        <v>1.92</v>
      </c>
      <c r="H36" s="37">
        <v>5.86</v>
      </c>
      <c r="I36" s="37">
        <v>10.4</v>
      </c>
      <c r="J36" s="38">
        <v>8</v>
      </c>
      <c r="K36" s="22"/>
      <c r="L36" s="22"/>
      <c r="M36" s="22"/>
      <c r="N36" s="22"/>
      <c r="O36" s="22"/>
      <c r="P36" s="22"/>
    </row>
    <row r="37" spans="1:16" ht="39" customHeight="1" x14ac:dyDescent="0.2">
      <c r="A37" s="22"/>
      <c r="B37" s="35"/>
      <c r="C37" s="1145" t="s">
        <v>577</v>
      </c>
      <c r="D37" s="1146"/>
      <c r="E37" s="1147"/>
      <c r="F37" s="36">
        <v>0.28000000000000003</v>
      </c>
      <c r="G37" s="37">
        <v>0.81</v>
      </c>
      <c r="H37" s="37">
        <v>1.41</v>
      </c>
      <c r="I37" s="37">
        <v>2.16</v>
      </c>
      <c r="J37" s="38">
        <v>2.0499999999999998</v>
      </c>
      <c r="K37" s="22"/>
      <c r="L37" s="22"/>
      <c r="M37" s="22"/>
      <c r="N37" s="22"/>
      <c r="O37" s="22"/>
      <c r="P37" s="22"/>
    </row>
    <row r="38" spans="1:16" ht="39" customHeight="1" x14ac:dyDescent="0.2">
      <c r="A38" s="22"/>
      <c r="B38" s="35"/>
      <c r="C38" s="1145" t="s">
        <v>578</v>
      </c>
      <c r="D38" s="1146"/>
      <c r="E38" s="1147"/>
      <c r="F38" s="36">
        <v>1.1200000000000001</v>
      </c>
      <c r="G38" s="37">
        <v>0.45</v>
      </c>
      <c r="H38" s="37">
        <v>0.71</v>
      </c>
      <c r="I38" s="37">
        <v>1.26</v>
      </c>
      <c r="J38" s="38">
        <v>1.47</v>
      </c>
      <c r="K38" s="22"/>
      <c r="L38" s="22"/>
      <c r="M38" s="22"/>
      <c r="N38" s="22"/>
      <c r="O38" s="22"/>
      <c r="P38" s="22"/>
    </row>
    <row r="39" spans="1:16" ht="39" customHeight="1" x14ac:dyDescent="0.2">
      <c r="A39" s="22"/>
      <c r="B39" s="35"/>
      <c r="C39" s="1145" t="s">
        <v>579</v>
      </c>
      <c r="D39" s="1146"/>
      <c r="E39" s="1147"/>
      <c r="F39" s="36">
        <v>0.28999999999999998</v>
      </c>
      <c r="G39" s="37">
        <v>0.4</v>
      </c>
      <c r="H39" s="37">
        <v>1.0900000000000001</v>
      </c>
      <c r="I39" s="37">
        <v>0.82</v>
      </c>
      <c r="J39" s="38">
        <v>0.86</v>
      </c>
      <c r="K39" s="22"/>
      <c r="L39" s="22"/>
      <c r="M39" s="22"/>
      <c r="N39" s="22"/>
      <c r="O39" s="22"/>
      <c r="P39" s="22"/>
    </row>
    <row r="40" spans="1:16" ht="39" customHeight="1" x14ac:dyDescent="0.2">
      <c r="A40" s="22"/>
      <c r="B40" s="35"/>
      <c r="C40" s="1145" t="s">
        <v>580</v>
      </c>
      <c r="D40" s="1146"/>
      <c r="E40" s="1147"/>
      <c r="F40" s="36">
        <v>0.59</v>
      </c>
      <c r="G40" s="37">
        <v>0.6</v>
      </c>
      <c r="H40" s="37">
        <v>0.61</v>
      </c>
      <c r="I40" s="37">
        <v>0.61</v>
      </c>
      <c r="J40" s="38">
        <v>0.63</v>
      </c>
      <c r="K40" s="22"/>
      <c r="L40" s="22"/>
      <c r="M40" s="22"/>
      <c r="N40" s="22"/>
      <c r="O40" s="22"/>
      <c r="P40" s="22"/>
    </row>
    <row r="41" spans="1:16" ht="39" customHeight="1" x14ac:dyDescent="0.2">
      <c r="A41" s="22"/>
      <c r="B41" s="35"/>
      <c r="C41" s="1145" t="s">
        <v>581</v>
      </c>
      <c r="D41" s="1146"/>
      <c r="E41" s="1147"/>
      <c r="F41" s="36" t="s">
        <v>527</v>
      </c>
      <c r="G41" s="37" t="s">
        <v>527</v>
      </c>
      <c r="H41" s="37" t="s">
        <v>527</v>
      </c>
      <c r="I41" s="37" t="s">
        <v>527</v>
      </c>
      <c r="J41" s="38">
        <v>0.05</v>
      </c>
      <c r="K41" s="22"/>
      <c r="L41" s="22"/>
      <c r="M41" s="22"/>
      <c r="N41" s="22"/>
      <c r="O41" s="22"/>
      <c r="P41" s="22"/>
    </row>
    <row r="42" spans="1:16" ht="39" customHeight="1" x14ac:dyDescent="0.2">
      <c r="A42" s="22"/>
      <c r="B42" s="39"/>
      <c r="C42" s="1145" t="s">
        <v>582</v>
      </c>
      <c r="D42" s="1146"/>
      <c r="E42" s="1147"/>
      <c r="F42" s="36" t="s">
        <v>527</v>
      </c>
      <c r="G42" s="37" t="s">
        <v>527</v>
      </c>
      <c r="H42" s="37" t="s">
        <v>527</v>
      </c>
      <c r="I42" s="37" t="s">
        <v>527</v>
      </c>
      <c r="J42" s="38" t="s">
        <v>527</v>
      </c>
      <c r="K42" s="22"/>
      <c r="L42" s="22"/>
      <c r="M42" s="22"/>
      <c r="N42" s="22"/>
      <c r="O42" s="22"/>
      <c r="P42" s="22"/>
    </row>
    <row r="43" spans="1:16" ht="39" customHeight="1" thickBot="1" x14ac:dyDescent="0.25">
      <c r="A43" s="22"/>
      <c r="B43" s="40"/>
      <c r="C43" s="1148" t="s">
        <v>583</v>
      </c>
      <c r="D43" s="1149"/>
      <c r="E43" s="1150"/>
      <c r="F43" s="41">
        <v>0.13</v>
      </c>
      <c r="G43" s="42">
        <v>0.13</v>
      </c>
      <c r="H43" s="42">
        <v>0.22</v>
      </c>
      <c r="I43" s="42">
        <v>0.12</v>
      </c>
      <c r="J43" s="43">
        <v>0.14000000000000001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FAsJ8IrSu4FG5m3bhG2v1TcdTKvxcwIt4KX9esq3Sg9ZzJlgkGsDz3enKucJIo3LybXs5+no5AVC6dIZrqGyg==" saltValue="mIIaeZqwkqaiX4cgV22e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4" zoomScaleNormal="100" zoomScaleSheetLayoutView="55" workbookViewId="0">
      <selection activeCell="P43" sqref="P4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11694</v>
      </c>
      <c r="L45" s="60">
        <v>11599</v>
      </c>
      <c r="M45" s="60">
        <v>11817</v>
      </c>
      <c r="N45" s="60">
        <v>12208</v>
      </c>
      <c r="O45" s="61">
        <v>12462</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527</v>
      </c>
      <c r="L46" s="64" t="s">
        <v>527</v>
      </c>
      <c r="M46" s="64" t="s">
        <v>527</v>
      </c>
      <c r="N46" s="64" t="s">
        <v>527</v>
      </c>
      <c r="O46" s="65" t="s">
        <v>527</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527</v>
      </c>
      <c r="L47" s="64" t="s">
        <v>527</v>
      </c>
      <c r="M47" s="64" t="s">
        <v>527</v>
      </c>
      <c r="N47" s="64" t="s">
        <v>527</v>
      </c>
      <c r="O47" s="65" t="s">
        <v>527</v>
      </c>
      <c r="P47" s="48"/>
      <c r="Q47" s="48"/>
      <c r="R47" s="48"/>
      <c r="S47" s="48"/>
      <c r="T47" s="48"/>
      <c r="U47" s="48"/>
    </row>
    <row r="48" spans="1:21" ht="30.75" customHeight="1" x14ac:dyDescent="0.2">
      <c r="A48" s="48"/>
      <c r="B48" s="1155"/>
      <c r="C48" s="1156"/>
      <c r="D48" s="62"/>
      <c r="E48" s="1161" t="s">
        <v>14</v>
      </c>
      <c r="F48" s="1161"/>
      <c r="G48" s="1161"/>
      <c r="H48" s="1161"/>
      <c r="I48" s="1161"/>
      <c r="J48" s="1162"/>
      <c r="K48" s="63">
        <v>3615</v>
      </c>
      <c r="L48" s="64">
        <v>3708</v>
      </c>
      <c r="M48" s="64">
        <v>4379</v>
      </c>
      <c r="N48" s="64">
        <v>4388</v>
      </c>
      <c r="O48" s="65">
        <v>4319</v>
      </c>
      <c r="P48" s="48"/>
      <c r="Q48" s="48"/>
      <c r="R48" s="48"/>
      <c r="S48" s="48"/>
      <c r="T48" s="48"/>
      <c r="U48" s="48"/>
    </row>
    <row r="49" spans="1:21" ht="30.75" customHeight="1" x14ac:dyDescent="0.2">
      <c r="A49" s="48"/>
      <c r="B49" s="1155"/>
      <c r="C49" s="1156"/>
      <c r="D49" s="62"/>
      <c r="E49" s="1161" t="s">
        <v>15</v>
      </c>
      <c r="F49" s="1161"/>
      <c r="G49" s="1161"/>
      <c r="H49" s="1161"/>
      <c r="I49" s="1161"/>
      <c r="J49" s="1162"/>
      <c r="K49" s="63">
        <v>4</v>
      </c>
      <c r="L49" s="64">
        <v>2</v>
      </c>
      <c r="M49" s="64">
        <v>0</v>
      </c>
      <c r="N49" s="64">
        <v>1</v>
      </c>
      <c r="O49" s="65">
        <v>1</v>
      </c>
      <c r="P49" s="48"/>
      <c r="Q49" s="48"/>
      <c r="R49" s="48"/>
      <c r="S49" s="48"/>
      <c r="T49" s="48"/>
      <c r="U49" s="48"/>
    </row>
    <row r="50" spans="1:21" ht="30.75" customHeight="1" x14ac:dyDescent="0.2">
      <c r="A50" s="48"/>
      <c r="B50" s="1155"/>
      <c r="C50" s="1156"/>
      <c r="D50" s="62"/>
      <c r="E50" s="1161" t="s">
        <v>16</v>
      </c>
      <c r="F50" s="1161"/>
      <c r="G50" s="1161"/>
      <c r="H50" s="1161"/>
      <c r="I50" s="1161"/>
      <c r="J50" s="1162"/>
      <c r="K50" s="63">
        <v>973</v>
      </c>
      <c r="L50" s="64">
        <v>973</v>
      </c>
      <c r="M50" s="64">
        <v>973</v>
      </c>
      <c r="N50" s="64">
        <v>973</v>
      </c>
      <c r="O50" s="65">
        <v>1460</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527</v>
      </c>
      <c r="L51" s="64" t="s">
        <v>527</v>
      </c>
      <c r="M51" s="64" t="s">
        <v>527</v>
      </c>
      <c r="N51" s="64" t="s">
        <v>527</v>
      </c>
      <c r="O51" s="65" t="s">
        <v>527</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11599</v>
      </c>
      <c r="L52" s="64">
        <v>11936</v>
      </c>
      <c r="M52" s="64">
        <v>11673</v>
      </c>
      <c r="N52" s="64">
        <v>11393</v>
      </c>
      <c r="O52" s="65">
        <v>11712</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4687</v>
      </c>
      <c r="L53" s="69">
        <v>4346</v>
      </c>
      <c r="M53" s="69">
        <v>5496</v>
      </c>
      <c r="N53" s="69">
        <v>6177</v>
      </c>
      <c r="O53" s="70">
        <v>6530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5">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wtLprxV7FYkKX1PwyZ1WcL3sYg4Gj2prHmfU7E0+cHVMsYxQGNbK0cH/qVT5+tg+CzjvdwP/3o1vOzoi2HK9Q==" saltValue="ngkI7K7v5X68a3BYwMpYn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2" zoomScale="70" zoomScaleNormal="70" zoomScaleSheetLayoutView="100" workbookViewId="0">
      <selection activeCell="Q39" sqref="Q39"/>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567</v>
      </c>
      <c r="J40" s="103" t="s">
        <v>568</v>
      </c>
      <c r="K40" s="103" t="s">
        <v>569</v>
      </c>
      <c r="L40" s="103" t="s">
        <v>570</v>
      </c>
      <c r="M40" s="104" t="s">
        <v>571</v>
      </c>
    </row>
    <row r="41" spans="2:13" ht="27.75" customHeight="1" x14ac:dyDescent="0.2">
      <c r="B41" s="1184" t="s">
        <v>31</v>
      </c>
      <c r="C41" s="1185"/>
      <c r="D41" s="105"/>
      <c r="E41" s="1190" t="s">
        <v>32</v>
      </c>
      <c r="F41" s="1190"/>
      <c r="G41" s="1190"/>
      <c r="H41" s="1191"/>
      <c r="I41" s="355">
        <v>122809</v>
      </c>
      <c r="J41" s="356">
        <v>122440</v>
      </c>
      <c r="K41" s="356">
        <v>128652</v>
      </c>
      <c r="L41" s="356">
        <v>131458</v>
      </c>
      <c r="M41" s="357">
        <v>130775</v>
      </c>
    </row>
    <row r="42" spans="2:13" ht="27.75" customHeight="1" x14ac:dyDescent="0.2">
      <c r="B42" s="1186"/>
      <c r="C42" s="1187"/>
      <c r="D42" s="106"/>
      <c r="E42" s="1192" t="s">
        <v>33</v>
      </c>
      <c r="F42" s="1192"/>
      <c r="G42" s="1192"/>
      <c r="H42" s="1193"/>
      <c r="I42" s="358">
        <v>4109</v>
      </c>
      <c r="J42" s="359">
        <v>3237</v>
      </c>
      <c r="K42" s="359">
        <v>2342</v>
      </c>
      <c r="L42" s="359">
        <v>1423</v>
      </c>
      <c r="M42" s="360">
        <v>481</v>
      </c>
    </row>
    <row r="43" spans="2:13" ht="27.75" customHeight="1" x14ac:dyDescent="0.2">
      <c r="B43" s="1186"/>
      <c r="C43" s="1187"/>
      <c r="D43" s="106"/>
      <c r="E43" s="1192" t="s">
        <v>34</v>
      </c>
      <c r="F43" s="1192"/>
      <c r="G43" s="1192"/>
      <c r="H43" s="1193"/>
      <c r="I43" s="358">
        <v>63924</v>
      </c>
      <c r="J43" s="359">
        <v>64222</v>
      </c>
      <c r="K43" s="359">
        <v>63344</v>
      </c>
      <c r="L43" s="359">
        <v>61792</v>
      </c>
      <c r="M43" s="360">
        <v>59699</v>
      </c>
    </row>
    <row r="44" spans="2:13" ht="27.75" customHeight="1" x14ac:dyDescent="0.2">
      <c r="B44" s="1186"/>
      <c r="C44" s="1187"/>
      <c r="D44" s="106"/>
      <c r="E44" s="1192" t="s">
        <v>35</v>
      </c>
      <c r="F44" s="1192"/>
      <c r="G44" s="1192"/>
      <c r="H44" s="1193"/>
      <c r="I44" s="358">
        <v>11</v>
      </c>
      <c r="J44" s="359">
        <v>11</v>
      </c>
      <c r="K44" s="359">
        <v>11</v>
      </c>
      <c r="L44" s="359">
        <v>14</v>
      </c>
      <c r="M44" s="360">
        <v>14</v>
      </c>
    </row>
    <row r="45" spans="2:13" ht="27.75" customHeight="1" x14ac:dyDescent="0.2">
      <c r="B45" s="1186"/>
      <c r="C45" s="1187"/>
      <c r="D45" s="106"/>
      <c r="E45" s="1192" t="s">
        <v>36</v>
      </c>
      <c r="F45" s="1192"/>
      <c r="G45" s="1192"/>
      <c r="H45" s="1193"/>
      <c r="I45" s="358">
        <v>16124</v>
      </c>
      <c r="J45" s="359">
        <v>16163</v>
      </c>
      <c r="K45" s="359">
        <v>16035</v>
      </c>
      <c r="L45" s="359">
        <v>16462</v>
      </c>
      <c r="M45" s="360">
        <v>16434</v>
      </c>
    </row>
    <row r="46" spans="2:13" ht="27.75" customHeight="1" x14ac:dyDescent="0.2">
      <c r="B46" s="1186"/>
      <c r="C46" s="1187"/>
      <c r="D46" s="107"/>
      <c r="E46" s="1192" t="s">
        <v>37</v>
      </c>
      <c r="F46" s="1192"/>
      <c r="G46" s="1192"/>
      <c r="H46" s="1193"/>
      <c r="I46" s="358" t="s">
        <v>527</v>
      </c>
      <c r="J46" s="359" t="s">
        <v>527</v>
      </c>
      <c r="K46" s="359" t="s">
        <v>527</v>
      </c>
      <c r="L46" s="359" t="s">
        <v>527</v>
      </c>
      <c r="M46" s="360" t="s">
        <v>527</v>
      </c>
    </row>
    <row r="47" spans="2:13" ht="27.75" customHeight="1" x14ac:dyDescent="0.2">
      <c r="B47" s="1186"/>
      <c r="C47" s="1187"/>
      <c r="D47" s="108"/>
      <c r="E47" s="1194" t="s">
        <v>38</v>
      </c>
      <c r="F47" s="1195"/>
      <c r="G47" s="1195"/>
      <c r="H47" s="1196"/>
      <c r="I47" s="358" t="s">
        <v>527</v>
      </c>
      <c r="J47" s="359" t="s">
        <v>527</v>
      </c>
      <c r="K47" s="359" t="s">
        <v>527</v>
      </c>
      <c r="L47" s="359" t="s">
        <v>527</v>
      </c>
      <c r="M47" s="360" t="s">
        <v>527</v>
      </c>
    </row>
    <row r="48" spans="2:13" ht="27.75" customHeight="1" x14ac:dyDescent="0.2">
      <c r="B48" s="1186"/>
      <c r="C48" s="1187"/>
      <c r="D48" s="106"/>
      <c r="E48" s="1192" t="s">
        <v>39</v>
      </c>
      <c r="F48" s="1192"/>
      <c r="G48" s="1192"/>
      <c r="H48" s="1193"/>
      <c r="I48" s="358" t="s">
        <v>527</v>
      </c>
      <c r="J48" s="359" t="s">
        <v>527</v>
      </c>
      <c r="K48" s="359" t="s">
        <v>527</v>
      </c>
      <c r="L48" s="359" t="s">
        <v>527</v>
      </c>
      <c r="M48" s="360" t="s">
        <v>527</v>
      </c>
    </row>
    <row r="49" spans="2:13" ht="27.75" customHeight="1" x14ac:dyDescent="0.2">
      <c r="B49" s="1188"/>
      <c r="C49" s="1189"/>
      <c r="D49" s="106"/>
      <c r="E49" s="1192" t="s">
        <v>40</v>
      </c>
      <c r="F49" s="1192"/>
      <c r="G49" s="1192"/>
      <c r="H49" s="1193"/>
      <c r="I49" s="358" t="s">
        <v>527</v>
      </c>
      <c r="J49" s="359" t="s">
        <v>527</v>
      </c>
      <c r="K49" s="359" t="s">
        <v>527</v>
      </c>
      <c r="L49" s="359" t="s">
        <v>527</v>
      </c>
      <c r="M49" s="360" t="s">
        <v>527</v>
      </c>
    </row>
    <row r="50" spans="2:13" ht="27.75" customHeight="1" x14ac:dyDescent="0.2">
      <c r="B50" s="1197" t="s">
        <v>41</v>
      </c>
      <c r="C50" s="1198"/>
      <c r="D50" s="109"/>
      <c r="E50" s="1192" t="s">
        <v>42</v>
      </c>
      <c r="F50" s="1192"/>
      <c r="G50" s="1192"/>
      <c r="H50" s="1193"/>
      <c r="I50" s="358">
        <v>50127</v>
      </c>
      <c r="J50" s="359">
        <v>46424</v>
      </c>
      <c r="K50" s="359">
        <v>50075</v>
      </c>
      <c r="L50" s="359">
        <v>51894</v>
      </c>
      <c r="M50" s="360">
        <v>55723</v>
      </c>
    </row>
    <row r="51" spans="2:13" ht="27.75" customHeight="1" x14ac:dyDescent="0.2">
      <c r="B51" s="1186"/>
      <c r="C51" s="1187"/>
      <c r="D51" s="106"/>
      <c r="E51" s="1192" t="s">
        <v>43</v>
      </c>
      <c r="F51" s="1192"/>
      <c r="G51" s="1192"/>
      <c r="H51" s="1193"/>
      <c r="I51" s="358">
        <v>27778</v>
      </c>
      <c r="J51" s="359">
        <v>26221</v>
      </c>
      <c r="K51" s="359">
        <v>29316</v>
      </c>
      <c r="L51" s="359">
        <v>31319</v>
      </c>
      <c r="M51" s="360">
        <v>32064</v>
      </c>
    </row>
    <row r="52" spans="2:13" ht="27.75" customHeight="1" x14ac:dyDescent="0.2">
      <c r="B52" s="1188"/>
      <c r="C52" s="1189"/>
      <c r="D52" s="106"/>
      <c r="E52" s="1192" t="s">
        <v>44</v>
      </c>
      <c r="F52" s="1192"/>
      <c r="G52" s="1192"/>
      <c r="H52" s="1193"/>
      <c r="I52" s="358">
        <v>117702</v>
      </c>
      <c r="J52" s="359">
        <v>118650</v>
      </c>
      <c r="K52" s="359">
        <v>124627</v>
      </c>
      <c r="L52" s="359">
        <v>126007</v>
      </c>
      <c r="M52" s="360">
        <v>127165</v>
      </c>
    </row>
    <row r="53" spans="2:13" ht="27.75" customHeight="1" thickBot="1" x14ac:dyDescent="0.25">
      <c r="B53" s="1199" t="s">
        <v>45</v>
      </c>
      <c r="C53" s="1200"/>
      <c r="D53" s="110"/>
      <c r="E53" s="1201" t="s">
        <v>46</v>
      </c>
      <c r="F53" s="1201"/>
      <c r="G53" s="1201"/>
      <c r="H53" s="1202"/>
      <c r="I53" s="361">
        <v>11372</v>
      </c>
      <c r="J53" s="362">
        <v>14777</v>
      </c>
      <c r="K53" s="362">
        <v>6366</v>
      </c>
      <c r="L53" s="362">
        <v>1929</v>
      </c>
      <c r="M53" s="363">
        <v>-7550</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AUJ4Bverc4FeTYyAznYRZKNxaM5xzax91hMFhzhJtNU3nPPsuvIQ/KTgupMXhdHXCdcOeTT7J3BKEsdFotC3EA==" saltValue="Tb4TBQNOefPXLzxNtSaJ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4" zoomScaleNormal="100" zoomScaleSheetLayoutView="100" workbookViewId="0">
      <selection activeCell="J44" sqref="J44"/>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1" t="s">
        <v>49</v>
      </c>
      <c r="D55" s="1211"/>
      <c r="E55" s="1212"/>
      <c r="F55" s="122">
        <v>10655</v>
      </c>
      <c r="G55" s="122">
        <v>9541</v>
      </c>
      <c r="H55" s="123">
        <v>12442</v>
      </c>
    </row>
    <row r="56" spans="2:8" ht="52.5" customHeight="1" x14ac:dyDescent="0.2">
      <c r="B56" s="124"/>
      <c r="C56" s="1213" t="s">
        <v>50</v>
      </c>
      <c r="D56" s="1213"/>
      <c r="E56" s="1214"/>
      <c r="F56" s="125">
        <v>7172</v>
      </c>
      <c r="G56" s="125">
        <v>6759</v>
      </c>
      <c r="H56" s="126">
        <v>6228</v>
      </c>
    </row>
    <row r="57" spans="2:8" ht="53.25" customHeight="1" x14ac:dyDescent="0.2">
      <c r="B57" s="124"/>
      <c r="C57" s="1215" t="s">
        <v>51</v>
      </c>
      <c r="D57" s="1215"/>
      <c r="E57" s="1216"/>
      <c r="F57" s="127">
        <v>27306</v>
      </c>
      <c r="G57" s="127">
        <v>29943</v>
      </c>
      <c r="H57" s="128">
        <v>30639</v>
      </c>
    </row>
    <row r="58" spans="2:8" ht="45.75" customHeight="1" x14ac:dyDescent="0.2">
      <c r="B58" s="129"/>
      <c r="C58" s="1203" t="s">
        <v>612</v>
      </c>
      <c r="D58" s="1204"/>
      <c r="E58" s="1205"/>
      <c r="F58" s="130">
        <v>12746</v>
      </c>
      <c r="G58" s="130">
        <v>14152</v>
      </c>
      <c r="H58" s="131">
        <v>13231</v>
      </c>
    </row>
    <row r="59" spans="2:8" ht="45.75" customHeight="1" x14ac:dyDescent="0.2">
      <c r="B59" s="129"/>
      <c r="C59" s="1203" t="s">
        <v>613</v>
      </c>
      <c r="D59" s="1204"/>
      <c r="E59" s="1205"/>
      <c r="F59" s="130">
        <v>5023</v>
      </c>
      <c r="G59" s="130">
        <v>6518</v>
      </c>
      <c r="H59" s="131">
        <v>7965</v>
      </c>
    </row>
    <row r="60" spans="2:8" ht="45.75" customHeight="1" x14ac:dyDescent="0.2">
      <c r="B60" s="129"/>
      <c r="C60" s="1203" t="s">
        <v>614</v>
      </c>
      <c r="D60" s="1204"/>
      <c r="E60" s="1205"/>
      <c r="F60" s="130">
        <v>4749</v>
      </c>
      <c r="G60" s="130">
        <v>4586</v>
      </c>
      <c r="H60" s="131">
        <v>4557</v>
      </c>
    </row>
    <row r="61" spans="2:8" ht="45.75" customHeight="1" x14ac:dyDescent="0.2">
      <c r="B61" s="129"/>
      <c r="C61" s="1203" t="s">
        <v>615</v>
      </c>
      <c r="D61" s="1204"/>
      <c r="E61" s="1205"/>
      <c r="F61" s="130">
        <v>684</v>
      </c>
      <c r="G61" s="130">
        <v>667</v>
      </c>
      <c r="H61" s="131">
        <v>655</v>
      </c>
    </row>
    <row r="62" spans="2:8" ht="45.75" customHeight="1" thickBot="1" x14ac:dyDescent="0.25">
      <c r="B62" s="132"/>
      <c r="C62" s="1206" t="s">
        <v>616</v>
      </c>
      <c r="D62" s="1207"/>
      <c r="E62" s="1208"/>
      <c r="F62" s="133">
        <v>537</v>
      </c>
      <c r="G62" s="133">
        <v>505</v>
      </c>
      <c r="H62" s="134">
        <v>505</v>
      </c>
    </row>
    <row r="63" spans="2:8" ht="52.5" customHeight="1" thickBot="1" x14ac:dyDescent="0.25">
      <c r="B63" s="135"/>
      <c r="C63" s="1209" t="s">
        <v>52</v>
      </c>
      <c r="D63" s="1209"/>
      <c r="E63" s="1210"/>
      <c r="F63" s="136">
        <v>45134</v>
      </c>
      <c r="G63" s="136">
        <v>46243</v>
      </c>
      <c r="H63" s="137">
        <v>49309</v>
      </c>
    </row>
    <row r="64" spans="2:8" ht="13.2" x14ac:dyDescent="0.2"/>
  </sheetData>
  <sheetProtection algorithmName="SHA-512" hashValue="VwOb0hxYsfn4VYGOQ2KunSVSBX3P41Nw6MmmUxZis+IfDhjh7BVNur98eNLZG+s3CBgf4BCvETXHk5AJT5yuBg==" saltValue="Qf046Kdtlqwxmx4nclQn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565</v>
      </c>
      <c r="G2" s="151"/>
      <c r="H2" s="152"/>
    </row>
    <row r="3" spans="1:8" x14ac:dyDescent="0.2">
      <c r="A3" s="148" t="s">
        <v>558</v>
      </c>
      <c r="B3" s="153"/>
      <c r="C3" s="154"/>
      <c r="D3" s="155">
        <v>63802</v>
      </c>
      <c r="E3" s="156"/>
      <c r="F3" s="157">
        <v>46457</v>
      </c>
      <c r="G3" s="158"/>
      <c r="H3" s="159"/>
    </row>
    <row r="4" spans="1:8" x14ac:dyDescent="0.2">
      <c r="A4" s="160"/>
      <c r="B4" s="161"/>
      <c r="C4" s="162"/>
      <c r="D4" s="163">
        <v>23402</v>
      </c>
      <c r="E4" s="164"/>
      <c r="F4" s="165">
        <v>24020</v>
      </c>
      <c r="G4" s="166"/>
      <c r="H4" s="167"/>
    </row>
    <row r="5" spans="1:8" x14ac:dyDescent="0.2">
      <c r="A5" s="148" t="s">
        <v>560</v>
      </c>
      <c r="B5" s="153"/>
      <c r="C5" s="154"/>
      <c r="D5" s="155">
        <v>48223</v>
      </c>
      <c r="E5" s="156"/>
      <c r="F5" s="157">
        <v>51849</v>
      </c>
      <c r="G5" s="158"/>
      <c r="H5" s="159"/>
    </row>
    <row r="6" spans="1:8" x14ac:dyDescent="0.2">
      <c r="A6" s="160"/>
      <c r="B6" s="161"/>
      <c r="C6" s="162"/>
      <c r="D6" s="163">
        <v>28952</v>
      </c>
      <c r="E6" s="164"/>
      <c r="F6" s="165">
        <v>26326</v>
      </c>
      <c r="G6" s="166"/>
      <c r="H6" s="167"/>
    </row>
    <row r="7" spans="1:8" x14ac:dyDescent="0.2">
      <c r="A7" s="148" t="s">
        <v>561</v>
      </c>
      <c r="B7" s="153"/>
      <c r="C7" s="154"/>
      <c r="D7" s="155">
        <v>57132</v>
      </c>
      <c r="E7" s="156"/>
      <c r="F7" s="157">
        <v>52191</v>
      </c>
      <c r="G7" s="158"/>
      <c r="H7" s="159"/>
    </row>
    <row r="8" spans="1:8" x14ac:dyDescent="0.2">
      <c r="A8" s="160"/>
      <c r="B8" s="161"/>
      <c r="C8" s="162"/>
      <c r="D8" s="163">
        <v>26627</v>
      </c>
      <c r="E8" s="164"/>
      <c r="F8" s="165">
        <v>26807</v>
      </c>
      <c r="G8" s="166"/>
      <c r="H8" s="167"/>
    </row>
    <row r="9" spans="1:8" x14ac:dyDescent="0.2">
      <c r="A9" s="148" t="s">
        <v>562</v>
      </c>
      <c r="B9" s="153"/>
      <c r="C9" s="154"/>
      <c r="D9" s="155">
        <v>55312</v>
      </c>
      <c r="E9" s="156"/>
      <c r="F9" s="157">
        <v>48105</v>
      </c>
      <c r="G9" s="158"/>
      <c r="H9" s="159"/>
    </row>
    <row r="10" spans="1:8" x14ac:dyDescent="0.2">
      <c r="A10" s="160"/>
      <c r="B10" s="161"/>
      <c r="C10" s="162"/>
      <c r="D10" s="163">
        <v>31076</v>
      </c>
      <c r="E10" s="164"/>
      <c r="F10" s="165">
        <v>24072</v>
      </c>
      <c r="G10" s="166"/>
      <c r="H10" s="167"/>
    </row>
    <row r="11" spans="1:8" x14ac:dyDescent="0.2">
      <c r="A11" s="148" t="s">
        <v>563</v>
      </c>
      <c r="B11" s="153"/>
      <c r="C11" s="154"/>
      <c r="D11" s="155">
        <v>49967</v>
      </c>
      <c r="E11" s="156"/>
      <c r="F11" s="157">
        <v>47446</v>
      </c>
      <c r="G11" s="158"/>
      <c r="H11" s="159"/>
    </row>
    <row r="12" spans="1:8" x14ac:dyDescent="0.2">
      <c r="A12" s="160"/>
      <c r="B12" s="161"/>
      <c r="C12" s="168"/>
      <c r="D12" s="163">
        <v>25537</v>
      </c>
      <c r="E12" s="164"/>
      <c r="F12" s="165">
        <v>24371</v>
      </c>
      <c r="G12" s="166"/>
      <c r="H12" s="167"/>
    </row>
    <row r="13" spans="1:8" x14ac:dyDescent="0.2">
      <c r="A13" s="148"/>
      <c r="B13" s="153"/>
      <c r="C13" s="169"/>
      <c r="D13" s="170">
        <v>54887</v>
      </c>
      <c r="E13" s="171"/>
      <c r="F13" s="172">
        <v>49210</v>
      </c>
      <c r="G13" s="173"/>
      <c r="H13" s="159"/>
    </row>
    <row r="14" spans="1:8" x14ac:dyDescent="0.2">
      <c r="A14" s="160"/>
      <c r="B14" s="161"/>
      <c r="C14" s="162"/>
      <c r="D14" s="163">
        <v>27119</v>
      </c>
      <c r="E14" s="164"/>
      <c r="F14" s="165">
        <v>25119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6.11</v>
      </c>
      <c r="C19" s="174">
        <f>ROUND(VALUE(SUBSTITUTE(実質収支比率等に係る経年分析!G$48,"▲","-")),2)</f>
        <v>1.91</v>
      </c>
      <c r="D19" s="174">
        <f>ROUND(VALUE(SUBSTITUTE(実質収支比率等に係る経年分析!H$48,"▲","-")),2)</f>
        <v>3.68</v>
      </c>
      <c r="E19" s="174">
        <f>ROUND(VALUE(SUBSTITUTE(実質収支比率等に係る経年分析!I$48,"▲","-")),2)</f>
        <v>10.29</v>
      </c>
      <c r="F19" s="174">
        <f>ROUND(VALUE(SUBSTITUTE(実質収支比率等に係る経年分析!J$48,"▲","-")),2)</f>
        <v>7.95</v>
      </c>
    </row>
    <row r="20" spans="1:11" x14ac:dyDescent="0.2">
      <c r="A20" s="174" t="s">
        <v>56</v>
      </c>
      <c r="B20" s="174">
        <f>ROUND(VALUE(SUBSTITUTE(実質収支比率等に係る経年分析!F$47,"▲","-")),2)</f>
        <v>13.3</v>
      </c>
      <c r="C20" s="174">
        <f>ROUND(VALUE(SUBSTITUTE(実質収支比率等に係る経年分析!G$47,"▲","-")),2)</f>
        <v>10.26</v>
      </c>
      <c r="D20" s="174">
        <f>ROUND(VALUE(SUBSTITUTE(実質収支比率等に係る経年分析!H$47,"▲","-")),2)</f>
        <v>13.93</v>
      </c>
      <c r="E20" s="174">
        <f>ROUND(VALUE(SUBSTITUTE(実質収支比率等に係る経年分析!I$47,"▲","-")),2)</f>
        <v>12.05</v>
      </c>
      <c r="F20" s="174">
        <f>ROUND(VALUE(SUBSTITUTE(実質収支比率等に係る経年分析!J$47,"▲","-")),2)</f>
        <v>15.95</v>
      </c>
    </row>
    <row r="21" spans="1:11" x14ac:dyDescent="0.2">
      <c r="A21" s="174" t="s">
        <v>57</v>
      </c>
      <c r="B21" s="174">
        <f>IF(ISNUMBER(VALUE(SUBSTITUTE(実質収支比率等に係る経年分析!F$49,"▲","-"))),ROUND(VALUE(SUBSTITUTE(実質収支比率等に係る経年分析!F$49,"▲","-")),2),NA())</f>
        <v>-2.95</v>
      </c>
      <c r="C21" s="174">
        <f>IF(ISNUMBER(VALUE(SUBSTITUTE(実質収支比率等に係る経年分析!G$49,"▲","-"))),ROUND(VALUE(SUBSTITUTE(実質収支比率等に係る経年分析!G$49,"▲","-")),2),NA())</f>
        <v>-1.38</v>
      </c>
      <c r="D21" s="174">
        <f>IF(ISNUMBER(VALUE(SUBSTITUTE(実質収支比率等に係る経年分析!H$49,"▲","-"))),ROUND(VALUE(SUBSTITUTE(実質収支比率等に係る経年分析!H$49,"▲","-")),2),NA())</f>
        <v>5.73</v>
      </c>
      <c r="E21" s="174">
        <f>IF(ISNUMBER(VALUE(SUBSTITUTE(実質収支比率等に係る経年分析!I$49,"▲","-"))),ROUND(VALUE(SUBSTITUTE(実質収支比率等に係る経年分析!I$49,"▲","-")),2),NA())</f>
        <v>5.33</v>
      </c>
      <c r="F21" s="174">
        <f>IF(ISNUMBER(VALUE(SUBSTITUTE(実質収支比率等に係る経年分析!J$49,"▲","-"))),ROUND(VALUE(SUBSTITUTE(実質収支比率等に係る経年分析!J$49,"▲","-")),2),NA())</f>
        <v>1.22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0.14000000000000001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工業用水道事業会計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2">
      <c r="A30" s="175" t="str">
        <f>IF(連結実質赤字比率に係る赤字・黒字の構成分析!C$40="",NA(),連結実質赤字比率に係る赤字・黒字の構成分析!C$40)</f>
        <v>地域汚水処理事業会計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0.61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0.61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0.63</v>
      </c>
    </row>
    <row r="31" spans="1:11" x14ac:dyDescent="0.2">
      <c r="A31" s="175" t="str">
        <f>IF(連結実質赤字比率に係る赤字・黒字の構成分析!C$39="",NA(),連結実質赤字比率に係る赤字・黒字の構成分析!C$39)</f>
        <v>競輪事業特別会計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0.28999999999999998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1.0900000000000001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0.86</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1.1200000000000001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1.47</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0.28000000000000003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2.0499999999999998</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6.32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13.77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10.49</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10.35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19.170000000000002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11599</v>
      </c>
      <c r="E42" s="176"/>
      <c r="F42" s="176"/>
      <c r="G42" s="176">
        <f>'実質公債費比率（分子）の構造'!L$52</f>
        <v>11936</v>
      </c>
      <c r="H42" s="176"/>
      <c r="I42" s="176"/>
      <c r="J42" s="176">
        <f>'実質公債費比率（分子）の構造'!M$52</f>
        <v>11673</v>
      </c>
      <c r="K42" s="176"/>
      <c r="L42" s="176"/>
      <c r="M42" s="176">
        <f>'実質公債費比率（分子）の構造'!N$52</f>
        <v>11393</v>
      </c>
      <c r="N42" s="176"/>
      <c r="O42" s="176"/>
      <c r="P42" s="176">
        <f>'実質公債費比率（分子）の構造'!O$52</f>
        <v>11712</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973</v>
      </c>
      <c r="C44" s="176"/>
      <c r="D44" s="176"/>
      <c r="E44" s="176">
        <f>'実質公債費比率（分子）の構造'!L$50</f>
        <v>973</v>
      </c>
      <c r="F44" s="176"/>
      <c r="G44" s="176"/>
      <c r="H44" s="176">
        <f>'実質公債費比率（分子）の構造'!M$50</f>
        <v>973</v>
      </c>
      <c r="I44" s="176"/>
      <c r="J44" s="176"/>
      <c r="K44" s="176">
        <f>'実質公債費比率（分子）の構造'!N$50</f>
        <v>973</v>
      </c>
      <c r="L44" s="176"/>
      <c r="M44" s="176"/>
      <c r="N44" s="176">
        <f>'実質公債費比率（分子）の構造'!O$50</f>
        <v>1460</v>
      </c>
      <c r="O44" s="176"/>
      <c r="P44" s="176"/>
    </row>
    <row r="45" spans="1:16" x14ac:dyDescent="0.2">
      <c r="A45" s="176" t="s">
        <v>67</v>
      </c>
      <c r="B45" s="176">
        <f>'実質公債費比率（分子）の構造'!K$49</f>
        <v>4</v>
      </c>
      <c r="C45" s="176"/>
      <c r="D45" s="176"/>
      <c r="E45" s="176">
        <f>'実質公債費比率（分子）の構造'!L$49</f>
        <v>2</v>
      </c>
      <c r="F45" s="176"/>
      <c r="G45" s="176"/>
      <c r="H45" s="176">
        <f>'実質公債費比率（分子）の構造'!M$49</f>
        <v>0</v>
      </c>
      <c r="I45" s="176"/>
      <c r="J45" s="176"/>
      <c r="K45" s="176">
        <f>'実質公債費比率（分子）の構造'!N$49</f>
        <v>1</v>
      </c>
      <c r="L45" s="176"/>
      <c r="M45" s="176"/>
      <c r="N45" s="176">
        <f>'実質公債費比率（分子）の構造'!O$49</f>
        <v>1</v>
      </c>
      <c r="O45" s="176"/>
      <c r="P45" s="176"/>
    </row>
    <row r="46" spans="1:16" x14ac:dyDescent="0.2">
      <c r="A46" s="176" t="s">
        <v>68</v>
      </c>
      <c r="B46" s="176">
        <f>'実質公債費比率（分子）の構造'!K$48</f>
        <v>3615</v>
      </c>
      <c r="C46" s="176"/>
      <c r="D46" s="176"/>
      <c r="E46" s="176">
        <f>'実質公債費比率（分子）の構造'!L$48</f>
        <v>3708</v>
      </c>
      <c r="F46" s="176"/>
      <c r="G46" s="176"/>
      <c r="H46" s="176">
        <f>'実質公債費比率（分子）の構造'!M$48</f>
        <v>4379</v>
      </c>
      <c r="I46" s="176"/>
      <c r="J46" s="176"/>
      <c r="K46" s="176">
        <f>'実質公債費比率（分子）の構造'!N$48</f>
        <v>4388</v>
      </c>
      <c r="L46" s="176"/>
      <c r="M46" s="176"/>
      <c r="N46" s="176">
        <f>'実質公債費比率（分子）の構造'!O$48</f>
        <v>4319</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11694</v>
      </c>
      <c r="C49" s="176"/>
      <c r="D49" s="176"/>
      <c r="E49" s="176">
        <f>'実質公債費比率（分子）の構造'!L$45</f>
        <v>11599</v>
      </c>
      <c r="F49" s="176"/>
      <c r="G49" s="176"/>
      <c r="H49" s="176">
        <f>'実質公債費比率（分子）の構造'!M$45</f>
        <v>11817</v>
      </c>
      <c r="I49" s="176"/>
      <c r="J49" s="176"/>
      <c r="K49" s="176">
        <f>'実質公債費比率（分子）の構造'!N$45</f>
        <v>12208</v>
      </c>
      <c r="L49" s="176"/>
      <c r="M49" s="176"/>
      <c r="N49" s="176">
        <f>'実質公債費比率（分子）の構造'!O$45</f>
        <v>12462</v>
      </c>
      <c r="O49" s="176"/>
      <c r="P49" s="176"/>
    </row>
    <row r="50" spans="1:16" x14ac:dyDescent="0.2">
      <c r="A50" s="176" t="s">
        <v>72</v>
      </c>
      <c r="B50" s="176" t="e">
        <f>NA()</f>
        <v>#N/A</v>
      </c>
      <c r="C50" s="176">
        <f>IF(ISNUMBER('実質公債費比率（分子）の構造'!K$53),'実質公債費比率（分子）の構造'!K$53,NA())</f>
        <v>4687</v>
      </c>
      <c r="D50" s="176" t="e">
        <f>NA()</f>
        <v>#N/A</v>
      </c>
      <c r="E50" s="176" t="e">
        <f>NA()</f>
        <v>#N/A</v>
      </c>
      <c r="F50" s="176">
        <f>IF(ISNUMBER('実質公債費比率（分子）の構造'!L$53),'実質公債費比率（分子）の構造'!L$53,NA())</f>
        <v>4346</v>
      </c>
      <c r="G50" s="176" t="e">
        <f>NA()</f>
        <v>#N/A</v>
      </c>
      <c r="H50" s="176" t="e">
        <f>NA()</f>
        <v>#N/A</v>
      </c>
      <c r="I50" s="176">
        <f>IF(ISNUMBER('実質公債費比率（分子）の構造'!M$53),'実質公債費比率（分子）の構造'!M$53,NA())</f>
        <v>5496</v>
      </c>
      <c r="J50" s="176" t="e">
        <f>NA()</f>
        <v>#N/A</v>
      </c>
      <c r="K50" s="176" t="e">
        <f>NA()</f>
        <v>#N/A</v>
      </c>
      <c r="L50" s="176">
        <f>IF(ISNUMBER('実質公債費比率（分子）の構造'!N$53),'実質公債費比率（分子）の構造'!N$53,NA())</f>
        <v>6177</v>
      </c>
      <c r="M50" s="176" t="e">
        <f>NA()</f>
        <v>#N/A</v>
      </c>
      <c r="N50" s="176" t="e">
        <f>NA()</f>
        <v>#N/A</v>
      </c>
      <c r="O50" s="176">
        <f>IF(ISNUMBER('実質公債費比率（分子）の構造'!O$53),'実質公債費比率（分子）の構造'!O$53,NA())</f>
        <v>6530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117702</v>
      </c>
      <c r="E56" s="175"/>
      <c r="F56" s="175"/>
      <c r="G56" s="175">
        <f>'将来負担比率（分子）の構造'!J$52</f>
        <v>118650</v>
      </c>
      <c r="H56" s="175"/>
      <c r="I56" s="175"/>
      <c r="J56" s="175">
        <f>'将来負担比率（分子）の構造'!K$52</f>
        <v>124627</v>
      </c>
      <c r="K56" s="175"/>
      <c r="L56" s="175"/>
      <c r="M56" s="175">
        <f>'将来負担比率（分子）の構造'!L$52</f>
        <v>126007</v>
      </c>
      <c r="N56" s="175"/>
      <c r="O56" s="175"/>
      <c r="P56" s="175">
        <f>'将来負担比率（分子）の構造'!M$52</f>
        <v>127165</v>
      </c>
    </row>
    <row r="57" spans="1:16" x14ac:dyDescent="0.2">
      <c r="A57" s="175" t="s">
        <v>43</v>
      </c>
      <c r="B57" s="175"/>
      <c r="C57" s="175"/>
      <c r="D57" s="175">
        <f>'将来負担比率（分子）の構造'!I$51</f>
        <v>27778</v>
      </c>
      <c r="E57" s="175"/>
      <c r="F57" s="175"/>
      <c r="G57" s="175">
        <f>'将来負担比率（分子）の構造'!J$51</f>
        <v>26221</v>
      </c>
      <c r="H57" s="175"/>
      <c r="I57" s="175"/>
      <c r="J57" s="175">
        <f>'将来負担比率（分子）の構造'!K$51</f>
        <v>29316</v>
      </c>
      <c r="K57" s="175"/>
      <c r="L57" s="175"/>
      <c r="M57" s="175">
        <f>'将来負担比率（分子）の構造'!L$51</f>
        <v>31319</v>
      </c>
      <c r="N57" s="175"/>
      <c r="O57" s="175"/>
      <c r="P57" s="175">
        <f>'将来負担比率（分子）の構造'!M$51</f>
        <v>32064</v>
      </c>
    </row>
    <row r="58" spans="1:16" x14ac:dyDescent="0.2">
      <c r="A58" s="175" t="s">
        <v>42</v>
      </c>
      <c r="B58" s="175"/>
      <c r="C58" s="175"/>
      <c r="D58" s="175">
        <f>'将来負担比率（分子）の構造'!I$50</f>
        <v>50127</v>
      </c>
      <c r="E58" s="175"/>
      <c r="F58" s="175"/>
      <c r="G58" s="175">
        <f>'将来負担比率（分子）の構造'!J$50</f>
        <v>46424</v>
      </c>
      <c r="H58" s="175"/>
      <c r="I58" s="175"/>
      <c r="J58" s="175">
        <f>'将来負担比率（分子）の構造'!K$50</f>
        <v>50075</v>
      </c>
      <c r="K58" s="175"/>
      <c r="L58" s="175"/>
      <c r="M58" s="175">
        <f>'将来負担比率（分子）の構造'!L$50</f>
        <v>51894</v>
      </c>
      <c r="N58" s="175"/>
      <c r="O58" s="175"/>
      <c r="P58" s="175">
        <f>'将来負担比率（分子）の構造'!M$50</f>
        <v>55723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16124</v>
      </c>
      <c r="C62" s="175"/>
      <c r="D62" s="175"/>
      <c r="E62" s="175">
        <f>'将来負担比率（分子）の構造'!J$45</f>
        <v>16163</v>
      </c>
      <c r="F62" s="175"/>
      <c r="G62" s="175"/>
      <c r="H62" s="175">
        <f>'将来負担比率（分子）の構造'!K$45</f>
        <v>16035</v>
      </c>
      <c r="I62" s="175"/>
      <c r="J62" s="175"/>
      <c r="K62" s="175">
        <f>'将来負担比率（分子）の構造'!L$45</f>
        <v>16462</v>
      </c>
      <c r="L62" s="175"/>
      <c r="M62" s="175"/>
      <c r="N62" s="175">
        <f>'将来負担比率（分子）の構造'!M$45</f>
        <v>16434</v>
      </c>
      <c r="O62" s="175"/>
      <c r="P62" s="175"/>
    </row>
    <row r="63" spans="1:16" x14ac:dyDescent="0.2">
      <c r="A63" s="175" t="s">
        <v>35</v>
      </c>
      <c r="B63" s="175">
        <f>'将来負担比率（分子）の構造'!I$44</f>
        <v>11</v>
      </c>
      <c r="C63" s="175"/>
      <c r="D63" s="175"/>
      <c r="E63" s="175">
        <f>'将来負担比率（分子）の構造'!J$44</f>
        <v>11</v>
      </c>
      <c r="F63" s="175"/>
      <c r="G63" s="175"/>
      <c r="H63" s="175">
        <f>'将来負担比率（分子）の構造'!K$44</f>
        <v>11</v>
      </c>
      <c r="I63" s="175"/>
      <c r="J63" s="175"/>
      <c r="K63" s="175">
        <f>'将来負担比率（分子）の構造'!L$44</f>
        <v>14</v>
      </c>
      <c r="L63" s="175"/>
      <c r="M63" s="175"/>
      <c r="N63" s="175">
        <f>'将来負担比率（分子）の構造'!M$44</f>
        <v>14</v>
      </c>
      <c r="O63" s="175"/>
      <c r="P63" s="175"/>
    </row>
    <row r="64" spans="1:16" x14ac:dyDescent="0.2">
      <c r="A64" s="175" t="s">
        <v>34</v>
      </c>
      <c r="B64" s="175">
        <f>'将来負担比率（分子）の構造'!I$43</f>
        <v>63924</v>
      </c>
      <c r="C64" s="175"/>
      <c r="D64" s="175"/>
      <c r="E64" s="175">
        <f>'将来負担比率（分子）の構造'!J$43</f>
        <v>64222</v>
      </c>
      <c r="F64" s="175"/>
      <c r="G64" s="175"/>
      <c r="H64" s="175">
        <f>'将来負担比率（分子）の構造'!K$43</f>
        <v>63344</v>
      </c>
      <c r="I64" s="175"/>
      <c r="J64" s="175"/>
      <c r="K64" s="175">
        <f>'将来負担比率（分子）の構造'!L$43</f>
        <v>61792</v>
      </c>
      <c r="L64" s="175"/>
      <c r="M64" s="175"/>
      <c r="N64" s="175">
        <f>'将来負担比率（分子）の構造'!M$43</f>
        <v>59699</v>
      </c>
      <c r="O64" s="175"/>
      <c r="P64" s="175"/>
    </row>
    <row r="65" spans="1:16" x14ac:dyDescent="0.2">
      <c r="A65" s="175" t="s">
        <v>33</v>
      </c>
      <c r="B65" s="175">
        <f>'将来負担比率（分子）の構造'!I$42</f>
        <v>4109</v>
      </c>
      <c r="C65" s="175"/>
      <c r="D65" s="175"/>
      <c r="E65" s="175">
        <f>'将来負担比率（分子）の構造'!J$42</f>
        <v>3237</v>
      </c>
      <c r="F65" s="175"/>
      <c r="G65" s="175"/>
      <c r="H65" s="175">
        <f>'将来負担比率（分子）の構造'!K$42</f>
        <v>2342</v>
      </c>
      <c r="I65" s="175"/>
      <c r="J65" s="175"/>
      <c r="K65" s="175">
        <f>'将来負担比率（分子）の構造'!L$42</f>
        <v>1423</v>
      </c>
      <c r="L65" s="175"/>
      <c r="M65" s="175"/>
      <c r="N65" s="175">
        <f>'将来負担比率（分子）の構造'!M$42</f>
        <v>481</v>
      </c>
      <c r="O65" s="175"/>
      <c r="P65" s="175"/>
    </row>
    <row r="66" spans="1:16" x14ac:dyDescent="0.2">
      <c r="A66" s="175" t="s">
        <v>32</v>
      </c>
      <c r="B66" s="175">
        <f>'将来負担比率（分子）の構造'!I$41</f>
        <v>122809</v>
      </c>
      <c r="C66" s="175"/>
      <c r="D66" s="175"/>
      <c r="E66" s="175">
        <f>'将来負担比率（分子）の構造'!J$41</f>
        <v>122440</v>
      </c>
      <c r="F66" s="175"/>
      <c r="G66" s="175"/>
      <c r="H66" s="175">
        <f>'将来負担比率（分子）の構造'!K$41</f>
        <v>128652</v>
      </c>
      <c r="I66" s="175"/>
      <c r="J66" s="175"/>
      <c r="K66" s="175">
        <f>'将来負担比率（分子）の構造'!L$41</f>
        <v>131458</v>
      </c>
      <c r="L66" s="175"/>
      <c r="M66" s="175"/>
      <c r="N66" s="175">
        <f>'将来負担比率（分子）の構造'!M$41</f>
        <v>130775</v>
      </c>
      <c r="O66" s="175"/>
      <c r="P66" s="175"/>
    </row>
    <row r="67" spans="1:16" x14ac:dyDescent="0.2">
      <c r="A67" s="175" t="s">
        <v>76</v>
      </c>
      <c r="B67" s="175" t="e">
        <f>NA()</f>
        <v>#N/A</v>
      </c>
      <c r="C67" s="175">
        <f>IF(ISNUMBER('将来負担比率（分子）の構造'!I$53), IF('将来負担比率（分子）の構造'!I$53 &lt; 0, 0, '将来負担比率（分子）の構造'!I$53), NA())</f>
        <v>11372</v>
      </c>
      <c r="D67" s="175" t="e">
        <f>NA()</f>
        <v>#N/A</v>
      </c>
      <c r="E67" s="175" t="e">
        <f>NA()</f>
        <v>#N/A</v>
      </c>
      <c r="F67" s="175">
        <f>IF(ISNUMBER('将来負担比率（分子）の構造'!J$53), IF('将来負担比率（分子）の構造'!J$53 &lt; 0, 0, '将来負担比率（分子）の構造'!J$53), NA())</f>
        <v>14777</v>
      </c>
      <c r="G67" s="175" t="e">
        <f>NA()</f>
        <v>#N/A</v>
      </c>
      <c r="H67" s="175" t="e">
        <f>NA()</f>
        <v>#N/A</v>
      </c>
      <c r="I67" s="175">
        <f>IF(ISNUMBER('将来負担比率（分子）の構造'!K$53), IF('将来負担比率（分子）の構造'!K$53 &lt; 0, 0, '将来負担比率（分子）の構造'!K$53), NA())</f>
        <v>6366</v>
      </c>
      <c r="J67" s="175" t="e">
        <f>NA()</f>
        <v>#N/A</v>
      </c>
      <c r="K67" s="175" t="e">
        <f>NA()</f>
        <v>#N/A</v>
      </c>
      <c r="L67" s="175">
        <f>IF(ISNUMBER('将来負担比率（分子）の構造'!L$53), IF('将来負担比率（分子）の構造'!L$53 &lt; 0, 0, '将来負担比率（分子）の構造'!L$53), NA())</f>
        <v>1929</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10655</v>
      </c>
      <c r="C72" s="179">
        <f>基金残高に係る経年分析!G55</f>
        <v>9541</v>
      </c>
      <c r="D72" s="179">
        <f>基金残高に係る経年分析!H55</f>
        <v>12442</v>
      </c>
    </row>
    <row r="73" spans="1:16" x14ac:dyDescent="0.2">
      <c r="A73" s="178" t="s">
        <v>79</v>
      </c>
      <c r="B73" s="179">
        <f>基金残高に係る経年分析!F56</f>
        <v>7172</v>
      </c>
      <c r="C73" s="179">
        <f>基金残高に係る経年分析!G56</f>
        <v>6759</v>
      </c>
      <c r="D73" s="179">
        <f>基金残高に係る経年分析!H56</f>
        <v>6228</v>
      </c>
    </row>
    <row r="74" spans="1:16" x14ac:dyDescent="0.2">
      <c r="A74" s="178" t="s">
        <v>80</v>
      </c>
      <c r="B74" s="179">
        <f>基金残高に係る経年分析!F57</f>
        <v>27306</v>
      </c>
      <c r="C74" s="179">
        <f>基金残高に係る経年分析!G57</f>
        <v>29943</v>
      </c>
      <c r="D74" s="179">
        <f>基金残高に係る経年分析!H57</f>
        <v>30639</v>
      </c>
    </row>
  </sheetData>
  <sheetProtection algorithmName="SHA-512" hashValue="dzuOXm1XQldQcn4I8EMSwKS2552/lv31qQc6zZFGggnzwJcD2VmZHqY7cMmVouDJKgRKJCHDSuyg0UwPbb7T5Q==" saltValue="RGXD5Sp2ATKW8jdvdR9o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51799226</v>
      </c>
      <c r="S5" s="613"/>
      <c r="T5" s="613"/>
      <c r="U5" s="613"/>
      <c r="V5" s="613"/>
      <c r="W5" s="613"/>
      <c r="X5" s="613"/>
      <c r="Y5" s="614"/>
      <c r="Z5" s="615">
        <v>31.9</v>
      </c>
      <c r="AA5" s="615"/>
      <c r="AB5" s="615"/>
      <c r="AC5" s="615"/>
      <c r="AD5" s="616">
        <v>48422639</v>
      </c>
      <c r="AE5" s="616"/>
      <c r="AF5" s="616"/>
      <c r="AG5" s="616"/>
      <c r="AH5" s="616"/>
      <c r="AI5" s="616"/>
      <c r="AJ5" s="616"/>
      <c r="AK5" s="616"/>
      <c r="AL5" s="617">
        <v>66.400000000000006</v>
      </c>
      <c r="AM5" s="618"/>
      <c r="AN5" s="618"/>
      <c r="AO5" s="619"/>
      <c r="AP5" s="609" t="s">
        <v>228</v>
      </c>
      <c r="AQ5" s="610"/>
      <c r="AR5" s="610"/>
      <c r="AS5" s="610"/>
      <c r="AT5" s="610"/>
      <c r="AU5" s="610"/>
      <c r="AV5" s="610"/>
      <c r="AW5" s="610"/>
      <c r="AX5" s="610"/>
      <c r="AY5" s="610"/>
      <c r="AZ5" s="610"/>
      <c r="BA5" s="610"/>
      <c r="BB5" s="610"/>
      <c r="BC5" s="610"/>
      <c r="BD5" s="610"/>
      <c r="BE5" s="610"/>
      <c r="BF5" s="611"/>
      <c r="BG5" s="623">
        <v>45950698</v>
      </c>
      <c r="BH5" s="624"/>
      <c r="BI5" s="624"/>
      <c r="BJ5" s="624"/>
      <c r="BK5" s="624"/>
      <c r="BL5" s="624"/>
      <c r="BM5" s="624"/>
      <c r="BN5" s="625"/>
      <c r="BO5" s="626">
        <v>88.7</v>
      </c>
      <c r="BP5" s="626"/>
      <c r="BQ5" s="626"/>
      <c r="BR5" s="626"/>
      <c r="BS5" s="627">
        <v>653980</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1395003</v>
      </c>
      <c r="S6" s="624"/>
      <c r="T6" s="624"/>
      <c r="U6" s="624"/>
      <c r="V6" s="624"/>
      <c r="W6" s="624"/>
      <c r="X6" s="624"/>
      <c r="Y6" s="625"/>
      <c r="Z6" s="626">
        <v>0.9</v>
      </c>
      <c r="AA6" s="626"/>
      <c r="AB6" s="626"/>
      <c r="AC6" s="626"/>
      <c r="AD6" s="627">
        <v>1395003</v>
      </c>
      <c r="AE6" s="627"/>
      <c r="AF6" s="627"/>
      <c r="AG6" s="627"/>
      <c r="AH6" s="627"/>
      <c r="AI6" s="627"/>
      <c r="AJ6" s="627"/>
      <c r="AK6" s="627"/>
      <c r="AL6" s="628">
        <v>1.9</v>
      </c>
      <c r="AM6" s="629"/>
      <c r="AN6" s="629"/>
      <c r="AO6" s="630"/>
      <c r="AP6" s="620" t="s">
        <v>233</v>
      </c>
      <c r="AQ6" s="621"/>
      <c r="AR6" s="621"/>
      <c r="AS6" s="621"/>
      <c r="AT6" s="621"/>
      <c r="AU6" s="621"/>
      <c r="AV6" s="621"/>
      <c r="AW6" s="621"/>
      <c r="AX6" s="621"/>
      <c r="AY6" s="621"/>
      <c r="AZ6" s="621"/>
      <c r="BA6" s="621"/>
      <c r="BB6" s="621"/>
      <c r="BC6" s="621"/>
      <c r="BD6" s="621"/>
      <c r="BE6" s="621"/>
      <c r="BF6" s="622"/>
      <c r="BG6" s="623">
        <v>45950698</v>
      </c>
      <c r="BH6" s="624"/>
      <c r="BI6" s="624"/>
      <c r="BJ6" s="624"/>
      <c r="BK6" s="624"/>
      <c r="BL6" s="624"/>
      <c r="BM6" s="624"/>
      <c r="BN6" s="625"/>
      <c r="BO6" s="626">
        <v>88.7</v>
      </c>
      <c r="BP6" s="626"/>
      <c r="BQ6" s="626"/>
      <c r="BR6" s="626"/>
      <c r="BS6" s="627">
        <v>653980</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675472</v>
      </c>
      <c r="CS6" s="624"/>
      <c r="CT6" s="624"/>
      <c r="CU6" s="624"/>
      <c r="CV6" s="624"/>
      <c r="CW6" s="624"/>
      <c r="CX6" s="624"/>
      <c r="CY6" s="625"/>
      <c r="CZ6" s="617">
        <v>0.4</v>
      </c>
      <c r="DA6" s="618"/>
      <c r="DB6" s="618"/>
      <c r="DC6" s="634"/>
      <c r="DD6" s="632" t="s">
        <v>129</v>
      </c>
      <c r="DE6" s="624"/>
      <c r="DF6" s="624"/>
      <c r="DG6" s="624"/>
      <c r="DH6" s="624"/>
      <c r="DI6" s="624"/>
      <c r="DJ6" s="624"/>
      <c r="DK6" s="624"/>
      <c r="DL6" s="624"/>
      <c r="DM6" s="624"/>
      <c r="DN6" s="624"/>
      <c r="DO6" s="624"/>
      <c r="DP6" s="625"/>
      <c r="DQ6" s="632">
        <v>675241</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15627</v>
      </c>
      <c r="S7" s="624"/>
      <c r="T7" s="624"/>
      <c r="U7" s="624"/>
      <c r="V7" s="624"/>
      <c r="W7" s="624"/>
      <c r="X7" s="624"/>
      <c r="Y7" s="625"/>
      <c r="Z7" s="626">
        <v>0</v>
      </c>
      <c r="AA7" s="626"/>
      <c r="AB7" s="626"/>
      <c r="AC7" s="626"/>
      <c r="AD7" s="627">
        <v>15627</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20137659</v>
      </c>
      <c r="BH7" s="624"/>
      <c r="BI7" s="624"/>
      <c r="BJ7" s="624"/>
      <c r="BK7" s="624"/>
      <c r="BL7" s="624"/>
      <c r="BM7" s="624"/>
      <c r="BN7" s="625"/>
      <c r="BO7" s="626">
        <v>38.9</v>
      </c>
      <c r="BP7" s="626"/>
      <c r="BQ7" s="626"/>
      <c r="BR7" s="626"/>
      <c r="BS7" s="627">
        <v>653980</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21014477</v>
      </c>
      <c r="CS7" s="624"/>
      <c r="CT7" s="624"/>
      <c r="CU7" s="624"/>
      <c r="CV7" s="624"/>
      <c r="CW7" s="624"/>
      <c r="CX7" s="624"/>
      <c r="CY7" s="625"/>
      <c r="CZ7" s="626">
        <v>13.5</v>
      </c>
      <c r="DA7" s="626"/>
      <c r="DB7" s="626"/>
      <c r="DC7" s="626"/>
      <c r="DD7" s="632">
        <v>1541867</v>
      </c>
      <c r="DE7" s="624"/>
      <c r="DF7" s="624"/>
      <c r="DG7" s="624"/>
      <c r="DH7" s="624"/>
      <c r="DI7" s="624"/>
      <c r="DJ7" s="624"/>
      <c r="DK7" s="624"/>
      <c r="DL7" s="624"/>
      <c r="DM7" s="624"/>
      <c r="DN7" s="624"/>
      <c r="DO7" s="624"/>
      <c r="DP7" s="625"/>
      <c r="DQ7" s="632">
        <v>18903592</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153896</v>
      </c>
      <c r="S8" s="624"/>
      <c r="T8" s="624"/>
      <c r="U8" s="624"/>
      <c r="V8" s="624"/>
      <c r="W8" s="624"/>
      <c r="X8" s="624"/>
      <c r="Y8" s="625"/>
      <c r="Z8" s="626">
        <v>0.1</v>
      </c>
      <c r="AA8" s="626"/>
      <c r="AB8" s="626"/>
      <c r="AC8" s="626"/>
      <c r="AD8" s="627">
        <v>153896</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562918</v>
      </c>
      <c r="BH8" s="624"/>
      <c r="BI8" s="624"/>
      <c r="BJ8" s="624"/>
      <c r="BK8" s="624"/>
      <c r="BL8" s="624"/>
      <c r="BM8" s="624"/>
      <c r="BN8" s="625"/>
      <c r="BO8" s="626">
        <v>1.1000000000000001</v>
      </c>
      <c r="BP8" s="626"/>
      <c r="BQ8" s="626"/>
      <c r="BR8" s="626"/>
      <c r="BS8" s="627" t="s">
        <v>240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54816892</v>
      </c>
      <c r="CS8" s="624"/>
      <c r="CT8" s="624"/>
      <c r="CU8" s="624"/>
      <c r="CV8" s="624"/>
      <c r="CW8" s="624"/>
      <c r="CX8" s="624"/>
      <c r="CY8" s="625"/>
      <c r="CZ8" s="626">
        <v>35.299999999999997</v>
      </c>
      <c r="DA8" s="626"/>
      <c r="DB8" s="626"/>
      <c r="DC8" s="626"/>
      <c r="DD8" s="632">
        <v>805621</v>
      </c>
      <c r="DE8" s="624"/>
      <c r="DF8" s="624"/>
      <c r="DG8" s="624"/>
      <c r="DH8" s="624"/>
      <c r="DI8" s="624"/>
      <c r="DJ8" s="624"/>
      <c r="DK8" s="624"/>
      <c r="DL8" s="624"/>
      <c r="DM8" s="624"/>
      <c r="DN8" s="624"/>
      <c r="DO8" s="624"/>
      <c r="DP8" s="625"/>
      <c r="DQ8" s="632">
        <v>25315372</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107848</v>
      </c>
      <c r="S9" s="624"/>
      <c r="T9" s="624"/>
      <c r="U9" s="624"/>
      <c r="V9" s="624"/>
      <c r="W9" s="624"/>
      <c r="X9" s="624"/>
      <c r="Y9" s="625"/>
      <c r="Z9" s="626">
        <v>0.1</v>
      </c>
      <c r="AA9" s="626"/>
      <c r="AB9" s="626"/>
      <c r="AC9" s="626"/>
      <c r="AD9" s="627">
        <v>107848</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15946915</v>
      </c>
      <c r="BH9" s="624"/>
      <c r="BI9" s="624"/>
      <c r="BJ9" s="624"/>
      <c r="BK9" s="624"/>
      <c r="BL9" s="624"/>
      <c r="BM9" s="624"/>
      <c r="BN9" s="625"/>
      <c r="BO9" s="626">
        <v>30.8</v>
      </c>
      <c r="BP9" s="626"/>
      <c r="BQ9" s="626"/>
      <c r="BR9" s="626"/>
      <c r="BS9" s="627" t="s">
        <v>129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18252739</v>
      </c>
      <c r="CS9" s="624"/>
      <c r="CT9" s="624"/>
      <c r="CU9" s="624"/>
      <c r="CV9" s="624"/>
      <c r="CW9" s="624"/>
      <c r="CX9" s="624"/>
      <c r="CY9" s="625"/>
      <c r="CZ9" s="626">
        <v>11.8</v>
      </c>
      <c r="DA9" s="626"/>
      <c r="DB9" s="626"/>
      <c r="DC9" s="626"/>
      <c r="DD9" s="632">
        <v>512849</v>
      </c>
      <c r="DE9" s="624"/>
      <c r="DF9" s="624"/>
      <c r="DG9" s="624"/>
      <c r="DH9" s="624"/>
      <c r="DI9" s="624"/>
      <c r="DJ9" s="624"/>
      <c r="DK9" s="624"/>
      <c r="DL9" s="624"/>
      <c r="DM9" s="624"/>
      <c r="DN9" s="624"/>
      <c r="DO9" s="624"/>
      <c r="DP9" s="625"/>
      <c r="DQ9" s="632">
        <v>11981171</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240</v>
      </c>
      <c r="AA10" s="626"/>
      <c r="AB10" s="626"/>
      <c r="AC10" s="626"/>
      <c r="AD10" s="627" t="s">
        <v>240</v>
      </c>
      <c r="AE10" s="627"/>
      <c r="AF10" s="627"/>
      <c r="AG10" s="627"/>
      <c r="AH10" s="627"/>
      <c r="AI10" s="627"/>
      <c r="AJ10" s="627"/>
      <c r="AK10" s="627"/>
      <c r="AL10" s="628" t="s">
        <v>129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970508</v>
      </c>
      <c r="BH10" s="624"/>
      <c r="BI10" s="624"/>
      <c r="BJ10" s="624"/>
      <c r="BK10" s="624"/>
      <c r="BL10" s="624"/>
      <c r="BM10" s="624"/>
      <c r="BN10" s="625"/>
      <c r="BO10" s="626">
        <v>1.9</v>
      </c>
      <c r="BP10" s="626"/>
      <c r="BQ10" s="626"/>
      <c r="BR10" s="626"/>
      <c r="BS10" s="627" t="s">
        <v>240</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111912</v>
      </c>
      <c r="CS10" s="624"/>
      <c r="CT10" s="624"/>
      <c r="CU10" s="624"/>
      <c r="CV10" s="624"/>
      <c r="CW10" s="624"/>
      <c r="CX10" s="624"/>
      <c r="CY10" s="625"/>
      <c r="CZ10" s="626">
        <v>0.1</v>
      </c>
      <c r="DA10" s="626"/>
      <c r="DB10" s="626"/>
      <c r="DC10" s="626"/>
      <c r="DD10" s="632" t="s">
        <v>129</v>
      </c>
      <c r="DE10" s="624"/>
      <c r="DF10" s="624"/>
      <c r="DG10" s="624"/>
      <c r="DH10" s="624"/>
      <c r="DI10" s="624"/>
      <c r="DJ10" s="624"/>
      <c r="DK10" s="624"/>
      <c r="DL10" s="624"/>
      <c r="DM10" s="624"/>
      <c r="DN10" s="624"/>
      <c r="DO10" s="624"/>
      <c r="DP10" s="625"/>
      <c r="DQ10" s="632">
        <v>102710</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8637881</v>
      </c>
      <c r="S11" s="624"/>
      <c r="T11" s="624"/>
      <c r="U11" s="624"/>
      <c r="V11" s="624"/>
      <c r="W11" s="624"/>
      <c r="X11" s="624"/>
      <c r="Y11" s="625"/>
      <c r="Z11" s="628">
        <v>5.3</v>
      </c>
      <c r="AA11" s="629"/>
      <c r="AB11" s="629"/>
      <c r="AC11" s="635"/>
      <c r="AD11" s="632">
        <v>8637881</v>
      </c>
      <c r="AE11" s="624"/>
      <c r="AF11" s="624"/>
      <c r="AG11" s="624"/>
      <c r="AH11" s="624"/>
      <c r="AI11" s="624"/>
      <c r="AJ11" s="624"/>
      <c r="AK11" s="625"/>
      <c r="AL11" s="628">
        <v>11.8</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2657318</v>
      </c>
      <c r="BH11" s="624"/>
      <c r="BI11" s="624"/>
      <c r="BJ11" s="624"/>
      <c r="BK11" s="624"/>
      <c r="BL11" s="624"/>
      <c r="BM11" s="624"/>
      <c r="BN11" s="625"/>
      <c r="BO11" s="626">
        <v>5.0999999999999996</v>
      </c>
      <c r="BP11" s="626"/>
      <c r="BQ11" s="626"/>
      <c r="BR11" s="626"/>
      <c r="BS11" s="627">
        <v>653980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3179562</v>
      </c>
      <c r="CS11" s="624"/>
      <c r="CT11" s="624"/>
      <c r="CU11" s="624"/>
      <c r="CV11" s="624"/>
      <c r="CW11" s="624"/>
      <c r="CX11" s="624"/>
      <c r="CY11" s="625"/>
      <c r="CZ11" s="626">
        <v>2</v>
      </c>
      <c r="DA11" s="626"/>
      <c r="DB11" s="626"/>
      <c r="DC11" s="626"/>
      <c r="DD11" s="632">
        <v>554842</v>
      </c>
      <c r="DE11" s="624"/>
      <c r="DF11" s="624"/>
      <c r="DG11" s="624"/>
      <c r="DH11" s="624"/>
      <c r="DI11" s="624"/>
      <c r="DJ11" s="624"/>
      <c r="DK11" s="624"/>
      <c r="DL11" s="624"/>
      <c r="DM11" s="624"/>
      <c r="DN11" s="624"/>
      <c r="DO11" s="624"/>
      <c r="DP11" s="625"/>
      <c r="DQ11" s="632">
        <v>2060494</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132000</v>
      </c>
      <c r="S12" s="624"/>
      <c r="T12" s="624"/>
      <c r="U12" s="624"/>
      <c r="V12" s="624"/>
      <c r="W12" s="624"/>
      <c r="X12" s="624"/>
      <c r="Y12" s="625"/>
      <c r="Z12" s="626">
        <v>0.1</v>
      </c>
      <c r="AA12" s="626"/>
      <c r="AB12" s="626"/>
      <c r="AC12" s="626"/>
      <c r="AD12" s="627">
        <v>132000</v>
      </c>
      <c r="AE12" s="627"/>
      <c r="AF12" s="627"/>
      <c r="AG12" s="627"/>
      <c r="AH12" s="627"/>
      <c r="AI12" s="627"/>
      <c r="AJ12" s="627"/>
      <c r="AK12" s="627"/>
      <c r="AL12" s="628">
        <v>0.2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21860939</v>
      </c>
      <c r="BH12" s="624"/>
      <c r="BI12" s="624"/>
      <c r="BJ12" s="624"/>
      <c r="BK12" s="624"/>
      <c r="BL12" s="624"/>
      <c r="BM12" s="624"/>
      <c r="BN12" s="625"/>
      <c r="BO12" s="626">
        <v>42.2</v>
      </c>
      <c r="BP12" s="626"/>
      <c r="BQ12" s="626"/>
      <c r="BR12" s="626"/>
      <c r="BS12" s="627" t="s">
        <v>129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4553892</v>
      </c>
      <c r="CS12" s="624"/>
      <c r="CT12" s="624"/>
      <c r="CU12" s="624"/>
      <c r="CV12" s="624"/>
      <c r="CW12" s="624"/>
      <c r="CX12" s="624"/>
      <c r="CY12" s="625"/>
      <c r="CZ12" s="626">
        <v>2.9</v>
      </c>
      <c r="DA12" s="626"/>
      <c r="DB12" s="626"/>
      <c r="DC12" s="626"/>
      <c r="DD12" s="632">
        <v>488354</v>
      </c>
      <c r="DE12" s="624"/>
      <c r="DF12" s="624"/>
      <c r="DG12" s="624"/>
      <c r="DH12" s="624"/>
      <c r="DI12" s="624"/>
      <c r="DJ12" s="624"/>
      <c r="DK12" s="624"/>
      <c r="DL12" s="624"/>
      <c r="DM12" s="624"/>
      <c r="DN12" s="624"/>
      <c r="DO12" s="624"/>
      <c r="DP12" s="625"/>
      <c r="DQ12" s="632">
        <v>2764605</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240</v>
      </c>
      <c r="AA13" s="626"/>
      <c r="AB13" s="626"/>
      <c r="AC13" s="626"/>
      <c r="AD13" s="627" t="s">
        <v>240</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21706801</v>
      </c>
      <c r="BH13" s="624"/>
      <c r="BI13" s="624"/>
      <c r="BJ13" s="624"/>
      <c r="BK13" s="624"/>
      <c r="BL13" s="624"/>
      <c r="BM13" s="624"/>
      <c r="BN13" s="625"/>
      <c r="BO13" s="626">
        <v>41.9</v>
      </c>
      <c r="BP13" s="626"/>
      <c r="BQ13" s="626"/>
      <c r="BR13" s="626"/>
      <c r="BS13" s="627" t="s">
        <v>129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19660123</v>
      </c>
      <c r="CS13" s="624"/>
      <c r="CT13" s="624"/>
      <c r="CU13" s="624"/>
      <c r="CV13" s="624"/>
      <c r="CW13" s="624"/>
      <c r="CX13" s="624"/>
      <c r="CY13" s="625"/>
      <c r="CZ13" s="626">
        <v>12.7</v>
      </c>
      <c r="DA13" s="626"/>
      <c r="DB13" s="626"/>
      <c r="DC13" s="626"/>
      <c r="DD13" s="632">
        <v>9606571</v>
      </c>
      <c r="DE13" s="624"/>
      <c r="DF13" s="624"/>
      <c r="DG13" s="624"/>
      <c r="DH13" s="624"/>
      <c r="DI13" s="624"/>
      <c r="DJ13" s="624"/>
      <c r="DK13" s="624"/>
      <c r="DL13" s="624"/>
      <c r="DM13" s="624"/>
      <c r="DN13" s="624"/>
      <c r="DO13" s="624"/>
      <c r="DP13" s="625"/>
      <c r="DQ13" s="632">
        <v>8408005</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t="s">
        <v>240</v>
      </c>
      <c r="S14" s="624"/>
      <c r="T14" s="624"/>
      <c r="U14" s="624"/>
      <c r="V14" s="624"/>
      <c r="W14" s="624"/>
      <c r="X14" s="624"/>
      <c r="Y14" s="625"/>
      <c r="Z14" s="626" t="s">
        <v>129</v>
      </c>
      <c r="AA14" s="626"/>
      <c r="AB14" s="626"/>
      <c r="AC14" s="626"/>
      <c r="AD14" s="627" t="s">
        <v>240</v>
      </c>
      <c r="AE14" s="627"/>
      <c r="AF14" s="627"/>
      <c r="AG14" s="627"/>
      <c r="AH14" s="627"/>
      <c r="AI14" s="627"/>
      <c r="AJ14" s="627"/>
      <c r="AK14" s="627"/>
      <c r="AL14" s="628" t="s">
        <v>129</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999249</v>
      </c>
      <c r="BH14" s="624"/>
      <c r="BI14" s="624"/>
      <c r="BJ14" s="624"/>
      <c r="BK14" s="624"/>
      <c r="BL14" s="624"/>
      <c r="BM14" s="624"/>
      <c r="BN14" s="625"/>
      <c r="BO14" s="626">
        <v>1.9</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4579312</v>
      </c>
      <c r="CS14" s="624"/>
      <c r="CT14" s="624"/>
      <c r="CU14" s="624"/>
      <c r="CV14" s="624"/>
      <c r="CW14" s="624"/>
      <c r="CX14" s="624"/>
      <c r="CY14" s="625"/>
      <c r="CZ14" s="626">
        <v>2.9</v>
      </c>
      <c r="DA14" s="626"/>
      <c r="DB14" s="626"/>
      <c r="DC14" s="626"/>
      <c r="DD14" s="632">
        <v>754455</v>
      </c>
      <c r="DE14" s="624"/>
      <c r="DF14" s="624"/>
      <c r="DG14" s="624"/>
      <c r="DH14" s="624"/>
      <c r="DI14" s="624"/>
      <c r="DJ14" s="624"/>
      <c r="DK14" s="624"/>
      <c r="DL14" s="624"/>
      <c r="DM14" s="624"/>
      <c r="DN14" s="624"/>
      <c r="DO14" s="624"/>
      <c r="DP14" s="625"/>
      <c r="DQ14" s="632">
        <v>3624959</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240</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2952850</v>
      </c>
      <c r="BH15" s="624"/>
      <c r="BI15" s="624"/>
      <c r="BJ15" s="624"/>
      <c r="BK15" s="624"/>
      <c r="BL15" s="624"/>
      <c r="BM15" s="624"/>
      <c r="BN15" s="625"/>
      <c r="BO15" s="626">
        <v>5.7</v>
      </c>
      <c r="BP15" s="626"/>
      <c r="BQ15" s="626"/>
      <c r="BR15" s="626"/>
      <c r="BS15" s="627" t="s">
        <v>240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15108936</v>
      </c>
      <c r="CS15" s="624"/>
      <c r="CT15" s="624"/>
      <c r="CU15" s="624"/>
      <c r="CV15" s="624"/>
      <c r="CW15" s="624"/>
      <c r="CX15" s="624"/>
      <c r="CY15" s="625"/>
      <c r="CZ15" s="626">
        <v>9.6999999999999993</v>
      </c>
      <c r="DA15" s="626"/>
      <c r="DB15" s="626"/>
      <c r="DC15" s="626"/>
      <c r="DD15" s="632">
        <v>1269601</v>
      </c>
      <c r="DE15" s="624"/>
      <c r="DF15" s="624"/>
      <c r="DG15" s="624"/>
      <c r="DH15" s="624"/>
      <c r="DI15" s="624"/>
      <c r="DJ15" s="624"/>
      <c r="DK15" s="624"/>
      <c r="DL15" s="624"/>
      <c r="DM15" s="624"/>
      <c r="DN15" s="624"/>
      <c r="DO15" s="624"/>
      <c r="DP15" s="625"/>
      <c r="DQ15" s="632">
        <v>11179553</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78842</v>
      </c>
      <c r="S16" s="624"/>
      <c r="T16" s="624"/>
      <c r="U16" s="624"/>
      <c r="V16" s="624"/>
      <c r="W16" s="624"/>
      <c r="X16" s="624"/>
      <c r="Y16" s="625"/>
      <c r="Z16" s="626">
        <v>0</v>
      </c>
      <c r="AA16" s="626"/>
      <c r="AB16" s="626"/>
      <c r="AC16" s="626"/>
      <c r="AD16" s="627">
        <v>78842</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v>1</v>
      </c>
      <c r="BH16" s="624"/>
      <c r="BI16" s="624"/>
      <c r="BJ16" s="624"/>
      <c r="BK16" s="624"/>
      <c r="BL16" s="624"/>
      <c r="BM16" s="624"/>
      <c r="BN16" s="625"/>
      <c r="BO16" s="626">
        <v>0</v>
      </c>
      <c r="BP16" s="626"/>
      <c r="BQ16" s="626"/>
      <c r="BR16" s="626"/>
      <c r="BS16" s="627" t="s">
        <v>240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660073</v>
      </c>
      <c r="CS16" s="624"/>
      <c r="CT16" s="624"/>
      <c r="CU16" s="624"/>
      <c r="CV16" s="624"/>
      <c r="CW16" s="624"/>
      <c r="CX16" s="624"/>
      <c r="CY16" s="625"/>
      <c r="CZ16" s="626">
        <v>0.4</v>
      </c>
      <c r="DA16" s="626"/>
      <c r="DB16" s="626"/>
      <c r="DC16" s="626"/>
      <c r="DD16" s="632" t="s">
        <v>240</v>
      </c>
      <c r="DE16" s="624"/>
      <c r="DF16" s="624"/>
      <c r="DG16" s="624"/>
      <c r="DH16" s="624"/>
      <c r="DI16" s="624"/>
      <c r="DJ16" s="624"/>
      <c r="DK16" s="624"/>
      <c r="DL16" s="624"/>
      <c r="DM16" s="624"/>
      <c r="DN16" s="624"/>
      <c r="DO16" s="624"/>
      <c r="DP16" s="625"/>
      <c r="DQ16" s="632">
        <v>100732</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816948</v>
      </c>
      <c r="S17" s="624"/>
      <c r="T17" s="624"/>
      <c r="U17" s="624"/>
      <c r="V17" s="624"/>
      <c r="W17" s="624"/>
      <c r="X17" s="624"/>
      <c r="Y17" s="625"/>
      <c r="Z17" s="626">
        <v>0.5</v>
      </c>
      <c r="AA17" s="626"/>
      <c r="AB17" s="626"/>
      <c r="AC17" s="626"/>
      <c r="AD17" s="627">
        <v>816948</v>
      </c>
      <c r="AE17" s="627"/>
      <c r="AF17" s="627"/>
      <c r="AG17" s="627"/>
      <c r="AH17" s="627"/>
      <c r="AI17" s="627"/>
      <c r="AJ17" s="627"/>
      <c r="AK17" s="627"/>
      <c r="AL17" s="628">
        <v>1.1000000000000001</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12710210</v>
      </c>
      <c r="CS17" s="624"/>
      <c r="CT17" s="624"/>
      <c r="CU17" s="624"/>
      <c r="CV17" s="624"/>
      <c r="CW17" s="624"/>
      <c r="CX17" s="624"/>
      <c r="CY17" s="625"/>
      <c r="CZ17" s="626">
        <v>8.1999999999999993</v>
      </c>
      <c r="DA17" s="626"/>
      <c r="DB17" s="626"/>
      <c r="DC17" s="626"/>
      <c r="DD17" s="632" t="s">
        <v>129</v>
      </c>
      <c r="DE17" s="624"/>
      <c r="DF17" s="624"/>
      <c r="DG17" s="624"/>
      <c r="DH17" s="624"/>
      <c r="DI17" s="624"/>
      <c r="DJ17" s="624"/>
      <c r="DK17" s="624"/>
      <c r="DL17" s="624"/>
      <c r="DM17" s="624"/>
      <c r="DN17" s="624"/>
      <c r="DO17" s="624"/>
      <c r="DP17" s="625"/>
      <c r="DQ17" s="632">
        <v>12222308</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329889</v>
      </c>
      <c r="S18" s="624"/>
      <c r="T18" s="624"/>
      <c r="U18" s="624"/>
      <c r="V18" s="624"/>
      <c r="W18" s="624"/>
      <c r="X18" s="624"/>
      <c r="Y18" s="625"/>
      <c r="Z18" s="626">
        <v>0.2</v>
      </c>
      <c r="AA18" s="626"/>
      <c r="AB18" s="626"/>
      <c r="AC18" s="626"/>
      <c r="AD18" s="627">
        <v>329889</v>
      </c>
      <c r="AE18" s="627"/>
      <c r="AF18" s="627"/>
      <c r="AG18" s="627"/>
      <c r="AH18" s="627"/>
      <c r="AI18" s="627"/>
      <c r="AJ18" s="627"/>
      <c r="AK18" s="627"/>
      <c r="AL18" s="628">
        <v>0.5</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323706</v>
      </c>
      <c r="S19" s="624"/>
      <c r="T19" s="624"/>
      <c r="U19" s="624"/>
      <c r="V19" s="624"/>
      <c r="W19" s="624"/>
      <c r="X19" s="624"/>
      <c r="Y19" s="625"/>
      <c r="Z19" s="626">
        <v>0.2</v>
      </c>
      <c r="AA19" s="626"/>
      <c r="AB19" s="626"/>
      <c r="AC19" s="626"/>
      <c r="AD19" s="627">
        <v>323706</v>
      </c>
      <c r="AE19" s="627"/>
      <c r="AF19" s="627"/>
      <c r="AG19" s="627"/>
      <c r="AH19" s="627"/>
      <c r="AI19" s="627"/>
      <c r="AJ19" s="627"/>
      <c r="AK19" s="627"/>
      <c r="AL19" s="628">
        <v>0.4</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5848528</v>
      </c>
      <c r="BH19" s="624"/>
      <c r="BI19" s="624"/>
      <c r="BJ19" s="624"/>
      <c r="BK19" s="624"/>
      <c r="BL19" s="624"/>
      <c r="BM19" s="624"/>
      <c r="BN19" s="625"/>
      <c r="BO19" s="626">
        <v>11.3</v>
      </c>
      <c r="BP19" s="626"/>
      <c r="BQ19" s="626"/>
      <c r="BR19" s="626"/>
      <c r="BS19" s="627" t="s">
        <v>240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240</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6183</v>
      </c>
      <c r="S20" s="624"/>
      <c r="T20" s="624"/>
      <c r="U20" s="624"/>
      <c r="V20" s="624"/>
      <c r="W20" s="624"/>
      <c r="X20" s="624"/>
      <c r="Y20" s="625"/>
      <c r="Z20" s="626">
        <v>0</v>
      </c>
      <c r="AA20" s="626"/>
      <c r="AB20" s="626"/>
      <c r="AC20" s="626"/>
      <c r="AD20" s="627">
        <v>6183</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5848528</v>
      </c>
      <c r="BH20" s="624"/>
      <c r="BI20" s="624"/>
      <c r="BJ20" s="624"/>
      <c r="BK20" s="624"/>
      <c r="BL20" s="624"/>
      <c r="BM20" s="624"/>
      <c r="BN20" s="625"/>
      <c r="BO20" s="626">
        <v>11.3</v>
      </c>
      <c r="BP20" s="626"/>
      <c r="BQ20" s="626"/>
      <c r="BR20" s="626"/>
      <c r="BS20" s="627" t="s">
        <v>240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155323600</v>
      </c>
      <c r="CS20" s="624"/>
      <c r="CT20" s="624"/>
      <c r="CU20" s="624"/>
      <c r="CV20" s="624"/>
      <c r="CW20" s="624"/>
      <c r="CX20" s="624"/>
      <c r="CY20" s="625"/>
      <c r="CZ20" s="626">
        <v>100</v>
      </c>
      <c r="DA20" s="626"/>
      <c r="DB20" s="626"/>
      <c r="DC20" s="626"/>
      <c r="DD20" s="632">
        <v>15534160</v>
      </c>
      <c r="DE20" s="624"/>
      <c r="DF20" s="624"/>
      <c r="DG20" s="624"/>
      <c r="DH20" s="624"/>
      <c r="DI20" s="624"/>
      <c r="DJ20" s="624"/>
      <c r="DK20" s="624"/>
      <c r="DL20" s="624"/>
      <c r="DM20" s="624"/>
      <c r="DN20" s="624"/>
      <c r="DO20" s="624"/>
      <c r="DP20" s="625"/>
      <c r="DQ20" s="632">
        <v>97338742</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17252853</v>
      </c>
      <c r="S21" s="624"/>
      <c r="T21" s="624"/>
      <c r="U21" s="624"/>
      <c r="V21" s="624"/>
      <c r="W21" s="624"/>
      <c r="X21" s="624"/>
      <c r="Y21" s="625"/>
      <c r="Z21" s="626">
        <v>10.6</v>
      </c>
      <c r="AA21" s="626"/>
      <c r="AB21" s="626"/>
      <c r="AC21" s="626"/>
      <c r="AD21" s="627">
        <v>12535612</v>
      </c>
      <c r="AE21" s="627"/>
      <c r="AF21" s="627"/>
      <c r="AG21" s="627"/>
      <c r="AH21" s="627"/>
      <c r="AI21" s="627"/>
      <c r="AJ21" s="627"/>
      <c r="AK21" s="627"/>
      <c r="AL21" s="628">
        <v>17.2</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68386</v>
      </c>
      <c r="BH21" s="624"/>
      <c r="BI21" s="624"/>
      <c r="BJ21" s="624"/>
      <c r="BK21" s="624"/>
      <c r="BL21" s="624"/>
      <c r="BM21" s="624"/>
      <c r="BN21" s="625"/>
      <c r="BO21" s="626">
        <v>0.1</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12535612</v>
      </c>
      <c r="S22" s="624"/>
      <c r="T22" s="624"/>
      <c r="U22" s="624"/>
      <c r="V22" s="624"/>
      <c r="W22" s="624"/>
      <c r="X22" s="624"/>
      <c r="Y22" s="625"/>
      <c r="Z22" s="626">
        <v>7.7</v>
      </c>
      <c r="AA22" s="626"/>
      <c r="AB22" s="626"/>
      <c r="AC22" s="626"/>
      <c r="AD22" s="627">
        <v>12535612</v>
      </c>
      <c r="AE22" s="627"/>
      <c r="AF22" s="627"/>
      <c r="AG22" s="627"/>
      <c r="AH22" s="627"/>
      <c r="AI22" s="627"/>
      <c r="AJ22" s="627"/>
      <c r="AK22" s="627"/>
      <c r="AL22" s="628">
        <v>17.2</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v>2403555</v>
      </c>
      <c r="BH22" s="624"/>
      <c r="BI22" s="624"/>
      <c r="BJ22" s="624"/>
      <c r="BK22" s="624"/>
      <c r="BL22" s="624"/>
      <c r="BM22" s="624"/>
      <c r="BN22" s="625"/>
      <c r="BO22" s="626">
        <v>4.5999999999999996</v>
      </c>
      <c r="BP22" s="626"/>
      <c r="BQ22" s="626"/>
      <c r="BR22" s="626"/>
      <c r="BS22" s="627" t="s">
        <v>129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1377572</v>
      </c>
      <c r="S23" s="624"/>
      <c r="T23" s="624"/>
      <c r="U23" s="624"/>
      <c r="V23" s="624"/>
      <c r="W23" s="624"/>
      <c r="X23" s="624"/>
      <c r="Y23" s="625"/>
      <c r="Z23" s="626">
        <v>0.8</v>
      </c>
      <c r="AA23" s="626"/>
      <c r="AB23" s="626"/>
      <c r="AC23" s="626"/>
      <c r="AD23" s="627" t="s">
        <v>240</v>
      </c>
      <c r="AE23" s="627"/>
      <c r="AF23" s="627"/>
      <c r="AG23" s="627"/>
      <c r="AH23" s="627"/>
      <c r="AI23" s="627"/>
      <c r="AJ23" s="627"/>
      <c r="AK23" s="627"/>
      <c r="AL23" s="628" t="s">
        <v>240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3376587</v>
      </c>
      <c r="BH23" s="624"/>
      <c r="BI23" s="624"/>
      <c r="BJ23" s="624"/>
      <c r="BK23" s="624"/>
      <c r="BL23" s="624"/>
      <c r="BM23" s="624"/>
      <c r="BN23" s="625"/>
      <c r="BO23" s="626">
        <v>6.5</v>
      </c>
      <c r="BP23" s="626"/>
      <c r="BQ23" s="626"/>
      <c r="BR23" s="626"/>
      <c r="BS23" s="627" t="s">
        <v>240</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v>3339669</v>
      </c>
      <c r="S24" s="624"/>
      <c r="T24" s="624"/>
      <c r="U24" s="624"/>
      <c r="V24" s="624"/>
      <c r="W24" s="624"/>
      <c r="X24" s="624"/>
      <c r="Y24" s="625"/>
      <c r="Z24" s="626">
        <v>2.1</v>
      </c>
      <c r="AA24" s="626"/>
      <c r="AB24" s="626"/>
      <c r="AC24" s="626"/>
      <c r="AD24" s="627" t="s">
        <v>129</v>
      </c>
      <c r="AE24" s="627"/>
      <c r="AF24" s="627"/>
      <c r="AG24" s="627"/>
      <c r="AH24" s="627"/>
      <c r="AI24" s="627"/>
      <c r="AJ24" s="627"/>
      <c r="AK24" s="627"/>
      <c r="AL24" s="628" t="s">
        <v>240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69905827</v>
      </c>
      <c r="CS24" s="613"/>
      <c r="CT24" s="613"/>
      <c r="CU24" s="613"/>
      <c r="CV24" s="613"/>
      <c r="CW24" s="613"/>
      <c r="CX24" s="613"/>
      <c r="CY24" s="614"/>
      <c r="CZ24" s="617">
        <v>45</v>
      </c>
      <c r="DA24" s="618"/>
      <c r="DB24" s="618"/>
      <c r="DC24" s="634"/>
      <c r="DD24" s="658">
        <v>42422417</v>
      </c>
      <c r="DE24" s="613"/>
      <c r="DF24" s="613"/>
      <c r="DG24" s="613"/>
      <c r="DH24" s="613"/>
      <c r="DI24" s="613"/>
      <c r="DJ24" s="613"/>
      <c r="DK24" s="614"/>
      <c r="DL24" s="658">
        <v>39547312</v>
      </c>
      <c r="DM24" s="613"/>
      <c r="DN24" s="613"/>
      <c r="DO24" s="613"/>
      <c r="DP24" s="613"/>
      <c r="DQ24" s="613"/>
      <c r="DR24" s="613"/>
      <c r="DS24" s="613"/>
      <c r="DT24" s="613"/>
      <c r="DU24" s="613"/>
      <c r="DV24" s="614"/>
      <c r="DW24" s="617">
        <v>52.3</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80720013</v>
      </c>
      <c r="S25" s="624"/>
      <c r="T25" s="624"/>
      <c r="U25" s="624"/>
      <c r="V25" s="624"/>
      <c r="W25" s="624"/>
      <c r="X25" s="624"/>
      <c r="Y25" s="625"/>
      <c r="Z25" s="626">
        <v>49.7</v>
      </c>
      <c r="AA25" s="626"/>
      <c r="AB25" s="626"/>
      <c r="AC25" s="626"/>
      <c r="AD25" s="627">
        <v>72626185</v>
      </c>
      <c r="AE25" s="627"/>
      <c r="AF25" s="627"/>
      <c r="AG25" s="627"/>
      <c r="AH25" s="627"/>
      <c r="AI25" s="627"/>
      <c r="AJ25" s="627"/>
      <c r="AK25" s="627"/>
      <c r="AL25" s="628">
        <v>99.6</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240</v>
      </c>
      <c r="BP25" s="626"/>
      <c r="BQ25" s="626"/>
      <c r="BR25" s="626"/>
      <c r="BS25" s="627" t="s">
        <v>129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22701432</v>
      </c>
      <c r="CS25" s="655"/>
      <c r="CT25" s="655"/>
      <c r="CU25" s="655"/>
      <c r="CV25" s="655"/>
      <c r="CW25" s="655"/>
      <c r="CX25" s="655"/>
      <c r="CY25" s="656"/>
      <c r="CZ25" s="628">
        <v>14.6</v>
      </c>
      <c r="DA25" s="653"/>
      <c r="DB25" s="653"/>
      <c r="DC25" s="657"/>
      <c r="DD25" s="632">
        <v>21388920</v>
      </c>
      <c r="DE25" s="655"/>
      <c r="DF25" s="655"/>
      <c r="DG25" s="655"/>
      <c r="DH25" s="655"/>
      <c r="DI25" s="655"/>
      <c r="DJ25" s="655"/>
      <c r="DK25" s="656"/>
      <c r="DL25" s="632">
        <v>19290179</v>
      </c>
      <c r="DM25" s="655"/>
      <c r="DN25" s="655"/>
      <c r="DO25" s="655"/>
      <c r="DP25" s="655"/>
      <c r="DQ25" s="655"/>
      <c r="DR25" s="655"/>
      <c r="DS25" s="655"/>
      <c r="DT25" s="655"/>
      <c r="DU25" s="655"/>
      <c r="DV25" s="656"/>
      <c r="DW25" s="628">
        <v>25.5</v>
      </c>
      <c r="DX25" s="653"/>
      <c r="DY25" s="653"/>
      <c r="DZ25" s="653"/>
      <c r="EA25" s="653"/>
      <c r="EB25" s="653"/>
      <c r="EC25" s="654"/>
    </row>
    <row r="26" spans="2:133" ht="11.25" customHeight="1" x14ac:dyDescent="0.2">
      <c r="B26" s="620" t="s">
        <v>297</v>
      </c>
      <c r="C26" s="621"/>
      <c r="D26" s="621"/>
      <c r="E26" s="621"/>
      <c r="F26" s="621"/>
      <c r="G26" s="621"/>
      <c r="H26" s="621"/>
      <c r="I26" s="621"/>
      <c r="J26" s="621"/>
      <c r="K26" s="621"/>
      <c r="L26" s="621"/>
      <c r="M26" s="621"/>
      <c r="N26" s="621"/>
      <c r="O26" s="621"/>
      <c r="P26" s="621"/>
      <c r="Q26" s="622"/>
      <c r="R26" s="623">
        <v>46074</v>
      </c>
      <c r="S26" s="624"/>
      <c r="T26" s="624"/>
      <c r="U26" s="624"/>
      <c r="V26" s="624"/>
      <c r="W26" s="624"/>
      <c r="X26" s="624"/>
      <c r="Y26" s="625"/>
      <c r="Z26" s="626">
        <v>0</v>
      </c>
      <c r="AA26" s="626"/>
      <c r="AB26" s="626"/>
      <c r="AC26" s="626"/>
      <c r="AD26" s="627">
        <v>46074</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240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15652415</v>
      </c>
      <c r="CS26" s="624"/>
      <c r="CT26" s="624"/>
      <c r="CU26" s="624"/>
      <c r="CV26" s="624"/>
      <c r="CW26" s="624"/>
      <c r="CX26" s="624"/>
      <c r="CY26" s="625"/>
      <c r="CZ26" s="628">
        <v>10.1</v>
      </c>
      <c r="DA26" s="653"/>
      <c r="DB26" s="653"/>
      <c r="DC26" s="657"/>
      <c r="DD26" s="632">
        <v>14526661</v>
      </c>
      <c r="DE26" s="624"/>
      <c r="DF26" s="624"/>
      <c r="DG26" s="624"/>
      <c r="DH26" s="624"/>
      <c r="DI26" s="624"/>
      <c r="DJ26" s="624"/>
      <c r="DK26" s="625"/>
      <c r="DL26" s="632" t="s">
        <v>240</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2">
      <c r="B27" s="620" t="s">
        <v>300</v>
      </c>
      <c r="C27" s="621"/>
      <c r="D27" s="621"/>
      <c r="E27" s="621"/>
      <c r="F27" s="621"/>
      <c r="G27" s="621"/>
      <c r="H27" s="621"/>
      <c r="I27" s="621"/>
      <c r="J27" s="621"/>
      <c r="K27" s="621"/>
      <c r="L27" s="621"/>
      <c r="M27" s="621"/>
      <c r="N27" s="621"/>
      <c r="O27" s="621"/>
      <c r="P27" s="621"/>
      <c r="Q27" s="622"/>
      <c r="R27" s="623">
        <v>377292</v>
      </c>
      <c r="S27" s="624"/>
      <c r="T27" s="624"/>
      <c r="U27" s="624"/>
      <c r="V27" s="624"/>
      <c r="W27" s="624"/>
      <c r="X27" s="624"/>
      <c r="Y27" s="625"/>
      <c r="Z27" s="626">
        <v>0.2</v>
      </c>
      <c r="AA27" s="626"/>
      <c r="AB27" s="626"/>
      <c r="AC27" s="626"/>
      <c r="AD27" s="627" t="s">
        <v>240</v>
      </c>
      <c r="AE27" s="627"/>
      <c r="AF27" s="627"/>
      <c r="AG27" s="627"/>
      <c r="AH27" s="627"/>
      <c r="AI27" s="627"/>
      <c r="AJ27" s="627"/>
      <c r="AK27" s="627"/>
      <c r="AL27" s="628" t="s">
        <v>240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51799226</v>
      </c>
      <c r="BH27" s="624"/>
      <c r="BI27" s="624"/>
      <c r="BJ27" s="624"/>
      <c r="BK27" s="624"/>
      <c r="BL27" s="624"/>
      <c r="BM27" s="624"/>
      <c r="BN27" s="625"/>
      <c r="BO27" s="626">
        <v>100</v>
      </c>
      <c r="BP27" s="626"/>
      <c r="BQ27" s="626"/>
      <c r="BR27" s="626"/>
      <c r="BS27" s="627">
        <v>653980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34494185</v>
      </c>
      <c r="CS27" s="655"/>
      <c r="CT27" s="655"/>
      <c r="CU27" s="655"/>
      <c r="CV27" s="655"/>
      <c r="CW27" s="655"/>
      <c r="CX27" s="655"/>
      <c r="CY27" s="656"/>
      <c r="CZ27" s="628">
        <v>22.2</v>
      </c>
      <c r="DA27" s="653"/>
      <c r="DB27" s="653"/>
      <c r="DC27" s="657"/>
      <c r="DD27" s="632">
        <v>8811189</v>
      </c>
      <c r="DE27" s="655"/>
      <c r="DF27" s="655"/>
      <c r="DG27" s="655"/>
      <c r="DH27" s="655"/>
      <c r="DI27" s="655"/>
      <c r="DJ27" s="655"/>
      <c r="DK27" s="656"/>
      <c r="DL27" s="632">
        <v>8425076</v>
      </c>
      <c r="DM27" s="655"/>
      <c r="DN27" s="655"/>
      <c r="DO27" s="655"/>
      <c r="DP27" s="655"/>
      <c r="DQ27" s="655"/>
      <c r="DR27" s="655"/>
      <c r="DS27" s="655"/>
      <c r="DT27" s="655"/>
      <c r="DU27" s="655"/>
      <c r="DV27" s="656"/>
      <c r="DW27" s="628">
        <v>11.1</v>
      </c>
      <c r="DX27" s="653"/>
      <c r="DY27" s="653"/>
      <c r="DZ27" s="653"/>
      <c r="EA27" s="653"/>
      <c r="EB27" s="653"/>
      <c r="EC27" s="654"/>
    </row>
    <row r="28" spans="2:133" ht="11.25" customHeight="1" x14ac:dyDescent="0.2">
      <c r="B28" s="620" t="s">
        <v>303</v>
      </c>
      <c r="C28" s="621"/>
      <c r="D28" s="621"/>
      <c r="E28" s="621"/>
      <c r="F28" s="621"/>
      <c r="G28" s="621"/>
      <c r="H28" s="621"/>
      <c r="I28" s="621"/>
      <c r="J28" s="621"/>
      <c r="K28" s="621"/>
      <c r="L28" s="621"/>
      <c r="M28" s="621"/>
      <c r="N28" s="621"/>
      <c r="O28" s="621"/>
      <c r="P28" s="621"/>
      <c r="Q28" s="622"/>
      <c r="R28" s="623">
        <v>2114711</v>
      </c>
      <c r="S28" s="624"/>
      <c r="T28" s="624"/>
      <c r="U28" s="624"/>
      <c r="V28" s="624"/>
      <c r="W28" s="624"/>
      <c r="X28" s="624"/>
      <c r="Y28" s="625"/>
      <c r="Z28" s="626">
        <v>1.3</v>
      </c>
      <c r="AA28" s="626"/>
      <c r="AB28" s="626"/>
      <c r="AC28" s="626"/>
      <c r="AD28" s="627">
        <v>110382</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12710210</v>
      </c>
      <c r="CS28" s="624"/>
      <c r="CT28" s="624"/>
      <c r="CU28" s="624"/>
      <c r="CV28" s="624"/>
      <c r="CW28" s="624"/>
      <c r="CX28" s="624"/>
      <c r="CY28" s="625"/>
      <c r="CZ28" s="628">
        <v>8.1999999999999993</v>
      </c>
      <c r="DA28" s="653"/>
      <c r="DB28" s="653"/>
      <c r="DC28" s="657"/>
      <c r="DD28" s="632">
        <v>12222308</v>
      </c>
      <c r="DE28" s="624"/>
      <c r="DF28" s="624"/>
      <c r="DG28" s="624"/>
      <c r="DH28" s="624"/>
      <c r="DI28" s="624"/>
      <c r="DJ28" s="624"/>
      <c r="DK28" s="625"/>
      <c r="DL28" s="632">
        <v>11832057</v>
      </c>
      <c r="DM28" s="624"/>
      <c r="DN28" s="624"/>
      <c r="DO28" s="624"/>
      <c r="DP28" s="624"/>
      <c r="DQ28" s="624"/>
      <c r="DR28" s="624"/>
      <c r="DS28" s="624"/>
      <c r="DT28" s="624"/>
      <c r="DU28" s="624"/>
      <c r="DV28" s="625"/>
      <c r="DW28" s="628">
        <v>15.6</v>
      </c>
      <c r="DX28" s="653"/>
      <c r="DY28" s="653"/>
      <c r="DZ28" s="653"/>
      <c r="EA28" s="653"/>
      <c r="EB28" s="653"/>
      <c r="EC28" s="654"/>
    </row>
    <row r="29" spans="2:133" ht="11.25" customHeight="1" x14ac:dyDescent="0.2">
      <c r="B29" s="620" t="s">
        <v>305</v>
      </c>
      <c r="C29" s="621"/>
      <c r="D29" s="621"/>
      <c r="E29" s="621"/>
      <c r="F29" s="621"/>
      <c r="G29" s="621"/>
      <c r="H29" s="621"/>
      <c r="I29" s="621"/>
      <c r="J29" s="621"/>
      <c r="K29" s="621"/>
      <c r="L29" s="621"/>
      <c r="M29" s="621"/>
      <c r="N29" s="621"/>
      <c r="O29" s="621"/>
      <c r="P29" s="621"/>
      <c r="Q29" s="622"/>
      <c r="R29" s="623">
        <v>571914</v>
      </c>
      <c r="S29" s="624"/>
      <c r="T29" s="624"/>
      <c r="U29" s="624"/>
      <c r="V29" s="624"/>
      <c r="W29" s="624"/>
      <c r="X29" s="624"/>
      <c r="Y29" s="625"/>
      <c r="Z29" s="626">
        <v>0.4</v>
      </c>
      <c r="AA29" s="626"/>
      <c r="AB29" s="626"/>
      <c r="AC29" s="626"/>
      <c r="AD29" s="627">
        <v>1698</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12710210</v>
      </c>
      <c r="CS29" s="655"/>
      <c r="CT29" s="655"/>
      <c r="CU29" s="655"/>
      <c r="CV29" s="655"/>
      <c r="CW29" s="655"/>
      <c r="CX29" s="655"/>
      <c r="CY29" s="656"/>
      <c r="CZ29" s="628">
        <v>8.1999999999999993</v>
      </c>
      <c r="DA29" s="653"/>
      <c r="DB29" s="653"/>
      <c r="DC29" s="657"/>
      <c r="DD29" s="632">
        <v>12222308</v>
      </c>
      <c r="DE29" s="655"/>
      <c r="DF29" s="655"/>
      <c r="DG29" s="655"/>
      <c r="DH29" s="655"/>
      <c r="DI29" s="655"/>
      <c r="DJ29" s="655"/>
      <c r="DK29" s="656"/>
      <c r="DL29" s="632">
        <v>11832057</v>
      </c>
      <c r="DM29" s="655"/>
      <c r="DN29" s="655"/>
      <c r="DO29" s="655"/>
      <c r="DP29" s="655"/>
      <c r="DQ29" s="655"/>
      <c r="DR29" s="655"/>
      <c r="DS29" s="655"/>
      <c r="DT29" s="655"/>
      <c r="DU29" s="655"/>
      <c r="DV29" s="656"/>
      <c r="DW29" s="628">
        <v>15.6</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34158493</v>
      </c>
      <c r="S30" s="624"/>
      <c r="T30" s="624"/>
      <c r="U30" s="624"/>
      <c r="V30" s="624"/>
      <c r="W30" s="624"/>
      <c r="X30" s="624"/>
      <c r="Y30" s="625"/>
      <c r="Z30" s="626">
        <v>21</v>
      </c>
      <c r="AA30" s="626"/>
      <c r="AB30" s="626"/>
      <c r="AC30" s="626"/>
      <c r="AD30" s="627" t="s">
        <v>240</v>
      </c>
      <c r="AE30" s="627"/>
      <c r="AF30" s="627"/>
      <c r="AG30" s="627"/>
      <c r="AH30" s="627"/>
      <c r="AI30" s="627"/>
      <c r="AJ30" s="627"/>
      <c r="AK30" s="627"/>
      <c r="AL30" s="628" t="s">
        <v>240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12524058</v>
      </c>
      <c r="CS30" s="624"/>
      <c r="CT30" s="624"/>
      <c r="CU30" s="624"/>
      <c r="CV30" s="624"/>
      <c r="CW30" s="624"/>
      <c r="CX30" s="624"/>
      <c r="CY30" s="625"/>
      <c r="CZ30" s="628">
        <v>8.1</v>
      </c>
      <c r="DA30" s="653"/>
      <c r="DB30" s="653"/>
      <c r="DC30" s="657"/>
      <c r="DD30" s="632">
        <v>12046220</v>
      </c>
      <c r="DE30" s="624"/>
      <c r="DF30" s="624"/>
      <c r="DG30" s="624"/>
      <c r="DH30" s="624"/>
      <c r="DI30" s="624"/>
      <c r="DJ30" s="624"/>
      <c r="DK30" s="625"/>
      <c r="DL30" s="632">
        <v>11657590</v>
      </c>
      <c r="DM30" s="624"/>
      <c r="DN30" s="624"/>
      <c r="DO30" s="624"/>
      <c r="DP30" s="624"/>
      <c r="DQ30" s="624"/>
      <c r="DR30" s="624"/>
      <c r="DS30" s="624"/>
      <c r="DT30" s="624"/>
      <c r="DU30" s="624"/>
      <c r="DV30" s="625"/>
      <c r="DW30" s="628">
        <v>15.4</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129</v>
      </c>
      <c r="AE31" s="627"/>
      <c r="AF31" s="627"/>
      <c r="AG31" s="627"/>
      <c r="AH31" s="627"/>
      <c r="AI31" s="627"/>
      <c r="AJ31" s="627"/>
      <c r="AK31" s="627"/>
      <c r="AL31" s="628" t="s">
        <v>240</v>
      </c>
      <c r="AM31" s="629"/>
      <c r="AN31" s="629"/>
      <c r="AO31" s="630"/>
      <c r="AP31" s="669" t="s">
        <v>313</v>
      </c>
      <c r="AQ31" s="670"/>
      <c r="AR31" s="670"/>
      <c r="AS31" s="670"/>
      <c r="AT31" s="675" t="s">
        <v>314</v>
      </c>
      <c r="AU31" s="218"/>
      <c r="AV31" s="218"/>
      <c r="AW31" s="218"/>
      <c r="AX31" s="609" t="s">
        <v>187</v>
      </c>
      <c r="AY31" s="610"/>
      <c r="AZ31" s="610"/>
      <c r="BA31" s="610"/>
      <c r="BB31" s="610"/>
      <c r="BC31" s="610"/>
      <c r="BD31" s="610"/>
      <c r="BE31" s="610"/>
      <c r="BF31" s="611"/>
      <c r="BG31" s="679">
        <v>98.9</v>
      </c>
      <c r="BH31" s="667"/>
      <c r="BI31" s="667"/>
      <c r="BJ31" s="667"/>
      <c r="BK31" s="667"/>
      <c r="BL31" s="667"/>
      <c r="BM31" s="618">
        <v>96.5</v>
      </c>
      <c r="BN31" s="667"/>
      <c r="BO31" s="667"/>
      <c r="BP31" s="667"/>
      <c r="BQ31" s="668"/>
      <c r="BR31" s="679">
        <v>99</v>
      </c>
      <c r="BS31" s="667"/>
      <c r="BT31" s="667"/>
      <c r="BU31" s="667"/>
      <c r="BV31" s="667"/>
      <c r="BW31" s="667"/>
      <c r="BX31" s="618">
        <v>96.2</v>
      </c>
      <c r="BY31" s="667"/>
      <c r="BZ31" s="667"/>
      <c r="CA31" s="667"/>
      <c r="CB31" s="668"/>
      <c r="CD31" s="661"/>
      <c r="CE31" s="662"/>
      <c r="CF31" s="620" t="s">
        <v>315</v>
      </c>
      <c r="CG31" s="621"/>
      <c r="CH31" s="621"/>
      <c r="CI31" s="621"/>
      <c r="CJ31" s="621"/>
      <c r="CK31" s="621"/>
      <c r="CL31" s="621"/>
      <c r="CM31" s="621"/>
      <c r="CN31" s="621"/>
      <c r="CO31" s="621"/>
      <c r="CP31" s="621"/>
      <c r="CQ31" s="622"/>
      <c r="CR31" s="623">
        <v>186152</v>
      </c>
      <c r="CS31" s="655"/>
      <c r="CT31" s="655"/>
      <c r="CU31" s="655"/>
      <c r="CV31" s="655"/>
      <c r="CW31" s="655"/>
      <c r="CX31" s="655"/>
      <c r="CY31" s="656"/>
      <c r="CZ31" s="628">
        <v>0.1</v>
      </c>
      <c r="DA31" s="653"/>
      <c r="DB31" s="653"/>
      <c r="DC31" s="657"/>
      <c r="DD31" s="632">
        <v>176088</v>
      </c>
      <c r="DE31" s="655"/>
      <c r="DF31" s="655"/>
      <c r="DG31" s="655"/>
      <c r="DH31" s="655"/>
      <c r="DI31" s="655"/>
      <c r="DJ31" s="655"/>
      <c r="DK31" s="656"/>
      <c r="DL31" s="632">
        <v>174467</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9447573</v>
      </c>
      <c r="S32" s="624"/>
      <c r="T32" s="624"/>
      <c r="U32" s="624"/>
      <c r="V32" s="624"/>
      <c r="W32" s="624"/>
      <c r="X32" s="624"/>
      <c r="Y32" s="625"/>
      <c r="Z32" s="626">
        <v>5.8</v>
      </c>
      <c r="AA32" s="626"/>
      <c r="AB32" s="626"/>
      <c r="AC32" s="626"/>
      <c r="AD32" s="627" t="s">
        <v>129</v>
      </c>
      <c r="AE32" s="627"/>
      <c r="AF32" s="627"/>
      <c r="AG32" s="627"/>
      <c r="AH32" s="627"/>
      <c r="AI32" s="627"/>
      <c r="AJ32" s="627"/>
      <c r="AK32" s="627"/>
      <c r="AL32" s="628" t="s">
        <v>129</v>
      </c>
      <c r="AM32" s="629"/>
      <c r="AN32" s="629"/>
      <c r="AO32" s="630"/>
      <c r="AP32" s="671"/>
      <c r="AQ32" s="672"/>
      <c r="AR32" s="672"/>
      <c r="AS32" s="672"/>
      <c r="AT32" s="676"/>
      <c r="AU32" s="214" t="s">
        <v>317</v>
      </c>
      <c r="AX32" s="620" t="s">
        <v>318</v>
      </c>
      <c r="AY32" s="621"/>
      <c r="AZ32" s="621"/>
      <c r="BA32" s="621"/>
      <c r="BB32" s="621"/>
      <c r="BC32" s="621"/>
      <c r="BD32" s="621"/>
      <c r="BE32" s="621"/>
      <c r="BF32" s="622"/>
      <c r="BG32" s="680">
        <v>98.8</v>
      </c>
      <c r="BH32" s="655"/>
      <c r="BI32" s="655"/>
      <c r="BJ32" s="655"/>
      <c r="BK32" s="655"/>
      <c r="BL32" s="655"/>
      <c r="BM32" s="629">
        <v>96</v>
      </c>
      <c r="BN32" s="655"/>
      <c r="BO32" s="655"/>
      <c r="BP32" s="655"/>
      <c r="BQ32" s="678"/>
      <c r="BR32" s="680">
        <v>98.9</v>
      </c>
      <c r="BS32" s="655"/>
      <c r="BT32" s="655"/>
      <c r="BU32" s="655"/>
      <c r="BV32" s="655"/>
      <c r="BW32" s="655"/>
      <c r="BX32" s="629">
        <v>95.8</v>
      </c>
      <c r="BY32" s="655"/>
      <c r="BZ32" s="655"/>
      <c r="CA32" s="655"/>
      <c r="CB32" s="678"/>
      <c r="CD32" s="663"/>
      <c r="CE32" s="664"/>
      <c r="CF32" s="620" t="s">
        <v>319</v>
      </c>
      <c r="CG32" s="621"/>
      <c r="CH32" s="621"/>
      <c r="CI32" s="621"/>
      <c r="CJ32" s="621"/>
      <c r="CK32" s="621"/>
      <c r="CL32" s="621"/>
      <c r="CM32" s="621"/>
      <c r="CN32" s="621"/>
      <c r="CO32" s="621"/>
      <c r="CP32" s="621"/>
      <c r="CQ32" s="622"/>
      <c r="CR32" s="623" t="s">
        <v>129</v>
      </c>
      <c r="CS32" s="624"/>
      <c r="CT32" s="624"/>
      <c r="CU32" s="624"/>
      <c r="CV32" s="624"/>
      <c r="CW32" s="624"/>
      <c r="CX32" s="624"/>
      <c r="CY32" s="625"/>
      <c r="CZ32" s="628" t="s">
        <v>240</v>
      </c>
      <c r="DA32" s="653"/>
      <c r="DB32" s="653"/>
      <c r="DC32" s="657"/>
      <c r="DD32" s="632" t="s">
        <v>129</v>
      </c>
      <c r="DE32" s="624"/>
      <c r="DF32" s="624"/>
      <c r="DG32" s="624"/>
      <c r="DH32" s="624"/>
      <c r="DI32" s="624"/>
      <c r="DJ32" s="624"/>
      <c r="DK32" s="625"/>
      <c r="DL32" s="632" t="s">
        <v>240</v>
      </c>
      <c r="DM32" s="624"/>
      <c r="DN32" s="624"/>
      <c r="DO32" s="624"/>
      <c r="DP32" s="624"/>
      <c r="DQ32" s="624"/>
      <c r="DR32" s="624"/>
      <c r="DS32" s="624"/>
      <c r="DT32" s="624"/>
      <c r="DU32" s="624"/>
      <c r="DV32" s="625"/>
      <c r="DW32" s="628" t="s">
        <v>246</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526694</v>
      </c>
      <c r="S33" s="624"/>
      <c r="T33" s="624"/>
      <c r="U33" s="624"/>
      <c r="V33" s="624"/>
      <c r="W33" s="624"/>
      <c r="X33" s="624"/>
      <c r="Y33" s="625"/>
      <c r="Z33" s="626">
        <v>0.3</v>
      </c>
      <c r="AA33" s="626"/>
      <c r="AB33" s="626"/>
      <c r="AC33" s="626"/>
      <c r="AD33" s="627">
        <v>108727</v>
      </c>
      <c r="AE33" s="627"/>
      <c r="AF33" s="627"/>
      <c r="AG33" s="627"/>
      <c r="AH33" s="627"/>
      <c r="AI33" s="627"/>
      <c r="AJ33" s="627"/>
      <c r="AK33" s="627"/>
      <c r="AL33" s="628">
        <v>0.1</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98.9</v>
      </c>
      <c r="BH33" s="682"/>
      <c r="BI33" s="682"/>
      <c r="BJ33" s="682"/>
      <c r="BK33" s="682"/>
      <c r="BL33" s="682"/>
      <c r="BM33" s="683">
        <v>96.5</v>
      </c>
      <c r="BN33" s="682"/>
      <c r="BO33" s="682"/>
      <c r="BP33" s="682"/>
      <c r="BQ33" s="684"/>
      <c r="BR33" s="681">
        <v>99</v>
      </c>
      <c r="BS33" s="682"/>
      <c r="BT33" s="682"/>
      <c r="BU33" s="682"/>
      <c r="BV33" s="682"/>
      <c r="BW33" s="682"/>
      <c r="BX33" s="683">
        <v>96</v>
      </c>
      <c r="BY33" s="682"/>
      <c r="BZ33" s="682"/>
      <c r="CA33" s="682"/>
      <c r="CB33" s="684"/>
      <c r="CD33" s="620" t="s">
        <v>322</v>
      </c>
      <c r="CE33" s="621"/>
      <c r="CF33" s="621"/>
      <c r="CG33" s="621"/>
      <c r="CH33" s="621"/>
      <c r="CI33" s="621"/>
      <c r="CJ33" s="621"/>
      <c r="CK33" s="621"/>
      <c r="CL33" s="621"/>
      <c r="CM33" s="621"/>
      <c r="CN33" s="621"/>
      <c r="CO33" s="621"/>
      <c r="CP33" s="621"/>
      <c r="CQ33" s="622"/>
      <c r="CR33" s="623">
        <v>69223540</v>
      </c>
      <c r="CS33" s="655"/>
      <c r="CT33" s="655"/>
      <c r="CU33" s="655"/>
      <c r="CV33" s="655"/>
      <c r="CW33" s="655"/>
      <c r="CX33" s="655"/>
      <c r="CY33" s="656"/>
      <c r="CZ33" s="628">
        <v>44.6</v>
      </c>
      <c r="DA33" s="653"/>
      <c r="DB33" s="653"/>
      <c r="DC33" s="657"/>
      <c r="DD33" s="632">
        <v>51446633</v>
      </c>
      <c r="DE33" s="655"/>
      <c r="DF33" s="655"/>
      <c r="DG33" s="655"/>
      <c r="DH33" s="655"/>
      <c r="DI33" s="655"/>
      <c r="DJ33" s="655"/>
      <c r="DK33" s="656"/>
      <c r="DL33" s="632">
        <v>29419767</v>
      </c>
      <c r="DM33" s="655"/>
      <c r="DN33" s="655"/>
      <c r="DO33" s="655"/>
      <c r="DP33" s="655"/>
      <c r="DQ33" s="655"/>
      <c r="DR33" s="655"/>
      <c r="DS33" s="655"/>
      <c r="DT33" s="655"/>
      <c r="DU33" s="655"/>
      <c r="DV33" s="656"/>
      <c r="DW33" s="628">
        <v>38.9</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816242</v>
      </c>
      <c r="S34" s="624"/>
      <c r="T34" s="624"/>
      <c r="U34" s="624"/>
      <c r="V34" s="624"/>
      <c r="W34" s="624"/>
      <c r="X34" s="624"/>
      <c r="Y34" s="625"/>
      <c r="Z34" s="626">
        <v>0.5</v>
      </c>
      <c r="AA34" s="626"/>
      <c r="AB34" s="626"/>
      <c r="AC34" s="626"/>
      <c r="AD34" s="627" t="s">
        <v>240</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26906049</v>
      </c>
      <c r="CS34" s="624"/>
      <c r="CT34" s="624"/>
      <c r="CU34" s="624"/>
      <c r="CV34" s="624"/>
      <c r="CW34" s="624"/>
      <c r="CX34" s="624"/>
      <c r="CY34" s="625"/>
      <c r="CZ34" s="628">
        <v>17.3</v>
      </c>
      <c r="DA34" s="653"/>
      <c r="DB34" s="653"/>
      <c r="DC34" s="657"/>
      <c r="DD34" s="632">
        <v>18288784</v>
      </c>
      <c r="DE34" s="624"/>
      <c r="DF34" s="624"/>
      <c r="DG34" s="624"/>
      <c r="DH34" s="624"/>
      <c r="DI34" s="624"/>
      <c r="DJ34" s="624"/>
      <c r="DK34" s="625"/>
      <c r="DL34" s="632">
        <v>11369599</v>
      </c>
      <c r="DM34" s="624"/>
      <c r="DN34" s="624"/>
      <c r="DO34" s="624"/>
      <c r="DP34" s="624"/>
      <c r="DQ34" s="624"/>
      <c r="DR34" s="624"/>
      <c r="DS34" s="624"/>
      <c r="DT34" s="624"/>
      <c r="DU34" s="624"/>
      <c r="DV34" s="625"/>
      <c r="DW34" s="628">
        <v>15</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7049972</v>
      </c>
      <c r="S35" s="624"/>
      <c r="T35" s="624"/>
      <c r="U35" s="624"/>
      <c r="V35" s="624"/>
      <c r="W35" s="624"/>
      <c r="X35" s="624"/>
      <c r="Y35" s="625"/>
      <c r="Z35" s="626">
        <v>4.3</v>
      </c>
      <c r="AA35" s="626"/>
      <c r="AB35" s="626"/>
      <c r="AC35" s="626"/>
      <c r="AD35" s="627" t="s">
        <v>240</v>
      </c>
      <c r="AE35" s="627"/>
      <c r="AF35" s="627"/>
      <c r="AG35" s="627"/>
      <c r="AH35" s="627"/>
      <c r="AI35" s="627"/>
      <c r="AJ35" s="627"/>
      <c r="AK35" s="627"/>
      <c r="AL35" s="628" t="s">
        <v>240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2200807</v>
      </c>
      <c r="CS35" s="655"/>
      <c r="CT35" s="655"/>
      <c r="CU35" s="655"/>
      <c r="CV35" s="655"/>
      <c r="CW35" s="655"/>
      <c r="CX35" s="655"/>
      <c r="CY35" s="656"/>
      <c r="CZ35" s="628">
        <v>1.4</v>
      </c>
      <c r="DA35" s="653"/>
      <c r="DB35" s="653"/>
      <c r="DC35" s="657"/>
      <c r="DD35" s="632">
        <v>1715196</v>
      </c>
      <c r="DE35" s="655"/>
      <c r="DF35" s="655"/>
      <c r="DG35" s="655"/>
      <c r="DH35" s="655"/>
      <c r="DI35" s="655"/>
      <c r="DJ35" s="655"/>
      <c r="DK35" s="656"/>
      <c r="DL35" s="632">
        <v>1599784</v>
      </c>
      <c r="DM35" s="655"/>
      <c r="DN35" s="655"/>
      <c r="DO35" s="655"/>
      <c r="DP35" s="655"/>
      <c r="DQ35" s="655"/>
      <c r="DR35" s="655"/>
      <c r="DS35" s="655"/>
      <c r="DT35" s="655"/>
      <c r="DU35" s="655"/>
      <c r="DV35" s="656"/>
      <c r="DW35" s="628">
        <v>2.1</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9266310</v>
      </c>
      <c r="S36" s="624"/>
      <c r="T36" s="624"/>
      <c r="U36" s="624"/>
      <c r="V36" s="624"/>
      <c r="W36" s="624"/>
      <c r="X36" s="624"/>
      <c r="Y36" s="625"/>
      <c r="Z36" s="626">
        <v>5.7</v>
      </c>
      <c r="AA36" s="626"/>
      <c r="AB36" s="626"/>
      <c r="AC36" s="626"/>
      <c r="AD36" s="627" t="s">
        <v>240</v>
      </c>
      <c r="AE36" s="627"/>
      <c r="AF36" s="627"/>
      <c r="AG36" s="627"/>
      <c r="AH36" s="627"/>
      <c r="AI36" s="627"/>
      <c r="AJ36" s="627"/>
      <c r="AK36" s="627"/>
      <c r="AL36" s="628" t="s">
        <v>129</v>
      </c>
      <c r="AM36" s="629"/>
      <c r="AN36" s="629"/>
      <c r="AO36" s="630"/>
      <c r="AP36" s="222"/>
      <c r="AQ36" s="689" t="s">
        <v>330</v>
      </c>
      <c r="AR36" s="690"/>
      <c r="AS36" s="690"/>
      <c r="AT36" s="690"/>
      <c r="AU36" s="690"/>
      <c r="AV36" s="690"/>
      <c r="AW36" s="690"/>
      <c r="AX36" s="690"/>
      <c r="AY36" s="691"/>
      <c r="AZ36" s="612">
        <v>20722323</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38315</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15227956</v>
      </c>
      <c r="CS36" s="624"/>
      <c r="CT36" s="624"/>
      <c r="CU36" s="624"/>
      <c r="CV36" s="624"/>
      <c r="CW36" s="624"/>
      <c r="CX36" s="624"/>
      <c r="CY36" s="625"/>
      <c r="CZ36" s="628">
        <v>9.8000000000000007</v>
      </c>
      <c r="DA36" s="653"/>
      <c r="DB36" s="653"/>
      <c r="DC36" s="657"/>
      <c r="DD36" s="632">
        <v>13413206</v>
      </c>
      <c r="DE36" s="624"/>
      <c r="DF36" s="624"/>
      <c r="DG36" s="624"/>
      <c r="DH36" s="624"/>
      <c r="DI36" s="624"/>
      <c r="DJ36" s="624"/>
      <c r="DK36" s="625"/>
      <c r="DL36" s="632">
        <v>7672657</v>
      </c>
      <c r="DM36" s="624"/>
      <c r="DN36" s="624"/>
      <c r="DO36" s="624"/>
      <c r="DP36" s="624"/>
      <c r="DQ36" s="624"/>
      <c r="DR36" s="624"/>
      <c r="DS36" s="624"/>
      <c r="DT36" s="624"/>
      <c r="DU36" s="624"/>
      <c r="DV36" s="625"/>
      <c r="DW36" s="628">
        <v>10.1</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5620778</v>
      </c>
      <c r="S37" s="624"/>
      <c r="T37" s="624"/>
      <c r="U37" s="624"/>
      <c r="V37" s="624"/>
      <c r="W37" s="624"/>
      <c r="X37" s="624"/>
      <c r="Y37" s="625"/>
      <c r="Z37" s="626">
        <v>3.5</v>
      </c>
      <c r="AA37" s="626"/>
      <c r="AB37" s="626"/>
      <c r="AC37" s="626"/>
      <c r="AD37" s="627">
        <v>2437</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4095912</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-447635</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215387</v>
      </c>
      <c r="CS37" s="655"/>
      <c r="CT37" s="655"/>
      <c r="CU37" s="655"/>
      <c r="CV37" s="655"/>
      <c r="CW37" s="655"/>
      <c r="CX37" s="655"/>
      <c r="CY37" s="656"/>
      <c r="CZ37" s="628">
        <v>0.1</v>
      </c>
      <c r="DA37" s="653"/>
      <c r="DB37" s="653"/>
      <c r="DC37" s="657"/>
      <c r="DD37" s="632">
        <v>215387</v>
      </c>
      <c r="DE37" s="655"/>
      <c r="DF37" s="655"/>
      <c r="DG37" s="655"/>
      <c r="DH37" s="655"/>
      <c r="DI37" s="655"/>
      <c r="DJ37" s="655"/>
      <c r="DK37" s="656"/>
      <c r="DL37" s="632">
        <v>215387</v>
      </c>
      <c r="DM37" s="655"/>
      <c r="DN37" s="655"/>
      <c r="DO37" s="655"/>
      <c r="DP37" s="655"/>
      <c r="DQ37" s="655"/>
      <c r="DR37" s="655"/>
      <c r="DS37" s="655"/>
      <c r="DT37" s="655"/>
      <c r="DU37" s="655"/>
      <c r="DV37" s="656"/>
      <c r="DW37" s="628">
        <v>0.3</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11593246</v>
      </c>
      <c r="S38" s="624"/>
      <c r="T38" s="624"/>
      <c r="U38" s="624"/>
      <c r="V38" s="624"/>
      <c r="W38" s="624"/>
      <c r="X38" s="624"/>
      <c r="Y38" s="625"/>
      <c r="Z38" s="626">
        <v>7.1</v>
      </c>
      <c r="AA38" s="626"/>
      <c r="AB38" s="626"/>
      <c r="AC38" s="626"/>
      <c r="AD38" s="627" t="s">
        <v>240</v>
      </c>
      <c r="AE38" s="627"/>
      <c r="AF38" s="627"/>
      <c r="AG38" s="627"/>
      <c r="AH38" s="627"/>
      <c r="AI38" s="627"/>
      <c r="AJ38" s="627"/>
      <c r="AK38" s="627"/>
      <c r="AL38" s="628" t="s">
        <v>129</v>
      </c>
      <c r="AM38" s="629"/>
      <c r="AN38" s="629"/>
      <c r="AO38" s="630"/>
      <c r="AQ38" s="686" t="s">
        <v>338</v>
      </c>
      <c r="AR38" s="687"/>
      <c r="AS38" s="687"/>
      <c r="AT38" s="687"/>
      <c r="AU38" s="687"/>
      <c r="AV38" s="687"/>
      <c r="AW38" s="687"/>
      <c r="AX38" s="687"/>
      <c r="AY38" s="688"/>
      <c r="AZ38" s="623">
        <v>3493727</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39751</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12137322</v>
      </c>
      <c r="CS38" s="624"/>
      <c r="CT38" s="624"/>
      <c r="CU38" s="624"/>
      <c r="CV38" s="624"/>
      <c r="CW38" s="624"/>
      <c r="CX38" s="624"/>
      <c r="CY38" s="625"/>
      <c r="CZ38" s="628">
        <v>7.8</v>
      </c>
      <c r="DA38" s="653"/>
      <c r="DB38" s="653"/>
      <c r="DC38" s="657"/>
      <c r="DD38" s="632">
        <v>9801211</v>
      </c>
      <c r="DE38" s="624"/>
      <c r="DF38" s="624"/>
      <c r="DG38" s="624"/>
      <c r="DH38" s="624"/>
      <c r="DI38" s="624"/>
      <c r="DJ38" s="624"/>
      <c r="DK38" s="625"/>
      <c r="DL38" s="632">
        <v>8777546</v>
      </c>
      <c r="DM38" s="624"/>
      <c r="DN38" s="624"/>
      <c r="DO38" s="624"/>
      <c r="DP38" s="624"/>
      <c r="DQ38" s="624"/>
      <c r="DR38" s="624"/>
      <c r="DS38" s="624"/>
      <c r="DT38" s="624"/>
      <c r="DU38" s="624"/>
      <c r="DV38" s="625"/>
      <c r="DW38" s="628">
        <v>11.6</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240</v>
      </c>
      <c r="AA39" s="626"/>
      <c r="AB39" s="626"/>
      <c r="AC39" s="626"/>
      <c r="AD39" s="627" t="s">
        <v>129</v>
      </c>
      <c r="AE39" s="627"/>
      <c r="AF39" s="627"/>
      <c r="AG39" s="627"/>
      <c r="AH39" s="627"/>
      <c r="AI39" s="627"/>
      <c r="AJ39" s="627"/>
      <c r="AK39" s="627"/>
      <c r="AL39" s="628" t="s">
        <v>129</v>
      </c>
      <c r="AM39" s="629"/>
      <c r="AN39" s="629"/>
      <c r="AO39" s="630"/>
      <c r="AQ39" s="686" t="s">
        <v>342</v>
      </c>
      <c r="AR39" s="687"/>
      <c r="AS39" s="687"/>
      <c r="AT39" s="687"/>
      <c r="AU39" s="687"/>
      <c r="AV39" s="687"/>
      <c r="AW39" s="687"/>
      <c r="AX39" s="687"/>
      <c r="AY39" s="688"/>
      <c r="AZ39" s="623">
        <v>995362</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57294</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10108863</v>
      </c>
      <c r="CS39" s="655"/>
      <c r="CT39" s="655"/>
      <c r="CU39" s="655"/>
      <c r="CV39" s="655"/>
      <c r="CW39" s="655"/>
      <c r="CX39" s="655"/>
      <c r="CY39" s="656"/>
      <c r="CZ39" s="628">
        <v>6.5</v>
      </c>
      <c r="DA39" s="653"/>
      <c r="DB39" s="653"/>
      <c r="DC39" s="657"/>
      <c r="DD39" s="632">
        <v>8134601</v>
      </c>
      <c r="DE39" s="655"/>
      <c r="DF39" s="655"/>
      <c r="DG39" s="655"/>
      <c r="DH39" s="655"/>
      <c r="DI39" s="655"/>
      <c r="DJ39" s="655"/>
      <c r="DK39" s="656"/>
      <c r="DL39" s="632" t="s">
        <v>129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2770346</v>
      </c>
      <c r="S40" s="624"/>
      <c r="T40" s="624"/>
      <c r="U40" s="624"/>
      <c r="V40" s="624"/>
      <c r="W40" s="624"/>
      <c r="X40" s="624"/>
      <c r="Y40" s="625"/>
      <c r="Z40" s="626">
        <v>1.7</v>
      </c>
      <c r="AA40" s="626"/>
      <c r="AB40" s="626"/>
      <c r="AC40" s="626"/>
      <c r="AD40" s="627" t="s">
        <v>240</v>
      </c>
      <c r="AE40" s="627"/>
      <c r="AF40" s="627"/>
      <c r="AG40" s="627"/>
      <c r="AH40" s="627"/>
      <c r="AI40" s="627"/>
      <c r="AJ40" s="627"/>
      <c r="AK40" s="627"/>
      <c r="AL40" s="628" t="s">
        <v>240</v>
      </c>
      <c r="AM40" s="629"/>
      <c r="AN40" s="629"/>
      <c r="AO40" s="630"/>
      <c r="AQ40" s="686" t="s">
        <v>346</v>
      </c>
      <c r="AR40" s="687"/>
      <c r="AS40" s="687"/>
      <c r="AT40" s="687"/>
      <c r="AU40" s="687"/>
      <c r="AV40" s="687"/>
      <c r="AW40" s="687"/>
      <c r="AX40" s="687"/>
      <c r="AY40" s="688"/>
      <c r="AZ40" s="623">
        <v>114195</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89</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2642543</v>
      </c>
      <c r="CS40" s="624"/>
      <c r="CT40" s="624"/>
      <c r="CU40" s="624"/>
      <c r="CV40" s="624"/>
      <c r="CW40" s="624"/>
      <c r="CX40" s="624"/>
      <c r="CY40" s="625"/>
      <c r="CZ40" s="628">
        <v>1.7</v>
      </c>
      <c r="DA40" s="653"/>
      <c r="DB40" s="653"/>
      <c r="DC40" s="657"/>
      <c r="DD40" s="632">
        <v>93635</v>
      </c>
      <c r="DE40" s="624"/>
      <c r="DF40" s="624"/>
      <c r="DG40" s="624"/>
      <c r="DH40" s="624"/>
      <c r="DI40" s="624"/>
      <c r="DJ40" s="624"/>
      <c r="DK40" s="625"/>
      <c r="DL40" s="632">
        <v>181</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162309312</v>
      </c>
      <c r="S41" s="696"/>
      <c r="T41" s="696"/>
      <c r="U41" s="696"/>
      <c r="V41" s="696"/>
      <c r="W41" s="696"/>
      <c r="X41" s="696"/>
      <c r="Y41" s="700"/>
      <c r="Z41" s="701">
        <v>100</v>
      </c>
      <c r="AA41" s="701"/>
      <c r="AB41" s="701"/>
      <c r="AC41" s="701"/>
      <c r="AD41" s="702">
        <v>72895503</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2730783</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240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240</v>
      </c>
      <c r="CS41" s="655"/>
      <c r="CT41" s="655"/>
      <c r="CU41" s="655"/>
      <c r="CV41" s="655"/>
      <c r="CW41" s="655"/>
      <c r="CX41" s="655"/>
      <c r="CY41" s="656"/>
      <c r="CZ41" s="628" t="s">
        <v>129</v>
      </c>
      <c r="DA41" s="653"/>
      <c r="DB41" s="653"/>
      <c r="DC41" s="657"/>
      <c r="DD41" s="632" t="s">
        <v>240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9292344</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365</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16194233</v>
      </c>
      <c r="CS42" s="655"/>
      <c r="CT42" s="655"/>
      <c r="CU42" s="655"/>
      <c r="CV42" s="655"/>
      <c r="CW42" s="655"/>
      <c r="CX42" s="655"/>
      <c r="CY42" s="656"/>
      <c r="CZ42" s="628">
        <v>10.4</v>
      </c>
      <c r="DA42" s="653"/>
      <c r="DB42" s="653"/>
      <c r="DC42" s="657"/>
      <c r="DD42" s="632">
        <v>3469692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50315</v>
      </c>
      <c r="CS43" s="655"/>
      <c r="CT43" s="655"/>
      <c r="CU43" s="655"/>
      <c r="CV43" s="655"/>
      <c r="CW43" s="655"/>
      <c r="CX43" s="655"/>
      <c r="CY43" s="656"/>
      <c r="CZ43" s="628">
        <v>0</v>
      </c>
      <c r="DA43" s="653"/>
      <c r="DB43" s="653"/>
      <c r="DC43" s="657"/>
      <c r="DD43" s="632">
        <v>40104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15534160</v>
      </c>
      <c r="CS44" s="624"/>
      <c r="CT44" s="624"/>
      <c r="CU44" s="624"/>
      <c r="CV44" s="624"/>
      <c r="CW44" s="624"/>
      <c r="CX44" s="624"/>
      <c r="CY44" s="625"/>
      <c r="CZ44" s="628">
        <v>10</v>
      </c>
      <c r="DA44" s="629"/>
      <c r="DB44" s="629"/>
      <c r="DC44" s="635"/>
      <c r="DD44" s="632">
        <v>3368960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7417315</v>
      </c>
      <c r="CS45" s="655"/>
      <c r="CT45" s="655"/>
      <c r="CU45" s="655"/>
      <c r="CV45" s="655"/>
      <c r="CW45" s="655"/>
      <c r="CX45" s="655"/>
      <c r="CY45" s="656"/>
      <c r="CZ45" s="628">
        <v>4.8</v>
      </c>
      <c r="DA45" s="653"/>
      <c r="DB45" s="653"/>
      <c r="DC45" s="657"/>
      <c r="DD45" s="632">
        <v>354562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7939261</v>
      </c>
      <c r="CS46" s="624"/>
      <c r="CT46" s="624"/>
      <c r="CU46" s="624"/>
      <c r="CV46" s="624"/>
      <c r="CW46" s="624"/>
      <c r="CX46" s="624"/>
      <c r="CY46" s="625"/>
      <c r="CZ46" s="628">
        <v>5.0999999999999996</v>
      </c>
      <c r="DA46" s="629"/>
      <c r="DB46" s="629"/>
      <c r="DC46" s="635"/>
      <c r="DD46" s="632">
        <v>3000239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v>660073</v>
      </c>
      <c r="CS47" s="655"/>
      <c r="CT47" s="655"/>
      <c r="CU47" s="655"/>
      <c r="CV47" s="655"/>
      <c r="CW47" s="655"/>
      <c r="CX47" s="655"/>
      <c r="CY47" s="656"/>
      <c r="CZ47" s="628">
        <v>0.4</v>
      </c>
      <c r="DA47" s="653"/>
      <c r="DB47" s="653"/>
      <c r="DC47" s="657"/>
      <c r="DD47" s="632">
        <v>100732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365</v>
      </c>
      <c r="CG48" s="621"/>
      <c r="CH48" s="621"/>
      <c r="CI48" s="621"/>
      <c r="CJ48" s="621"/>
      <c r="CK48" s="621"/>
      <c r="CL48" s="621"/>
      <c r="CM48" s="621"/>
      <c r="CN48" s="621"/>
      <c r="CO48" s="621"/>
      <c r="CP48" s="621"/>
      <c r="CQ48" s="622"/>
      <c r="CR48" s="623" t="s">
        <v>240</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155323600</v>
      </c>
      <c r="CS49" s="682"/>
      <c r="CT49" s="682"/>
      <c r="CU49" s="682"/>
      <c r="CV49" s="682"/>
      <c r="CW49" s="682"/>
      <c r="CX49" s="682"/>
      <c r="CY49" s="711"/>
      <c r="CZ49" s="703">
        <v>100</v>
      </c>
      <c r="DA49" s="712"/>
      <c r="DB49" s="712"/>
      <c r="DC49" s="713"/>
      <c r="DD49" s="714">
        <v>97338742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5ut8d1HNeoNn8MvBWjOVCt4vf1Te1axjs2MXf6KMdo+N041XPESrvaQ4I4zvAtaaSK6j70QcVeKrLdLpjpHuQ==" saltValue="ybMx3f3vGXtvUZ/AcNPsz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A2" zoomScaleNormal="100" zoomScaleSheetLayoutView="70" workbookViewId="0">
      <selection activeCell="DB9" sqref="DB9:DF9"/>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162096</v>
      </c>
      <c r="R7" s="753"/>
      <c r="S7" s="753"/>
      <c r="T7" s="753"/>
      <c r="U7" s="753"/>
      <c r="V7" s="753">
        <v>155216</v>
      </c>
      <c r="W7" s="753"/>
      <c r="X7" s="753"/>
      <c r="Y7" s="753"/>
      <c r="Z7" s="753"/>
      <c r="AA7" s="753">
        <v>6880</v>
      </c>
      <c r="AB7" s="753"/>
      <c r="AC7" s="753"/>
      <c r="AD7" s="753"/>
      <c r="AE7" s="754"/>
      <c r="AF7" s="755">
        <v>6241</v>
      </c>
      <c r="AG7" s="756"/>
      <c r="AH7" s="756"/>
      <c r="AI7" s="756"/>
      <c r="AJ7" s="757"/>
      <c r="AK7" s="758">
        <v>7043</v>
      </c>
      <c r="AL7" s="759"/>
      <c r="AM7" s="759"/>
      <c r="AN7" s="759"/>
      <c r="AO7" s="759"/>
      <c r="AP7" s="759">
        <v>124631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600</v>
      </c>
      <c r="BT7" s="747"/>
      <c r="BU7" s="747"/>
      <c r="BV7" s="747"/>
      <c r="BW7" s="747"/>
      <c r="BX7" s="747"/>
      <c r="BY7" s="747"/>
      <c r="BZ7" s="747"/>
      <c r="CA7" s="747"/>
      <c r="CB7" s="747"/>
      <c r="CC7" s="747"/>
      <c r="CD7" s="747"/>
      <c r="CE7" s="747"/>
      <c r="CF7" s="747"/>
      <c r="CG7" s="762"/>
      <c r="CH7" s="743">
        <v>-1</v>
      </c>
      <c r="CI7" s="744"/>
      <c r="CJ7" s="744"/>
      <c r="CK7" s="744"/>
      <c r="CL7" s="745"/>
      <c r="CM7" s="743">
        <v>95</v>
      </c>
      <c r="CN7" s="744"/>
      <c r="CO7" s="744"/>
      <c r="CP7" s="744"/>
      <c r="CQ7" s="745"/>
      <c r="CR7" s="743">
        <v>100</v>
      </c>
      <c r="CS7" s="744"/>
      <c r="CT7" s="744"/>
      <c r="CU7" s="744"/>
      <c r="CV7" s="745"/>
      <c r="CW7" s="743">
        <v>4</v>
      </c>
      <c r="CX7" s="744"/>
      <c r="CY7" s="744"/>
      <c r="CZ7" s="744"/>
      <c r="DA7" s="745"/>
      <c r="DB7" s="743" t="s">
        <v>527</v>
      </c>
      <c r="DC7" s="744"/>
      <c r="DD7" s="744"/>
      <c r="DE7" s="744"/>
      <c r="DF7" s="745"/>
      <c r="DG7" s="743" t="s">
        <v>527</v>
      </c>
      <c r="DH7" s="744"/>
      <c r="DI7" s="744"/>
      <c r="DJ7" s="744"/>
      <c r="DK7" s="745"/>
      <c r="DL7" s="743" t="s">
        <v>527</v>
      </c>
      <c r="DM7" s="744"/>
      <c r="DN7" s="744"/>
      <c r="DO7" s="744"/>
      <c r="DP7" s="745"/>
      <c r="DQ7" s="743" t="s">
        <v>527</v>
      </c>
      <c r="DR7" s="744"/>
      <c r="DS7" s="744"/>
      <c r="DT7" s="744"/>
      <c r="DU7" s="745"/>
      <c r="DV7" s="746"/>
      <c r="DW7" s="747"/>
      <c r="DX7" s="747"/>
      <c r="DY7" s="747"/>
      <c r="DZ7" s="748"/>
      <c r="EA7" s="234"/>
    </row>
    <row r="8" spans="1:131" s="235" customFormat="1" ht="26.25" customHeight="1" x14ac:dyDescent="0.2">
      <c r="A8" s="238">
        <v>2</v>
      </c>
      <c r="B8" s="780" t="s">
        <v>390</v>
      </c>
      <c r="C8" s="781"/>
      <c r="D8" s="781"/>
      <c r="E8" s="781"/>
      <c r="F8" s="781"/>
      <c r="G8" s="781"/>
      <c r="H8" s="781"/>
      <c r="I8" s="781"/>
      <c r="J8" s="781"/>
      <c r="K8" s="781"/>
      <c r="L8" s="781"/>
      <c r="M8" s="781"/>
      <c r="N8" s="781"/>
      <c r="O8" s="781"/>
      <c r="P8" s="782"/>
      <c r="Q8" s="783">
        <v>174</v>
      </c>
      <c r="R8" s="784"/>
      <c r="S8" s="784"/>
      <c r="T8" s="784"/>
      <c r="U8" s="784"/>
      <c r="V8" s="784">
        <v>75</v>
      </c>
      <c r="W8" s="784"/>
      <c r="X8" s="784"/>
      <c r="Y8" s="784"/>
      <c r="Z8" s="784"/>
      <c r="AA8" s="784">
        <v>99</v>
      </c>
      <c r="AB8" s="784"/>
      <c r="AC8" s="784"/>
      <c r="AD8" s="784"/>
      <c r="AE8" s="785"/>
      <c r="AF8" s="786">
        <v>2</v>
      </c>
      <c r="AG8" s="787"/>
      <c r="AH8" s="787"/>
      <c r="AI8" s="787"/>
      <c r="AJ8" s="788"/>
      <c r="AK8" s="769">
        <v>2</v>
      </c>
      <c r="AL8" s="770"/>
      <c r="AM8" s="770"/>
      <c r="AN8" s="770"/>
      <c r="AO8" s="770"/>
      <c r="AP8" s="770">
        <v>624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601</v>
      </c>
      <c r="BT8" s="774"/>
      <c r="BU8" s="774"/>
      <c r="BV8" s="774"/>
      <c r="BW8" s="774"/>
      <c r="BX8" s="774"/>
      <c r="BY8" s="774"/>
      <c r="BZ8" s="774"/>
      <c r="CA8" s="774"/>
      <c r="CB8" s="774"/>
      <c r="CC8" s="774"/>
      <c r="CD8" s="774"/>
      <c r="CE8" s="774"/>
      <c r="CF8" s="774"/>
      <c r="CG8" s="775"/>
      <c r="CH8" s="776">
        <v>1</v>
      </c>
      <c r="CI8" s="777"/>
      <c r="CJ8" s="777"/>
      <c r="CK8" s="777"/>
      <c r="CL8" s="778"/>
      <c r="CM8" s="776">
        <v>691</v>
      </c>
      <c r="CN8" s="777"/>
      <c r="CO8" s="777"/>
      <c r="CP8" s="777"/>
      <c r="CQ8" s="778"/>
      <c r="CR8" s="776">
        <v>45</v>
      </c>
      <c r="CS8" s="777"/>
      <c r="CT8" s="777"/>
      <c r="CU8" s="777"/>
      <c r="CV8" s="778"/>
      <c r="CW8" s="776" t="s">
        <v>527</v>
      </c>
      <c r="CX8" s="777"/>
      <c r="CY8" s="777"/>
      <c r="CZ8" s="777"/>
      <c r="DA8" s="778"/>
      <c r="DB8" s="776" t="s">
        <v>617</v>
      </c>
      <c r="DC8" s="777"/>
      <c r="DD8" s="777"/>
      <c r="DE8" s="777"/>
      <c r="DF8" s="778"/>
      <c r="DG8" s="776" t="s">
        <v>527</v>
      </c>
      <c r="DH8" s="777"/>
      <c r="DI8" s="777"/>
      <c r="DJ8" s="777"/>
      <c r="DK8" s="778"/>
      <c r="DL8" s="776" t="s">
        <v>527</v>
      </c>
      <c r="DM8" s="777"/>
      <c r="DN8" s="777"/>
      <c r="DO8" s="777"/>
      <c r="DP8" s="778"/>
      <c r="DQ8" s="776" t="s">
        <v>527</v>
      </c>
      <c r="DR8" s="777"/>
      <c r="DS8" s="777"/>
      <c r="DT8" s="777"/>
      <c r="DU8" s="778"/>
      <c r="DV8" s="773"/>
      <c r="DW8" s="774"/>
      <c r="DX8" s="774"/>
      <c r="DY8" s="774"/>
      <c r="DZ8" s="779"/>
      <c r="EA8" s="234"/>
    </row>
    <row r="9" spans="1:131" s="235" customFormat="1" ht="26.25" customHeight="1" x14ac:dyDescent="0.2">
      <c r="A9" s="238">
        <v>3</v>
      </c>
      <c r="B9" s="780" t="s">
        <v>391</v>
      </c>
      <c r="C9" s="781"/>
      <c r="D9" s="781"/>
      <c r="E9" s="781"/>
      <c r="F9" s="781"/>
      <c r="G9" s="781"/>
      <c r="H9" s="781"/>
      <c r="I9" s="781"/>
      <c r="J9" s="781"/>
      <c r="K9" s="781"/>
      <c r="L9" s="781"/>
      <c r="M9" s="781"/>
      <c r="N9" s="781"/>
      <c r="O9" s="781"/>
      <c r="P9" s="782"/>
      <c r="Q9" s="783">
        <v>1061</v>
      </c>
      <c r="R9" s="784"/>
      <c r="S9" s="784"/>
      <c r="T9" s="784"/>
      <c r="U9" s="784"/>
      <c r="V9" s="784">
        <v>1041</v>
      </c>
      <c r="W9" s="784"/>
      <c r="X9" s="784"/>
      <c r="Y9" s="784"/>
      <c r="Z9" s="784"/>
      <c r="AA9" s="784">
        <v>20</v>
      </c>
      <c r="AB9" s="784"/>
      <c r="AC9" s="784"/>
      <c r="AD9" s="784"/>
      <c r="AE9" s="785"/>
      <c r="AF9" s="786" t="s">
        <v>392</v>
      </c>
      <c r="AG9" s="787"/>
      <c r="AH9" s="787"/>
      <c r="AI9" s="787"/>
      <c r="AJ9" s="788"/>
      <c r="AK9" s="769">
        <v>751</v>
      </c>
      <c r="AL9" s="770"/>
      <c r="AM9" s="770"/>
      <c r="AN9" s="770"/>
      <c r="AO9" s="770"/>
      <c r="AP9" s="770">
        <v>5520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602</v>
      </c>
      <c r="BT9" s="774"/>
      <c r="BU9" s="774"/>
      <c r="BV9" s="774"/>
      <c r="BW9" s="774"/>
      <c r="BX9" s="774"/>
      <c r="BY9" s="774"/>
      <c r="BZ9" s="774"/>
      <c r="CA9" s="774"/>
      <c r="CB9" s="774"/>
      <c r="CC9" s="774"/>
      <c r="CD9" s="774"/>
      <c r="CE9" s="774"/>
      <c r="CF9" s="774"/>
      <c r="CG9" s="775"/>
      <c r="CH9" s="776">
        <v>-23</v>
      </c>
      <c r="CI9" s="777"/>
      <c r="CJ9" s="777"/>
      <c r="CK9" s="777"/>
      <c r="CL9" s="778"/>
      <c r="CM9" s="776">
        <v>34</v>
      </c>
      <c r="CN9" s="777"/>
      <c r="CO9" s="777"/>
      <c r="CP9" s="777"/>
      <c r="CQ9" s="778"/>
      <c r="CR9" s="776">
        <v>23</v>
      </c>
      <c r="CS9" s="777"/>
      <c r="CT9" s="777"/>
      <c r="CU9" s="777"/>
      <c r="CV9" s="778"/>
      <c r="CW9" s="776" t="s">
        <v>527</v>
      </c>
      <c r="CX9" s="777"/>
      <c r="CY9" s="777"/>
      <c r="CZ9" s="777"/>
      <c r="DA9" s="778"/>
      <c r="DB9" s="776" t="s">
        <v>527</v>
      </c>
      <c r="DC9" s="777"/>
      <c r="DD9" s="777"/>
      <c r="DE9" s="777"/>
      <c r="DF9" s="778"/>
      <c r="DG9" s="776" t="s">
        <v>527</v>
      </c>
      <c r="DH9" s="777"/>
      <c r="DI9" s="777"/>
      <c r="DJ9" s="777"/>
      <c r="DK9" s="778"/>
      <c r="DL9" s="776" t="s">
        <v>527</v>
      </c>
      <c r="DM9" s="777"/>
      <c r="DN9" s="777"/>
      <c r="DO9" s="777"/>
      <c r="DP9" s="778"/>
      <c r="DQ9" s="776" t="s">
        <v>527</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603</v>
      </c>
      <c r="BT10" s="774"/>
      <c r="BU10" s="774"/>
      <c r="BV10" s="774"/>
      <c r="BW10" s="774"/>
      <c r="BX10" s="774"/>
      <c r="BY10" s="774"/>
      <c r="BZ10" s="774"/>
      <c r="CA10" s="774"/>
      <c r="CB10" s="774"/>
      <c r="CC10" s="774"/>
      <c r="CD10" s="774"/>
      <c r="CE10" s="774"/>
      <c r="CF10" s="774"/>
      <c r="CG10" s="775"/>
      <c r="CH10" s="776">
        <v>-3</v>
      </c>
      <c r="CI10" s="777"/>
      <c r="CJ10" s="777"/>
      <c r="CK10" s="777"/>
      <c r="CL10" s="778"/>
      <c r="CM10" s="776">
        <v>17</v>
      </c>
      <c r="CN10" s="777"/>
      <c r="CO10" s="777"/>
      <c r="CP10" s="777"/>
      <c r="CQ10" s="778"/>
      <c r="CR10" s="776">
        <v>10</v>
      </c>
      <c r="CS10" s="777"/>
      <c r="CT10" s="777"/>
      <c r="CU10" s="777"/>
      <c r="CV10" s="778"/>
      <c r="CW10" s="776">
        <v>15</v>
      </c>
      <c r="CX10" s="777"/>
      <c r="CY10" s="777"/>
      <c r="CZ10" s="777"/>
      <c r="DA10" s="778"/>
      <c r="DB10" s="776" t="s">
        <v>527</v>
      </c>
      <c r="DC10" s="777"/>
      <c r="DD10" s="777"/>
      <c r="DE10" s="777"/>
      <c r="DF10" s="778"/>
      <c r="DG10" s="776" t="s">
        <v>527</v>
      </c>
      <c r="DH10" s="777"/>
      <c r="DI10" s="777"/>
      <c r="DJ10" s="777"/>
      <c r="DK10" s="778"/>
      <c r="DL10" s="776" t="s">
        <v>527</v>
      </c>
      <c r="DM10" s="777"/>
      <c r="DN10" s="777"/>
      <c r="DO10" s="777"/>
      <c r="DP10" s="778"/>
      <c r="DQ10" s="776" t="s">
        <v>527</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604</v>
      </c>
      <c r="BT11" s="774"/>
      <c r="BU11" s="774"/>
      <c r="BV11" s="774"/>
      <c r="BW11" s="774"/>
      <c r="BX11" s="774"/>
      <c r="BY11" s="774"/>
      <c r="BZ11" s="774"/>
      <c r="CA11" s="774"/>
      <c r="CB11" s="774"/>
      <c r="CC11" s="774"/>
      <c r="CD11" s="774"/>
      <c r="CE11" s="774"/>
      <c r="CF11" s="774"/>
      <c r="CG11" s="775"/>
      <c r="CH11" s="776">
        <v>-1</v>
      </c>
      <c r="CI11" s="777"/>
      <c r="CJ11" s="777"/>
      <c r="CK11" s="777"/>
      <c r="CL11" s="778"/>
      <c r="CM11" s="776">
        <v>179</v>
      </c>
      <c r="CN11" s="777"/>
      <c r="CO11" s="777"/>
      <c r="CP11" s="777"/>
      <c r="CQ11" s="778"/>
      <c r="CR11" s="776">
        <v>50</v>
      </c>
      <c r="CS11" s="777"/>
      <c r="CT11" s="777"/>
      <c r="CU11" s="777"/>
      <c r="CV11" s="778"/>
      <c r="CW11" s="776">
        <v>18</v>
      </c>
      <c r="CX11" s="777"/>
      <c r="CY11" s="777"/>
      <c r="CZ11" s="777"/>
      <c r="DA11" s="778"/>
      <c r="DB11" s="776" t="s">
        <v>527</v>
      </c>
      <c r="DC11" s="777"/>
      <c r="DD11" s="777"/>
      <c r="DE11" s="777"/>
      <c r="DF11" s="778"/>
      <c r="DG11" s="776" t="s">
        <v>527</v>
      </c>
      <c r="DH11" s="777"/>
      <c r="DI11" s="777"/>
      <c r="DJ11" s="777"/>
      <c r="DK11" s="778"/>
      <c r="DL11" s="776" t="s">
        <v>527</v>
      </c>
      <c r="DM11" s="777"/>
      <c r="DN11" s="777"/>
      <c r="DO11" s="777"/>
      <c r="DP11" s="778"/>
      <c r="DQ11" s="776" t="s">
        <v>527</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605</v>
      </c>
      <c r="BT12" s="774"/>
      <c r="BU12" s="774"/>
      <c r="BV12" s="774"/>
      <c r="BW12" s="774"/>
      <c r="BX12" s="774"/>
      <c r="BY12" s="774"/>
      <c r="BZ12" s="774"/>
      <c r="CA12" s="774"/>
      <c r="CB12" s="774"/>
      <c r="CC12" s="774"/>
      <c r="CD12" s="774"/>
      <c r="CE12" s="774"/>
      <c r="CF12" s="774"/>
      <c r="CG12" s="775"/>
      <c r="CH12" s="776">
        <v>-5</v>
      </c>
      <c r="CI12" s="777"/>
      <c r="CJ12" s="777"/>
      <c r="CK12" s="777"/>
      <c r="CL12" s="778"/>
      <c r="CM12" s="776">
        <v>501</v>
      </c>
      <c r="CN12" s="777"/>
      <c r="CO12" s="777"/>
      <c r="CP12" s="777"/>
      <c r="CQ12" s="778"/>
      <c r="CR12" s="776">
        <v>162</v>
      </c>
      <c r="CS12" s="777"/>
      <c r="CT12" s="777"/>
      <c r="CU12" s="777"/>
      <c r="CV12" s="778"/>
      <c r="CW12" s="776" t="s">
        <v>527</v>
      </c>
      <c r="CX12" s="777"/>
      <c r="CY12" s="777"/>
      <c r="CZ12" s="777"/>
      <c r="DA12" s="778"/>
      <c r="DB12" s="776" t="s">
        <v>527</v>
      </c>
      <c r="DC12" s="777"/>
      <c r="DD12" s="777"/>
      <c r="DE12" s="777"/>
      <c r="DF12" s="778"/>
      <c r="DG12" s="776" t="s">
        <v>527</v>
      </c>
      <c r="DH12" s="777"/>
      <c r="DI12" s="777"/>
      <c r="DJ12" s="777"/>
      <c r="DK12" s="778"/>
      <c r="DL12" s="776" t="s">
        <v>527</v>
      </c>
      <c r="DM12" s="777"/>
      <c r="DN12" s="777"/>
      <c r="DO12" s="777"/>
      <c r="DP12" s="778"/>
      <c r="DQ12" s="776" t="s">
        <v>527</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606</v>
      </c>
      <c r="BT13" s="774"/>
      <c r="BU13" s="774"/>
      <c r="BV13" s="774"/>
      <c r="BW13" s="774"/>
      <c r="BX13" s="774"/>
      <c r="BY13" s="774"/>
      <c r="BZ13" s="774"/>
      <c r="CA13" s="774"/>
      <c r="CB13" s="774"/>
      <c r="CC13" s="774"/>
      <c r="CD13" s="774"/>
      <c r="CE13" s="774"/>
      <c r="CF13" s="774"/>
      <c r="CG13" s="775"/>
      <c r="CH13" s="776">
        <v>12</v>
      </c>
      <c r="CI13" s="777"/>
      <c r="CJ13" s="777"/>
      <c r="CK13" s="777"/>
      <c r="CL13" s="778"/>
      <c r="CM13" s="776">
        <v>702</v>
      </c>
      <c r="CN13" s="777"/>
      <c r="CO13" s="777"/>
      <c r="CP13" s="777"/>
      <c r="CQ13" s="778"/>
      <c r="CR13" s="776">
        <v>136</v>
      </c>
      <c r="CS13" s="777"/>
      <c r="CT13" s="777"/>
      <c r="CU13" s="777"/>
      <c r="CV13" s="778"/>
      <c r="CW13" s="776" t="s">
        <v>527</v>
      </c>
      <c r="CX13" s="777"/>
      <c r="CY13" s="777"/>
      <c r="CZ13" s="777"/>
      <c r="DA13" s="778"/>
      <c r="DB13" s="776" t="s">
        <v>527</v>
      </c>
      <c r="DC13" s="777"/>
      <c r="DD13" s="777"/>
      <c r="DE13" s="777"/>
      <c r="DF13" s="778"/>
      <c r="DG13" s="776" t="s">
        <v>527</v>
      </c>
      <c r="DH13" s="777"/>
      <c r="DI13" s="777"/>
      <c r="DJ13" s="777"/>
      <c r="DK13" s="778"/>
      <c r="DL13" s="776" t="s">
        <v>527</v>
      </c>
      <c r="DM13" s="777"/>
      <c r="DN13" s="777"/>
      <c r="DO13" s="777"/>
      <c r="DP13" s="778"/>
      <c r="DQ13" s="776" t="s">
        <v>527</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t="s">
        <v>611</v>
      </c>
      <c r="BS14" s="773" t="s">
        <v>607</v>
      </c>
      <c r="BT14" s="774"/>
      <c r="BU14" s="774"/>
      <c r="BV14" s="774"/>
      <c r="BW14" s="774"/>
      <c r="BX14" s="774"/>
      <c r="BY14" s="774"/>
      <c r="BZ14" s="774"/>
      <c r="CA14" s="774"/>
      <c r="CB14" s="774"/>
      <c r="CC14" s="774"/>
      <c r="CD14" s="774"/>
      <c r="CE14" s="774"/>
      <c r="CF14" s="774"/>
      <c r="CG14" s="775"/>
      <c r="CH14" s="776">
        <v>1</v>
      </c>
      <c r="CI14" s="777"/>
      <c r="CJ14" s="777"/>
      <c r="CK14" s="777"/>
      <c r="CL14" s="778"/>
      <c r="CM14" s="776">
        <v>600</v>
      </c>
      <c r="CN14" s="777"/>
      <c r="CO14" s="777"/>
      <c r="CP14" s="777"/>
      <c r="CQ14" s="778"/>
      <c r="CR14" s="776">
        <v>15</v>
      </c>
      <c r="CS14" s="777"/>
      <c r="CT14" s="777"/>
      <c r="CU14" s="777"/>
      <c r="CV14" s="778"/>
      <c r="CW14" s="776" t="s">
        <v>527</v>
      </c>
      <c r="CX14" s="777"/>
      <c r="CY14" s="777"/>
      <c r="CZ14" s="777"/>
      <c r="DA14" s="778"/>
      <c r="DB14" s="776" t="s">
        <v>527</v>
      </c>
      <c r="DC14" s="777"/>
      <c r="DD14" s="777"/>
      <c r="DE14" s="777"/>
      <c r="DF14" s="778"/>
      <c r="DG14" s="776" t="s">
        <v>527</v>
      </c>
      <c r="DH14" s="777"/>
      <c r="DI14" s="777"/>
      <c r="DJ14" s="777"/>
      <c r="DK14" s="778"/>
      <c r="DL14" s="776" t="s">
        <v>527</v>
      </c>
      <c r="DM14" s="777"/>
      <c r="DN14" s="777"/>
      <c r="DO14" s="777"/>
      <c r="DP14" s="778"/>
      <c r="DQ14" s="776" t="s">
        <v>527</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608</v>
      </c>
      <c r="BT15" s="774"/>
      <c r="BU15" s="774"/>
      <c r="BV15" s="774"/>
      <c r="BW15" s="774"/>
      <c r="BX15" s="774"/>
      <c r="BY15" s="774"/>
      <c r="BZ15" s="774"/>
      <c r="CA15" s="774"/>
      <c r="CB15" s="774"/>
      <c r="CC15" s="774"/>
      <c r="CD15" s="774"/>
      <c r="CE15" s="774"/>
      <c r="CF15" s="774"/>
      <c r="CG15" s="775"/>
      <c r="CH15" s="776">
        <v>3</v>
      </c>
      <c r="CI15" s="777"/>
      <c r="CJ15" s="777"/>
      <c r="CK15" s="777"/>
      <c r="CL15" s="778"/>
      <c r="CM15" s="776">
        <v>475</v>
      </c>
      <c r="CN15" s="777"/>
      <c r="CO15" s="777"/>
      <c r="CP15" s="777"/>
      <c r="CQ15" s="778"/>
      <c r="CR15" s="776">
        <v>300</v>
      </c>
      <c r="CS15" s="777"/>
      <c r="CT15" s="777"/>
      <c r="CU15" s="777"/>
      <c r="CV15" s="778"/>
      <c r="CW15" s="776" t="s">
        <v>527</v>
      </c>
      <c r="CX15" s="777"/>
      <c r="CY15" s="777"/>
      <c r="CZ15" s="777"/>
      <c r="DA15" s="778"/>
      <c r="DB15" s="776" t="s">
        <v>527</v>
      </c>
      <c r="DC15" s="777"/>
      <c r="DD15" s="777"/>
      <c r="DE15" s="777"/>
      <c r="DF15" s="778"/>
      <c r="DG15" s="776" t="s">
        <v>527</v>
      </c>
      <c r="DH15" s="777"/>
      <c r="DI15" s="777"/>
      <c r="DJ15" s="777"/>
      <c r="DK15" s="778"/>
      <c r="DL15" s="776" t="s">
        <v>527</v>
      </c>
      <c r="DM15" s="777"/>
      <c r="DN15" s="777"/>
      <c r="DO15" s="777"/>
      <c r="DP15" s="778"/>
      <c r="DQ15" s="776" t="s">
        <v>527</v>
      </c>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609</v>
      </c>
      <c r="BT16" s="774"/>
      <c r="BU16" s="774"/>
      <c r="BV16" s="774"/>
      <c r="BW16" s="774"/>
      <c r="BX16" s="774"/>
      <c r="BY16" s="774"/>
      <c r="BZ16" s="774"/>
      <c r="CA16" s="774"/>
      <c r="CB16" s="774"/>
      <c r="CC16" s="774"/>
      <c r="CD16" s="774"/>
      <c r="CE16" s="774"/>
      <c r="CF16" s="774"/>
      <c r="CG16" s="775"/>
      <c r="CH16" s="776">
        <v>-1</v>
      </c>
      <c r="CI16" s="777"/>
      <c r="CJ16" s="777"/>
      <c r="CK16" s="777"/>
      <c r="CL16" s="778"/>
      <c r="CM16" s="776">
        <v>43</v>
      </c>
      <c r="CN16" s="777"/>
      <c r="CO16" s="777"/>
      <c r="CP16" s="777"/>
      <c r="CQ16" s="778"/>
      <c r="CR16" s="776">
        <v>2</v>
      </c>
      <c r="CS16" s="777"/>
      <c r="CT16" s="777"/>
      <c r="CU16" s="777"/>
      <c r="CV16" s="778"/>
      <c r="CW16" s="776">
        <v>9</v>
      </c>
      <c r="CX16" s="777"/>
      <c r="CY16" s="777"/>
      <c r="CZ16" s="777"/>
      <c r="DA16" s="778"/>
      <c r="DB16" s="776" t="s">
        <v>527</v>
      </c>
      <c r="DC16" s="777"/>
      <c r="DD16" s="777"/>
      <c r="DE16" s="777"/>
      <c r="DF16" s="778"/>
      <c r="DG16" s="776" t="s">
        <v>527</v>
      </c>
      <c r="DH16" s="777"/>
      <c r="DI16" s="777"/>
      <c r="DJ16" s="777"/>
      <c r="DK16" s="778"/>
      <c r="DL16" s="776" t="s">
        <v>527</v>
      </c>
      <c r="DM16" s="777"/>
      <c r="DN16" s="777"/>
      <c r="DO16" s="777"/>
      <c r="DP16" s="778"/>
      <c r="DQ16" s="776" t="s">
        <v>527</v>
      </c>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610</v>
      </c>
      <c r="BT17" s="774"/>
      <c r="BU17" s="774"/>
      <c r="BV17" s="774"/>
      <c r="BW17" s="774"/>
      <c r="BX17" s="774"/>
      <c r="BY17" s="774"/>
      <c r="BZ17" s="774"/>
      <c r="CA17" s="774"/>
      <c r="CB17" s="774"/>
      <c r="CC17" s="774"/>
      <c r="CD17" s="774"/>
      <c r="CE17" s="774"/>
      <c r="CF17" s="774"/>
      <c r="CG17" s="775"/>
      <c r="CH17" s="776">
        <v>7</v>
      </c>
      <c r="CI17" s="777"/>
      <c r="CJ17" s="777"/>
      <c r="CK17" s="777"/>
      <c r="CL17" s="778"/>
      <c r="CM17" s="776">
        <v>178</v>
      </c>
      <c r="CN17" s="777"/>
      <c r="CO17" s="777"/>
      <c r="CP17" s="777"/>
      <c r="CQ17" s="778"/>
      <c r="CR17" s="776">
        <v>10</v>
      </c>
      <c r="CS17" s="777"/>
      <c r="CT17" s="777"/>
      <c r="CU17" s="777"/>
      <c r="CV17" s="778"/>
      <c r="CW17" s="776" t="s">
        <v>527</v>
      </c>
      <c r="CX17" s="777"/>
      <c r="CY17" s="777"/>
      <c r="CZ17" s="777"/>
      <c r="DA17" s="778"/>
      <c r="DB17" s="776" t="s">
        <v>527</v>
      </c>
      <c r="DC17" s="777"/>
      <c r="DD17" s="777"/>
      <c r="DE17" s="777"/>
      <c r="DF17" s="778"/>
      <c r="DG17" s="776" t="s">
        <v>527</v>
      </c>
      <c r="DH17" s="777"/>
      <c r="DI17" s="777"/>
      <c r="DJ17" s="777"/>
      <c r="DK17" s="778"/>
      <c r="DL17" s="776" t="s">
        <v>527</v>
      </c>
      <c r="DM17" s="777"/>
      <c r="DN17" s="777"/>
      <c r="DO17" s="777"/>
      <c r="DP17" s="778"/>
      <c r="DQ17" s="776" t="s">
        <v>527</v>
      </c>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162579</v>
      </c>
      <c r="R23" s="793"/>
      <c r="S23" s="793"/>
      <c r="T23" s="793"/>
      <c r="U23" s="793"/>
      <c r="V23" s="793">
        <v>155579</v>
      </c>
      <c r="W23" s="793"/>
      <c r="X23" s="793"/>
      <c r="Y23" s="793"/>
      <c r="Z23" s="793"/>
      <c r="AA23" s="793">
        <v>6999</v>
      </c>
      <c r="AB23" s="793"/>
      <c r="AC23" s="793"/>
      <c r="AD23" s="793"/>
      <c r="AE23" s="794"/>
      <c r="AF23" s="795">
        <v>6243</v>
      </c>
      <c r="AG23" s="793"/>
      <c r="AH23" s="793"/>
      <c r="AI23" s="793"/>
      <c r="AJ23" s="796"/>
      <c r="AK23" s="797"/>
      <c r="AL23" s="798"/>
      <c r="AM23" s="798"/>
      <c r="AN23" s="798"/>
      <c r="AO23" s="798"/>
      <c r="AP23" s="793">
        <v>130775</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29271</v>
      </c>
      <c r="R28" s="823"/>
      <c r="S28" s="823"/>
      <c r="T28" s="823"/>
      <c r="U28" s="823"/>
      <c r="V28" s="823">
        <v>29233</v>
      </c>
      <c r="W28" s="823"/>
      <c r="X28" s="823"/>
      <c r="Y28" s="823"/>
      <c r="Z28" s="823"/>
      <c r="AA28" s="823">
        <v>38</v>
      </c>
      <c r="AB28" s="823"/>
      <c r="AC28" s="823"/>
      <c r="AD28" s="823"/>
      <c r="AE28" s="824"/>
      <c r="AF28" s="825">
        <v>38</v>
      </c>
      <c r="AG28" s="823"/>
      <c r="AH28" s="823"/>
      <c r="AI28" s="823"/>
      <c r="AJ28" s="826"/>
      <c r="AK28" s="827">
        <v>2910</v>
      </c>
      <c r="AL28" s="828"/>
      <c r="AM28" s="828"/>
      <c r="AN28" s="828"/>
      <c r="AO28" s="828"/>
      <c r="AP28" s="828" t="s">
        <v>590</v>
      </c>
      <c r="AQ28" s="828"/>
      <c r="AR28" s="828"/>
      <c r="AS28" s="828"/>
      <c r="AT28" s="828"/>
      <c r="AU28" s="828" t="s">
        <v>590</v>
      </c>
      <c r="AV28" s="828"/>
      <c r="AW28" s="828"/>
      <c r="AX28" s="828"/>
      <c r="AY28" s="828"/>
      <c r="AZ28" s="829" t="s">
        <v>590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50</v>
      </c>
      <c r="R29" s="784"/>
      <c r="S29" s="784"/>
      <c r="T29" s="784"/>
      <c r="U29" s="784"/>
      <c r="V29" s="784">
        <v>50</v>
      </c>
      <c r="W29" s="784"/>
      <c r="X29" s="784"/>
      <c r="Y29" s="784"/>
      <c r="Z29" s="784"/>
      <c r="AA29" s="784" t="s">
        <v>590</v>
      </c>
      <c r="AB29" s="784"/>
      <c r="AC29" s="784"/>
      <c r="AD29" s="784"/>
      <c r="AE29" s="785"/>
      <c r="AF29" s="786" t="s">
        <v>408</v>
      </c>
      <c r="AG29" s="787"/>
      <c r="AH29" s="787"/>
      <c r="AI29" s="787"/>
      <c r="AJ29" s="788"/>
      <c r="AK29" s="834">
        <v>33</v>
      </c>
      <c r="AL29" s="830"/>
      <c r="AM29" s="830"/>
      <c r="AN29" s="830"/>
      <c r="AO29" s="830"/>
      <c r="AP29" s="830" t="s">
        <v>590</v>
      </c>
      <c r="AQ29" s="830"/>
      <c r="AR29" s="830"/>
      <c r="AS29" s="830"/>
      <c r="AT29" s="830"/>
      <c r="AU29" s="830" t="s">
        <v>590</v>
      </c>
      <c r="AV29" s="830"/>
      <c r="AW29" s="830"/>
      <c r="AX29" s="830"/>
      <c r="AY29" s="830"/>
      <c r="AZ29" s="831" t="s">
        <v>590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4278</v>
      </c>
      <c r="R30" s="784"/>
      <c r="S30" s="784"/>
      <c r="T30" s="784"/>
      <c r="U30" s="784"/>
      <c r="V30" s="784">
        <v>4275</v>
      </c>
      <c r="W30" s="784"/>
      <c r="X30" s="784"/>
      <c r="Y30" s="784"/>
      <c r="Z30" s="784"/>
      <c r="AA30" s="784">
        <v>3</v>
      </c>
      <c r="AB30" s="784"/>
      <c r="AC30" s="784"/>
      <c r="AD30" s="784"/>
      <c r="AE30" s="785"/>
      <c r="AF30" s="786">
        <v>3</v>
      </c>
      <c r="AG30" s="787"/>
      <c r="AH30" s="787"/>
      <c r="AI30" s="787"/>
      <c r="AJ30" s="788"/>
      <c r="AK30" s="834">
        <v>982</v>
      </c>
      <c r="AL30" s="830"/>
      <c r="AM30" s="830"/>
      <c r="AN30" s="830"/>
      <c r="AO30" s="830"/>
      <c r="AP30" s="830" t="s">
        <v>590</v>
      </c>
      <c r="AQ30" s="830"/>
      <c r="AR30" s="830"/>
      <c r="AS30" s="830"/>
      <c r="AT30" s="830"/>
      <c r="AU30" s="830" t="s">
        <v>590</v>
      </c>
      <c r="AV30" s="830"/>
      <c r="AW30" s="830"/>
      <c r="AX30" s="830"/>
      <c r="AY30" s="830"/>
      <c r="AZ30" s="831" t="s">
        <v>590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33146</v>
      </c>
      <c r="R31" s="784"/>
      <c r="S31" s="784"/>
      <c r="T31" s="784"/>
      <c r="U31" s="784"/>
      <c r="V31" s="784">
        <v>31999</v>
      </c>
      <c r="W31" s="784"/>
      <c r="X31" s="784"/>
      <c r="Y31" s="784"/>
      <c r="Z31" s="784"/>
      <c r="AA31" s="784">
        <v>1147</v>
      </c>
      <c r="AB31" s="784"/>
      <c r="AC31" s="784"/>
      <c r="AD31" s="784"/>
      <c r="AE31" s="785"/>
      <c r="AF31" s="786">
        <v>1147</v>
      </c>
      <c r="AG31" s="787"/>
      <c r="AH31" s="787"/>
      <c r="AI31" s="787"/>
      <c r="AJ31" s="788"/>
      <c r="AK31" s="834">
        <v>4697</v>
      </c>
      <c r="AL31" s="830"/>
      <c r="AM31" s="830"/>
      <c r="AN31" s="830"/>
      <c r="AO31" s="830"/>
      <c r="AP31" s="830" t="s">
        <v>590</v>
      </c>
      <c r="AQ31" s="830"/>
      <c r="AR31" s="830"/>
      <c r="AS31" s="830"/>
      <c r="AT31" s="830"/>
      <c r="AU31" s="830" t="s">
        <v>590</v>
      </c>
      <c r="AV31" s="830"/>
      <c r="AW31" s="830"/>
      <c r="AX31" s="830"/>
      <c r="AY31" s="830"/>
      <c r="AZ31" s="831" t="s">
        <v>590</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30583</v>
      </c>
      <c r="R32" s="784"/>
      <c r="S32" s="784"/>
      <c r="T32" s="784"/>
      <c r="U32" s="784"/>
      <c r="V32" s="784">
        <v>29906</v>
      </c>
      <c r="W32" s="784"/>
      <c r="X32" s="784"/>
      <c r="Y32" s="784"/>
      <c r="Z32" s="784"/>
      <c r="AA32" s="784">
        <v>677</v>
      </c>
      <c r="AB32" s="784"/>
      <c r="AC32" s="784"/>
      <c r="AD32" s="784"/>
      <c r="AE32" s="785"/>
      <c r="AF32" s="786">
        <v>677</v>
      </c>
      <c r="AG32" s="787"/>
      <c r="AH32" s="787"/>
      <c r="AI32" s="787"/>
      <c r="AJ32" s="788"/>
      <c r="AK32" s="834" t="s">
        <v>590</v>
      </c>
      <c r="AL32" s="830"/>
      <c r="AM32" s="830"/>
      <c r="AN32" s="830"/>
      <c r="AO32" s="830"/>
      <c r="AP32" s="830" t="s">
        <v>590</v>
      </c>
      <c r="AQ32" s="830"/>
      <c r="AR32" s="830"/>
      <c r="AS32" s="830"/>
      <c r="AT32" s="830"/>
      <c r="AU32" s="830" t="s">
        <v>590</v>
      </c>
      <c r="AV32" s="830"/>
      <c r="AW32" s="830"/>
      <c r="AX32" s="830"/>
      <c r="AY32" s="830"/>
      <c r="AZ32" s="831" t="s">
        <v>590</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412</v>
      </c>
      <c r="C33" s="781"/>
      <c r="D33" s="781"/>
      <c r="E33" s="781"/>
      <c r="F33" s="781"/>
      <c r="G33" s="781"/>
      <c r="H33" s="781"/>
      <c r="I33" s="781"/>
      <c r="J33" s="781"/>
      <c r="K33" s="781"/>
      <c r="L33" s="781"/>
      <c r="M33" s="781"/>
      <c r="N33" s="781"/>
      <c r="O33" s="781"/>
      <c r="P33" s="782"/>
      <c r="Q33" s="783">
        <v>9040</v>
      </c>
      <c r="R33" s="784"/>
      <c r="S33" s="784"/>
      <c r="T33" s="784"/>
      <c r="U33" s="784"/>
      <c r="V33" s="784">
        <v>8219</v>
      </c>
      <c r="W33" s="784"/>
      <c r="X33" s="784"/>
      <c r="Y33" s="784"/>
      <c r="Z33" s="784"/>
      <c r="AA33" s="784">
        <v>821</v>
      </c>
      <c r="AB33" s="784"/>
      <c r="AC33" s="784"/>
      <c r="AD33" s="784"/>
      <c r="AE33" s="785"/>
      <c r="AF33" s="786">
        <v>8183</v>
      </c>
      <c r="AG33" s="787"/>
      <c r="AH33" s="787"/>
      <c r="AI33" s="787"/>
      <c r="AJ33" s="788"/>
      <c r="AK33" s="834">
        <v>995</v>
      </c>
      <c r="AL33" s="830"/>
      <c r="AM33" s="830"/>
      <c r="AN33" s="830"/>
      <c r="AO33" s="830"/>
      <c r="AP33" s="830">
        <v>24307</v>
      </c>
      <c r="AQ33" s="830"/>
      <c r="AR33" s="830"/>
      <c r="AS33" s="830"/>
      <c r="AT33" s="830"/>
      <c r="AU33" s="830">
        <v>2163</v>
      </c>
      <c r="AV33" s="830"/>
      <c r="AW33" s="830"/>
      <c r="AX33" s="830"/>
      <c r="AY33" s="830"/>
      <c r="AZ33" s="831" t="s">
        <v>590</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414</v>
      </c>
      <c r="C34" s="781"/>
      <c r="D34" s="781"/>
      <c r="E34" s="781"/>
      <c r="F34" s="781"/>
      <c r="G34" s="781"/>
      <c r="H34" s="781"/>
      <c r="I34" s="781"/>
      <c r="J34" s="781"/>
      <c r="K34" s="781"/>
      <c r="L34" s="781"/>
      <c r="M34" s="781"/>
      <c r="N34" s="781"/>
      <c r="O34" s="781"/>
      <c r="P34" s="782"/>
      <c r="Q34" s="783">
        <v>152</v>
      </c>
      <c r="R34" s="784"/>
      <c r="S34" s="784"/>
      <c r="T34" s="784"/>
      <c r="U34" s="784"/>
      <c r="V34" s="784">
        <v>112</v>
      </c>
      <c r="W34" s="784"/>
      <c r="X34" s="784"/>
      <c r="Y34" s="784"/>
      <c r="Z34" s="784"/>
      <c r="AA34" s="784">
        <v>40</v>
      </c>
      <c r="AB34" s="784"/>
      <c r="AC34" s="784"/>
      <c r="AD34" s="784"/>
      <c r="AE34" s="785"/>
      <c r="AF34" s="786">
        <v>41</v>
      </c>
      <c r="AG34" s="787"/>
      <c r="AH34" s="787"/>
      <c r="AI34" s="787"/>
      <c r="AJ34" s="788"/>
      <c r="AK34" s="834" t="s">
        <v>590</v>
      </c>
      <c r="AL34" s="830"/>
      <c r="AM34" s="830"/>
      <c r="AN34" s="830"/>
      <c r="AO34" s="830"/>
      <c r="AP34" s="830" t="s">
        <v>590</v>
      </c>
      <c r="AQ34" s="830"/>
      <c r="AR34" s="830"/>
      <c r="AS34" s="830"/>
      <c r="AT34" s="830"/>
      <c r="AU34" s="830" t="s">
        <v>590</v>
      </c>
      <c r="AV34" s="830"/>
      <c r="AW34" s="830"/>
      <c r="AX34" s="830"/>
      <c r="AY34" s="830"/>
      <c r="AZ34" s="831" t="s">
        <v>590</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415</v>
      </c>
      <c r="C35" s="781"/>
      <c r="D35" s="781"/>
      <c r="E35" s="781"/>
      <c r="F35" s="781"/>
      <c r="G35" s="781"/>
      <c r="H35" s="781"/>
      <c r="I35" s="781"/>
      <c r="J35" s="781"/>
      <c r="K35" s="781"/>
      <c r="L35" s="781"/>
      <c r="M35" s="781"/>
      <c r="N35" s="781"/>
      <c r="O35" s="781"/>
      <c r="P35" s="782"/>
      <c r="Q35" s="783">
        <v>25537</v>
      </c>
      <c r="R35" s="784"/>
      <c r="S35" s="784"/>
      <c r="T35" s="784"/>
      <c r="U35" s="784"/>
      <c r="V35" s="784">
        <v>23314</v>
      </c>
      <c r="W35" s="784"/>
      <c r="X35" s="784"/>
      <c r="Y35" s="784"/>
      <c r="Z35" s="784"/>
      <c r="AA35" s="784">
        <v>2223</v>
      </c>
      <c r="AB35" s="784"/>
      <c r="AC35" s="784"/>
      <c r="AD35" s="784"/>
      <c r="AE35" s="785"/>
      <c r="AF35" s="786">
        <v>14956</v>
      </c>
      <c r="AG35" s="787"/>
      <c r="AH35" s="787"/>
      <c r="AI35" s="787"/>
      <c r="AJ35" s="788"/>
      <c r="AK35" s="834">
        <v>3471</v>
      </c>
      <c r="AL35" s="830"/>
      <c r="AM35" s="830"/>
      <c r="AN35" s="830"/>
      <c r="AO35" s="830"/>
      <c r="AP35" s="830">
        <v>29043</v>
      </c>
      <c r="AQ35" s="830"/>
      <c r="AR35" s="830"/>
      <c r="AS35" s="830"/>
      <c r="AT35" s="830"/>
      <c r="AU35" s="830">
        <v>15829</v>
      </c>
      <c r="AV35" s="830"/>
      <c r="AW35" s="830"/>
      <c r="AX35" s="830"/>
      <c r="AY35" s="830"/>
      <c r="AZ35" s="831" t="s">
        <v>590</v>
      </c>
      <c r="BA35" s="831"/>
      <c r="BB35" s="831"/>
      <c r="BC35" s="831"/>
      <c r="BD35" s="831"/>
      <c r="BE35" s="832" t="s">
        <v>413</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416</v>
      </c>
      <c r="C36" s="781"/>
      <c r="D36" s="781"/>
      <c r="E36" s="781"/>
      <c r="F36" s="781"/>
      <c r="G36" s="781"/>
      <c r="H36" s="781"/>
      <c r="I36" s="781"/>
      <c r="J36" s="781"/>
      <c r="K36" s="781"/>
      <c r="L36" s="781"/>
      <c r="M36" s="781"/>
      <c r="N36" s="781"/>
      <c r="O36" s="781"/>
      <c r="P36" s="782"/>
      <c r="Q36" s="783">
        <v>9024</v>
      </c>
      <c r="R36" s="784"/>
      <c r="S36" s="784"/>
      <c r="T36" s="784"/>
      <c r="U36" s="784"/>
      <c r="V36" s="784">
        <v>8132</v>
      </c>
      <c r="W36" s="784"/>
      <c r="X36" s="784"/>
      <c r="Y36" s="784"/>
      <c r="Z36" s="784"/>
      <c r="AA36" s="784">
        <v>892</v>
      </c>
      <c r="AB36" s="784"/>
      <c r="AC36" s="784"/>
      <c r="AD36" s="784"/>
      <c r="AE36" s="785"/>
      <c r="AF36" s="786">
        <v>1603</v>
      </c>
      <c r="AG36" s="787"/>
      <c r="AH36" s="787"/>
      <c r="AI36" s="787"/>
      <c r="AJ36" s="788"/>
      <c r="AK36" s="834">
        <v>3852</v>
      </c>
      <c r="AL36" s="830"/>
      <c r="AM36" s="830"/>
      <c r="AN36" s="830"/>
      <c r="AO36" s="830"/>
      <c r="AP36" s="830">
        <v>57527</v>
      </c>
      <c r="AQ36" s="830"/>
      <c r="AR36" s="830"/>
      <c r="AS36" s="830"/>
      <c r="AT36" s="830"/>
      <c r="AU36" s="830">
        <v>39521</v>
      </c>
      <c r="AV36" s="830"/>
      <c r="AW36" s="830"/>
      <c r="AX36" s="830"/>
      <c r="AY36" s="830"/>
      <c r="AZ36" s="831" t="s">
        <v>590</v>
      </c>
      <c r="BA36" s="831"/>
      <c r="BB36" s="831"/>
      <c r="BC36" s="831"/>
      <c r="BD36" s="831"/>
      <c r="BE36" s="832" t="s">
        <v>413</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417</v>
      </c>
      <c r="C37" s="781"/>
      <c r="D37" s="781"/>
      <c r="E37" s="781"/>
      <c r="F37" s="781"/>
      <c r="G37" s="781"/>
      <c r="H37" s="781"/>
      <c r="I37" s="781"/>
      <c r="J37" s="781"/>
      <c r="K37" s="781"/>
      <c r="L37" s="781"/>
      <c r="M37" s="781"/>
      <c r="N37" s="781"/>
      <c r="O37" s="781"/>
      <c r="P37" s="782"/>
      <c r="Q37" s="783">
        <v>155</v>
      </c>
      <c r="R37" s="784"/>
      <c r="S37" s="784"/>
      <c r="T37" s="784"/>
      <c r="U37" s="784"/>
      <c r="V37" s="784">
        <v>140</v>
      </c>
      <c r="W37" s="784"/>
      <c r="X37" s="784"/>
      <c r="Y37" s="784"/>
      <c r="Z37" s="784"/>
      <c r="AA37" s="784">
        <v>15</v>
      </c>
      <c r="AB37" s="784"/>
      <c r="AC37" s="784"/>
      <c r="AD37" s="784"/>
      <c r="AE37" s="785"/>
      <c r="AF37" s="786">
        <v>497</v>
      </c>
      <c r="AG37" s="787"/>
      <c r="AH37" s="787"/>
      <c r="AI37" s="787"/>
      <c r="AJ37" s="788"/>
      <c r="AK37" s="834" t="s">
        <v>590</v>
      </c>
      <c r="AL37" s="830"/>
      <c r="AM37" s="830"/>
      <c r="AN37" s="830"/>
      <c r="AO37" s="830"/>
      <c r="AP37" s="830" t="s">
        <v>590</v>
      </c>
      <c r="AQ37" s="830"/>
      <c r="AR37" s="830"/>
      <c r="AS37" s="830"/>
      <c r="AT37" s="830"/>
      <c r="AU37" s="830" t="s">
        <v>590</v>
      </c>
      <c r="AV37" s="830"/>
      <c r="AW37" s="830"/>
      <c r="AX37" s="830"/>
      <c r="AY37" s="830"/>
      <c r="AZ37" s="831" t="s">
        <v>590</v>
      </c>
      <c r="BA37" s="831"/>
      <c r="BB37" s="831"/>
      <c r="BC37" s="831"/>
      <c r="BD37" s="831"/>
      <c r="BE37" s="832" t="s">
        <v>418</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t="s">
        <v>419</v>
      </c>
      <c r="C38" s="781"/>
      <c r="D38" s="781"/>
      <c r="E38" s="781"/>
      <c r="F38" s="781"/>
      <c r="G38" s="781"/>
      <c r="H38" s="781"/>
      <c r="I38" s="781"/>
      <c r="J38" s="781"/>
      <c r="K38" s="781"/>
      <c r="L38" s="781"/>
      <c r="M38" s="781"/>
      <c r="N38" s="781"/>
      <c r="O38" s="781"/>
      <c r="P38" s="782"/>
      <c r="Q38" s="783">
        <v>259</v>
      </c>
      <c r="R38" s="784"/>
      <c r="S38" s="784"/>
      <c r="T38" s="784"/>
      <c r="U38" s="784"/>
      <c r="V38" s="784">
        <v>254</v>
      </c>
      <c r="W38" s="784"/>
      <c r="X38" s="784"/>
      <c r="Y38" s="784"/>
      <c r="Z38" s="784"/>
      <c r="AA38" s="784">
        <v>5</v>
      </c>
      <c r="AB38" s="784"/>
      <c r="AC38" s="784"/>
      <c r="AD38" s="784"/>
      <c r="AE38" s="785"/>
      <c r="AF38" s="786">
        <v>31</v>
      </c>
      <c r="AG38" s="787"/>
      <c r="AH38" s="787"/>
      <c r="AI38" s="787"/>
      <c r="AJ38" s="788"/>
      <c r="AK38" s="834">
        <v>243</v>
      </c>
      <c r="AL38" s="830"/>
      <c r="AM38" s="830"/>
      <c r="AN38" s="830"/>
      <c r="AO38" s="830"/>
      <c r="AP38" s="830">
        <v>2092</v>
      </c>
      <c r="AQ38" s="830"/>
      <c r="AR38" s="830"/>
      <c r="AS38" s="830"/>
      <c r="AT38" s="830"/>
      <c r="AU38" s="830">
        <v>2002</v>
      </c>
      <c r="AV38" s="830"/>
      <c r="AW38" s="830"/>
      <c r="AX38" s="830"/>
      <c r="AY38" s="830"/>
      <c r="AZ38" s="831" t="s">
        <v>590</v>
      </c>
      <c r="BA38" s="831"/>
      <c r="BB38" s="831"/>
      <c r="BC38" s="831"/>
      <c r="BD38" s="831"/>
      <c r="BE38" s="832" t="s">
        <v>413</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t="s">
        <v>420</v>
      </c>
      <c r="C39" s="781"/>
      <c r="D39" s="781"/>
      <c r="E39" s="781"/>
      <c r="F39" s="781"/>
      <c r="G39" s="781"/>
      <c r="H39" s="781"/>
      <c r="I39" s="781"/>
      <c r="J39" s="781"/>
      <c r="K39" s="781"/>
      <c r="L39" s="781"/>
      <c r="M39" s="781"/>
      <c r="N39" s="781"/>
      <c r="O39" s="781"/>
      <c r="P39" s="782"/>
      <c r="Q39" s="783">
        <v>400</v>
      </c>
      <c r="R39" s="784"/>
      <c r="S39" s="784"/>
      <c r="T39" s="784"/>
      <c r="U39" s="784"/>
      <c r="V39" s="784">
        <v>400</v>
      </c>
      <c r="W39" s="784"/>
      <c r="X39" s="784"/>
      <c r="Y39" s="784"/>
      <c r="Z39" s="784"/>
      <c r="AA39" s="784">
        <v>0</v>
      </c>
      <c r="AB39" s="784"/>
      <c r="AC39" s="784"/>
      <c r="AD39" s="784"/>
      <c r="AE39" s="785"/>
      <c r="AF39" s="786" t="s">
        <v>408</v>
      </c>
      <c r="AG39" s="787"/>
      <c r="AH39" s="787"/>
      <c r="AI39" s="787"/>
      <c r="AJ39" s="788"/>
      <c r="AK39" s="834">
        <v>57</v>
      </c>
      <c r="AL39" s="830"/>
      <c r="AM39" s="830"/>
      <c r="AN39" s="830"/>
      <c r="AO39" s="830"/>
      <c r="AP39" s="830">
        <v>179</v>
      </c>
      <c r="AQ39" s="830"/>
      <c r="AR39" s="830"/>
      <c r="AS39" s="830"/>
      <c r="AT39" s="830"/>
      <c r="AU39" s="830">
        <v>94</v>
      </c>
      <c r="AV39" s="830"/>
      <c r="AW39" s="830"/>
      <c r="AX39" s="830"/>
      <c r="AY39" s="830"/>
      <c r="AZ39" s="831" t="s">
        <v>590</v>
      </c>
      <c r="BA39" s="831"/>
      <c r="BB39" s="831"/>
      <c r="BC39" s="831"/>
      <c r="BD39" s="831"/>
      <c r="BE39" s="832" t="s">
        <v>421</v>
      </c>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t="s">
        <v>422</v>
      </c>
      <c r="C40" s="781"/>
      <c r="D40" s="781"/>
      <c r="E40" s="781"/>
      <c r="F40" s="781"/>
      <c r="G40" s="781"/>
      <c r="H40" s="781"/>
      <c r="I40" s="781"/>
      <c r="J40" s="781"/>
      <c r="K40" s="781"/>
      <c r="L40" s="781"/>
      <c r="M40" s="781"/>
      <c r="N40" s="781"/>
      <c r="O40" s="781"/>
      <c r="P40" s="782"/>
      <c r="Q40" s="783">
        <v>249</v>
      </c>
      <c r="R40" s="784"/>
      <c r="S40" s="784"/>
      <c r="T40" s="784"/>
      <c r="U40" s="784"/>
      <c r="V40" s="784">
        <v>213</v>
      </c>
      <c r="W40" s="784"/>
      <c r="X40" s="784"/>
      <c r="Y40" s="784"/>
      <c r="Z40" s="784"/>
      <c r="AA40" s="784">
        <v>36</v>
      </c>
      <c r="AB40" s="784"/>
      <c r="AC40" s="784"/>
      <c r="AD40" s="784"/>
      <c r="AE40" s="785"/>
      <c r="AF40" s="786">
        <v>36</v>
      </c>
      <c r="AG40" s="787"/>
      <c r="AH40" s="787"/>
      <c r="AI40" s="787"/>
      <c r="AJ40" s="788"/>
      <c r="AK40" s="834">
        <v>90</v>
      </c>
      <c r="AL40" s="830"/>
      <c r="AM40" s="830"/>
      <c r="AN40" s="830"/>
      <c r="AO40" s="830"/>
      <c r="AP40" s="830" t="s">
        <v>590</v>
      </c>
      <c r="AQ40" s="830"/>
      <c r="AR40" s="830"/>
      <c r="AS40" s="830"/>
      <c r="AT40" s="830"/>
      <c r="AU40" s="830" t="s">
        <v>590</v>
      </c>
      <c r="AV40" s="830"/>
      <c r="AW40" s="830"/>
      <c r="AX40" s="830"/>
      <c r="AY40" s="830"/>
      <c r="AZ40" s="831" t="s">
        <v>590</v>
      </c>
      <c r="BA40" s="831"/>
      <c r="BB40" s="831"/>
      <c r="BC40" s="831"/>
      <c r="BD40" s="831"/>
      <c r="BE40" s="832" t="s">
        <v>421</v>
      </c>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27210</v>
      </c>
      <c r="AG63" s="844"/>
      <c r="AH63" s="844"/>
      <c r="AI63" s="844"/>
      <c r="AJ63" s="845"/>
      <c r="AK63" s="846"/>
      <c r="AL63" s="841"/>
      <c r="AM63" s="841"/>
      <c r="AN63" s="841"/>
      <c r="AO63" s="841"/>
      <c r="AP63" s="844">
        <v>113148</v>
      </c>
      <c r="AQ63" s="844"/>
      <c r="AR63" s="844"/>
      <c r="AS63" s="844"/>
      <c r="AT63" s="844"/>
      <c r="AU63" s="844">
        <v>59609</v>
      </c>
      <c r="AV63" s="844"/>
      <c r="AW63" s="844"/>
      <c r="AX63" s="844"/>
      <c r="AY63" s="844"/>
      <c r="AZ63" s="848"/>
      <c r="BA63" s="848"/>
      <c r="BB63" s="848"/>
      <c r="BC63" s="848"/>
      <c r="BD63" s="848"/>
      <c r="BE63" s="849"/>
      <c r="BF63" s="849"/>
      <c r="BG63" s="849"/>
      <c r="BH63" s="849"/>
      <c r="BI63" s="850"/>
      <c r="BJ63" s="851" t="s">
        <v>425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427</v>
      </c>
      <c r="B66" s="728"/>
      <c r="C66" s="728"/>
      <c r="D66" s="728"/>
      <c r="E66" s="728"/>
      <c r="F66" s="728"/>
      <c r="G66" s="728"/>
      <c r="H66" s="728"/>
      <c r="I66" s="728"/>
      <c r="J66" s="728"/>
      <c r="K66" s="728"/>
      <c r="L66" s="728"/>
      <c r="M66" s="728"/>
      <c r="N66" s="728"/>
      <c r="O66" s="728"/>
      <c r="P66" s="729"/>
      <c r="Q66" s="733" t="s">
        <v>428</v>
      </c>
      <c r="R66" s="734"/>
      <c r="S66" s="734"/>
      <c r="T66" s="734"/>
      <c r="U66" s="735"/>
      <c r="V66" s="733" t="s">
        <v>429</v>
      </c>
      <c r="W66" s="734"/>
      <c r="X66" s="734"/>
      <c r="Y66" s="734"/>
      <c r="Z66" s="735"/>
      <c r="AA66" s="733" t="s">
        <v>430</v>
      </c>
      <c r="AB66" s="734"/>
      <c r="AC66" s="734"/>
      <c r="AD66" s="734"/>
      <c r="AE66" s="735"/>
      <c r="AF66" s="854" t="s">
        <v>431</v>
      </c>
      <c r="AG66" s="815"/>
      <c r="AH66" s="815"/>
      <c r="AI66" s="815"/>
      <c r="AJ66" s="855"/>
      <c r="AK66" s="733" t="s">
        <v>432</v>
      </c>
      <c r="AL66" s="728"/>
      <c r="AM66" s="728"/>
      <c r="AN66" s="728"/>
      <c r="AO66" s="729"/>
      <c r="AP66" s="733" t="s">
        <v>433</v>
      </c>
      <c r="AQ66" s="734"/>
      <c r="AR66" s="734"/>
      <c r="AS66" s="734"/>
      <c r="AT66" s="735"/>
      <c r="AU66" s="733" t="s">
        <v>434</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591</v>
      </c>
      <c r="C68" s="870"/>
      <c r="D68" s="870"/>
      <c r="E68" s="870"/>
      <c r="F68" s="870"/>
      <c r="G68" s="870"/>
      <c r="H68" s="870"/>
      <c r="I68" s="870"/>
      <c r="J68" s="870"/>
      <c r="K68" s="870"/>
      <c r="L68" s="870"/>
      <c r="M68" s="870"/>
      <c r="N68" s="870"/>
      <c r="O68" s="870"/>
      <c r="P68" s="871"/>
      <c r="Q68" s="872">
        <v>2176</v>
      </c>
      <c r="R68" s="866"/>
      <c r="S68" s="866"/>
      <c r="T68" s="866"/>
      <c r="U68" s="866"/>
      <c r="V68" s="866">
        <v>2064</v>
      </c>
      <c r="W68" s="866"/>
      <c r="X68" s="866"/>
      <c r="Y68" s="866"/>
      <c r="Z68" s="866"/>
      <c r="AA68" s="866">
        <v>112</v>
      </c>
      <c r="AB68" s="866"/>
      <c r="AC68" s="866"/>
      <c r="AD68" s="866"/>
      <c r="AE68" s="866"/>
      <c r="AF68" s="866">
        <v>633</v>
      </c>
      <c r="AG68" s="866"/>
      <c r="AH68" s="866"/>
      <c r="AI68" s="866"/>
      <c r="AJ68" s="866"/>
      <c r="AK68" s="866" t="s">
        <v>590</v>
      </c>
      <c r="AL68" s="866"/>
      <c r="AM68" s="866"/>
      <c r="AN68" s="866"/>
      <c r="AO68" s="866"/>
      <c r="AP68" s="866">
        <v>458</v>
      </c>
      <c r="AQ68" s="866"/>
      <c r="AR68" s="866"/>
      <c r="AS68" s="866"/>
      <c r="AT68" s="866"/>
      <c r="AU68" s="866">
        <v>14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592</v>
      </c>
      <c r="C69" s="874"/>
      <c r="D69" s="874"/>
      <c r="E69" s="874"/>
      <c r="F69" s="874"/>
      <c r="G69" s="874"/>
      <c r="H69" s="874"/>
      <c r="I69" s="874"/>
      <c r="J69" s="874"/>
      <c r="K69" s="874"/>
      <c r="L69" s="874"/>
      <c r="M69" s="874"/>
      <c r="N69" s="874"/>
      <c r="O69" s="874"/>
      <c r="P69" s="875"/>
      <c r="Q69" s="876">
        <v>6836</v>
      </c>
      <c r="R69" s="830"/>
      <c r="S69" s="830"/>
      <c r="T69" s="830"/>
      <c r="U69" s="830"/>
      <c r="V69" s="830">
        <v>5439</v>
      </c>
      <c r="W69" s="830"/>
      <c r="X69" s="830"/>
      <c r="Y69" s="830"/>
      <c r="Z69" s="830"/>
      <c r="AA69" s="830">
        <v>1397</v>
      </c>
      <c r="AB69" s="830"/>
      <c r="AC69" s="830"/>
      <c r="AD69" s="830"/>
      <c r="AE69" s="830"/>
      <c r="AF69" s="830" t="s">
        <v>590</v>
      </c>
      <c r="AG69" s="830"/>
      <c r="AH69" s="830"/>
      <c r="AI69" s="830"/>
      <c r="AJ69" s="830"/>
      <c r="AK69" s="830">
        <v>14</v>
      </c>
      <c r="AL69" s="830"/>
      <c r="AM69" s="830"/>
      <c r="AN69" s="830"/>
      <c r="AO69" s="830"/>
      <c r="AP69" s="830" t="s">
        <v>590</v>
      </c>
      <c r="AQ69" s="830"/>
      <c r="AR69" s="830"/>
      <c r="AS69" s="830"/>
      <c r="AT69" s="830"/>
      <c r="AU69" s="830" t="s">
        <v>590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593</v>
      </c>
      <c r="C70" s="874"/>
      <c r="D70" s="874"/>
      <c r="E70" s="874"/>
      <c r="F70" s="874"/>
      <c r="G70" s="874"/>
      <c r="H70" s="874"/>
      <c r="I70" s="874"/>
      <c r="J70" s="874"/>
      <c r="K70" s="874"/>
      <c r="L70" s="874"/>
      <c r="M70" s="874"/>
      <c r="N70" s="874"/>
      <c r="O70" s="874"/>
      <c r="P70" s="875"/>
      <c r="Q70" s="876">
        <v>1548</v>
      </c>
      <c r="R70" s="830"/>
      <c r="S70" s="830"/>
      <c r="T70" s="830"/>
      <c r="U70" s="830"/>
      <c r="V70" s="830">
        <v>1547</v>
      </c>
      <c r="W70" s="830"/>
      <c r="X70" s="830"/>
      <c r="Y70" s="830"/>
      <c r="Z70" s="830"/>
      <c r="AA70" s="830">
        <v>1</v>
      </c>
      <c r="AB70" s="830"/>
      <c r="AC70" s="830"/>
      <c r="AD70" s="830"/>
      <c r="AE70" s="830"/>
      <c r="AF70" s="830" t="s">
        <v>590</v>
      </c>
      <c r="AG70" s="830"/>
      <c r="AH70" s="830"/>
      <c r="AI70" s="830"/>
      <c r="AJ70" s="830"/>
      <c r="AK70" s="830" t="s">
        <v>590</v>
      </c>
      <c r="AL70" s="830"/>
      <c r="AM70" s="830"/>
      <c r="AN70" s="830"/>
      <c r="AO70" s="830"/>
      <c r="AP70" s="830" t="s">
        <v>590</v>
      </c>
      <c r="AQ70" s="830"/>
      <c r="AR70" s="830"/>
      <c r="AS70" s="830"/>
      <c r="AT70" s="830"/>
      <c r="AU70" s="830" t="s">
        <v>590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594</v>
      </c>
      <c r="C71" s="874"/>
      <c r="D71" s="874"/>
      <c r="E71" s="874"/>
      <c r="F71" s="874"/>
      <c r="G71" s="874"/>
      <c r="H71" s="874"/>
      <c r="I71" s="874"/>
      <c r="J71" s="874"/>
      <c r="K71" s="874"/>
      <c r="L71" s="874"/>
      <c r="M71" s="874"/>
      <c r="N71" s="874"/>
      <c r="O71" s="874"/>
      <c r="P71" s="875"/>
      <c r="Q71" s="876">
        <v>15</v>
      </c>
      <c r="R71" s="830"/>
      <c r="S71" s="830"/>
      <c r="T71" s="830"/>
      <c r="U71" s="830"/>
      <c r="V71" s="830">
        <v>15</v>
      </c>
      <c r="W71" s="830"/>
      <c r="X71" s="830"/>
      <c r="Y71" s="830"/>
      <c r="Z71" s="830"/>
      <c r="AA71" s="830">
        <v>0</v>
      </c>
      <c r="AB71" s="830"/>
      <c r="AC71" s="830"/>
      <c r="AD71" s="830"/>
      <c r="AE71" s="830"/>
      <c r="AF71" s="830" t="s">
        <v>590</v>
      </c>
      <c r="AG71" s="830"/>
      <c r="AH71" s="830"/>
      <c r="AI71" s="830"/>
      <c r="AJ71" s="830"/>
      <c r="AK71" s="830" t="s">
        <v>590</v>
      </c>
      <c r="AL71" s="830"/>
      <c r="AM71" s="830"/>
      <c r="AN71" s="830"/>
      <c r="AO71" s="830"/>
      <c r="AP71" s="830" t="s">
        <v>590</v>
      </c>
      <c r="AQ71" s="830"/>
      <c r="AR71" s="830"/>
      <c r="AS71" s="830"/>
      <c r="AT71" s="830"/>
      <c r="AU71" s="830" t="s">
        <v>590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595</v>
      </c>
      <c r="C72" s="874"/>
      <c r="D72" s="874"/>
      <c r="E72" s="874"/>
      <c r="F72" s="874"/>
      <c r="G72" s="874"/>
      <c r="H72" s="874"/>
      <c r="I72" s="874"/>
      <c r="J72" s="874"/>
      <c r="K72" s="874"/>
      <c r="L72" s="874"/>
      <c r="M72" s="874"/>
      <c r="N72" s="874"/>
      <c r="O72" s="874"/>
      <c r="P72" s="875"/>
      <c r="Q72" s="876">
        <v>56</v>
      </c>
      <c r="R72" s="830"/>
      <c r="S72" s="830"/>
      <c r="T72" s="830"/>
      <c r="U72" s="830"/>
      <c r="V72" s="830">
        <v>38</v>
      </c>
      <c r="W72" s="830"/>
      <c r="X72" s="830"/>
      <c r="Y72" s="830"/>
      <c r="Z72" s="830"/>
      <c r="AA72" s="830">
        <v>18</v>
      </c>
      <c r="AB72" s="830"/>
      <c r="AC72" s="830"/>
      <c r="AD72" s="830"/>
      <c r="AE72" s="830"/>
      <c r="AF72" s="830" t="s">
        <v>590</v>
      </c>
      <c r="AG72" s="830"/>
      <c r="AH72" s="830"/>
      <c r="AI72" s="830"/>
      <c r="AJ72" s="830"/>
      <c r="AK72" s="830" t="s">
        <v>590</v>
      </c>
      <c r="AL72" s="830"/>
      <c r="AM72" s="830"/>
      <c r="AN72" s="830"/>
      <c r="AO72" s="830"/>
      <c r="AP72" s="830" t="s">
        <v>590</v>
      </c>
      <c r="AQ72" s="830"/>
      <c r="AR72" s="830"/>
      <c r="AS72" s="830"/>
      <c r="AT72" s="830"/>
      <c r="AU72" s="830" t="s">
        <v>590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596</v>
      </c>
      <c r="C73" s="874"/>
      <c r="D73" s="874"/>
      <c r="E73" s="874"/>
      <c r="F73" s="874"/>
      <c r="G73" s="874"/>
      <c r="H73" s="874"/>
      <c r="I73" s="874"/>
      <c r="J73" s="874"/>
      <c r="K73" s="874"/>
      <c r="L73" s="874"/>
      <c r="M73" s="874"/>
      <c r="N73" s="874"/>
      <c r="O73" s="874"/>
      <c r="P73" s="875"/>
      <c r="Q73" s="876">
        <v>40</v>
      </c>
      <c r="R73" s="830"/>
      <c r="S73" s="830"/>
      <c r="T73" s="830"/>
      <c r="U73" s="830"/>
      <c r="V73" s="830">
        <v>39</v>
      </c>
      <c r="W73" s="830"/>
      <c r="X73" s="830"/>
      <c r="Y73" s="830"/>
      <c r="Z73" s="830"/>
      <c r="AA73" s="830">
        <v>1</v>
      </c>
      <c r="AB73" s="830"/>
      <c r="AC73" s="830"/>
      <c r="AD73" s="830"/>
      <c r="AE73" s="830"/>
      <c r="AF73" s="830" t="s">
        <v>590</v>
      </c>
      <c r="AG73" s="830"/>
      <c r="AH73" s="830"/>
      <c r="AI73" s="830"/>
      <c r="AJ73" s="830"/>
      <c r="AK73" s="830" t="s">
        <v>590</v>
      </c>
      <c r="AL73" s="830"/>
      <c r="AM73" s="830"/>
      <c r="AN73" s="830"/>
      <c r="AO73" s="830"/>
      <c r="AP73" s="830" t="s">
        <v>590</v>
      </c>
      <c r="AQ73" s="830"/>
      <c r="AR73" s="830"/>
      <c r="AS73" s="830"/>
      <c r="AT73" s="830"/>
      <c r="AU73" s="830" t="s">
        <v>590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597</v>
      </c>
      <c r="C74" s="874"/>
      <c r="D74" s="874"/>
      <c r="E74" s="874"/>
      <c r="F74" s="874"/>
      <c r="G74" s="874"/>
      <c r="H74" s="874"/>
      <c r="I74" s="874"/>
      <c r="J74" s="874"/>
      <c r="K74" s="874"/>
      <c r="L74" s="874"/>
      <c r="M74" s="874"/>
      <c r="N74" s="874"/>
      <c r="O74" s="874"/>
      <c r="P74" s="875"/>
      <c r="Q74" s="876">
        <v>383</v>
      </c>
      <c r="R74" s="830"/>
      <c r="S74" s="830"/>
      <c r="T74" s="830"/>
      <c r="U74" s="830"/>
      <c r="V74" s="830">
        <v>183</v>
      </c>
      <c r="W74" s="830"/>
      <c r="X74" s="830"/>
      <c r="Y74" s="830"/>
      <c r="Z74" s="830"/>
      <c r="AA74" s="830">
        <v>200</v>
      </c>
      <c r="AB74" s="830"/>
      <c r="AC74" s="830"/>
      <c r="AD74" s="830"/>
      <c r="AE74" s="830"/>
      <c r="AF74" s="830">
        <v>200</v>
      </c>
      <c r="AG74" s="830"/>
      <c r="AH74" s="830"/>
      <c r="AI74" s="830"/>
      <c r="AJ74" s="830"/>
      <c r="AK74" s="830" t="s">
        <v>590</v>
      </c>
      <c r="AL74" s="830"/>
      <c r="AM74" s="830"/>
      <c r="AN74" s="830"/>
      <c r="AO74" s="830"/>
      <c r="AP74" s="830" t="s">
        <v>590</v>
      </c>
      <c r="AQ74" s="830"/>
      <c r="AR74" s="830"/>
      <c r="AS74" s="830"/>
      <c r="AT74" s="830"/>
      <c r="AU74" s="830" t="s">
        <v>590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598</v>
      </c>
      <c r="C75" s="874"/>
      <c r="D75" s="874"/>
      <c r="E75" s="874"/>
      <c r="F75" s="874"/>
      <c r="G75" s="874"/>
      <c r="H75" s="874"/>
      <c r="I75" s="874"/>
      <c r="J75" s="874"/>
      <c r="K75" s="874"/>
      <c r="L75" s="874"/>
      <c r="M75" s="874"/>
      <c r="N75" s="874"/>
      <c r="O75" s="874"/>
      <c r="P75" s="875"/>
      <c r="Q75" s="877">
        <v>909</v>
      </c>
      <c r="R75" s="878"/>
      <c r="S75" s="878"/>
      <c r="T75" s="878"/>
      <c r="U75" s="834"/>
      <c r="V75" s="879">
        <v>848</v>
      </c>
      <c r="W75" s="878"/>
      <c r="X75" s="878"/>
      <c r="Y75" s="878"/>
      <c r="Z75" s="834"/>
      <c r="AA75" s="879">
        <v>61</v>
      </c>
      <c r="AB75" s="878"/>
      <c r="AC75" s="878"/>
      <c r="AD75" s="878"/>
      <c r="AE75" s="834"/>
      <c r="AF75" s="879">
        <v>53</v>
      </c>
      <c r="AG75" s="878"/>
      <c r="AH75" s="878"/>
      <c r="AI75" s="878"/>
      <c r="AJ75" s="834"/>
      <c r="AK75" s="830" t="s">
        <v>590</v>
      </c>
      <c r="AL75" s="830"/>
      <c r="AM75" s="830"/>
      <c r="AN75" s="830"/>
      <c r="AO75" s="830"/>
      <c r="AP75" s="830" t="s">
        <v>590</v>
      </c>
      <c r="AQ75" s="830"/>
      <c r="AR75" s="830"/>
      <c r="AS75" s="830"/>
      <c r="AT75" s="830"/>
      <c r="AU75" s="830" t="s">
        <v>590</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599</v>
      </c>
      <c r="C76" s="874"/>
      <c r="D76" s="874"/>
      <c r="E76" s="874"/>
      <c r="F76" s="874"/>
      <c r="G76" s="874"/>
      <c r="H76" s="874"/>
      <c r="I76" s="874"/>
      <c r="J76" s="874"/>
      <c r="K76" s="874"/>
      <c r="L76" s="874"/>
      <c r="M76" s="874"/>
      <c r="N76" s="874"/>
      <c r="O76" s="874"/>
      <c r="P76" s="875"/>
      <c r="Q76" s="877">
        <v>253547</v>
      </c>
      <c r="R76" s="878"/>
      <c r="S76" s="878"/>
      <c r="T76" s="878"/>
      <c r="U76" s="834"/>
      <c r="V76" s="879">
        <v>238716</v>
      </c>
      <c r="W76" s="878"/>
      <c r="X76" s="878"/>
      <c r="Y76" s="878"/>
      <c r="Z76" s="834"/>
      <c r="AA76" s="879">
        <v>14831</v>
      </c>
      <c r="AB76" s="878"/>
      <c r="AC76" s="878"/>
      <c r="AD76" s="878"/>
      <c r="AE76" s="834"/>
      <c r="AF76" s="879">
        <v>14831</v>
      </c>
      <c r="AG76" s="878"/>
      <c r="AH76" s="878"/>
      <c r="AI76" s="878"/>
      <c r="AJ76" s="834"/>
      <c r="AK76" s="830">
        <v>635</v>
      </c>
      <c r="AL76" s="830"/>
      <c r="AM76" s="830"/>
      <c r="AN76" s="830"/>
      <c r="AO76" s="830"/>
      <c r="AP76" s="830" t="s">
        <v>590</v>
      </c>
      <c r="AQ76" s="830"/>
      <c r="AR76" s="830"/>
      <c r="AS76" s="830"/>
      <c r="AT76" s="830"/>
      <c r="AU76" s="830" t="s">
        <v>590</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15717</v>
      </c>
      <c r="AG88" s="844"/>
      <c r="AH88" s="844"/>
      <c r="AI88" s="844"/>
      <c r="AJ88" s="844"/>
      <c r="AK88" s="841"/>
      <c r="AL88" s="841"/>
      <c r="AM88" s="841"/>
      <c r="AN88" s="841"/>
      <c r="AO88" s="841"/>
      <c r="AP88" s="844">
        <v>458</v>
      </c>
      <c r="AQ88" s="844"/>
      <c r="AR88" s="844"/>
      <c r="AS88" s="844"/>
      <c r="AT88" s="844"/>
      <c r="AU88" s="844">
        <v>14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853</v>
      </c>
      <c r="CS102" s="852"/>
      <c r="CT102" s="852"/>
      <c r="CU102" s="852"/>
      <c r="CV102" s="891"/>
      <c r="CW102" s="890">
        <v>46</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309</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309</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309</v>
      </c>
      <c r="DR109" s="893"/>
      <c r="DS109" s="893"/>
      <c r="DT109" s="893"/>
      <c r="DU109" s="894"/>
      <c r="DV109" s="892" t="s">
        <v>446</v>
      </c>
      <c r="DW109" s="893"/>
      <c r="DX109" s="893"/>
      <c r="DY109" s="893"/>
      <c r="DZ109" s="895"/>
    </row>
    <row r="110" spans="1:131" s="230" customFormat="1" ht="26.25" customHeight="1" x14ac:dyDescent="0.2">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11817405</v>
      </c>
      <c r="AB110" s="900"/>
      <c r="AC110" s="900"/>
      <c r="AD110" s="900"/>
      <c r="AE110" s="901"/>
      <c r="AF110" s="902">
        <v>12208214</v>
      </c>
      <c r="AG110" s="900"/>
      <c r="AH110" s="900"/>
      <c r="AI110" s="900"/>
      <c r="AJ110" s="901"/>
      <c r="AK110" s="902">
        <v>12462073</v>
      </c>
      <c r="AL110" s="900"/>
      <c r="AM110" s="900"/>
      <c r="AN110" s="900"/>
      <c r="AO110" s="901"/>
      <c r="AP110" s="903">
        <v>18.100000000000001</v>
      </c>
      <c r="AQ110" s="904"/>
      <c r="AR110" s="904"/>
      <c r="AS110" s="904"/>
      <c r="AT110" s="905"/>
      <c r="AU110" s="906" t="s">
        <v>74</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128652404</v>
      </c>
      <c r="BR110" s="931"/>
      <c r="BS110" s="931"/>
      <c r="BT110" s="931"/>
      <c r="BU110" s="931"/>
      <c r="BV110" s="931">
        <v>131457672</v>
      </c>
      <c r="BW110" s="931"/>
      <c r="BX110" s="931"/>
      <c r="BY110" s="931"/>
      <c r="BZ110" s="931"/>
      <c r="CA110" s="931">
        <v>130774997</v>
      </c>
      <c r="CB110" s="931"/>
      <c r="CC110" s="931"/>
      <c r="CD110" s="931"/>
      <c r="CE110" s="931"/>
      <c r="CF110" s="944">
        <v>189.7</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2341842</v>
      </c>
      <c r="DH110" s="931"/>
      <c r="DI110" s="931"/>
      <c r="DJ110" s="931"/>
      <c r="DK110" s="931"/>
      <c r="DL110" s="931">
        <v>1423221</v>
      </c>
      <c r="DM110" s="931"/>
      <c r="DN110" s="931"/>
      <c r="DO110" s="931"/>
      <c r="DP110" s="931"/>
      <c r="DQ110" s="931">
        <v>480550</v>
      </c>
      <c r="DR110" s="931"/>
      <c r="DS110" s="931"/>
      <c r="DT110" s="931"/>
      <c r="DU110" s="931"/>
      <c r="DV110" s="932">
        <v>0.7</v>
      </c>
      <c r="DW110" s="932"/>
      <c r="DX110" s="932"/>
      <c r="DY110" s="932"/>
      <c r="DZ110" s="933"/>
    </row>
    <row r="111" spans="1:131" s="230" customFormat="1" ht="26.25" customHeight="1" x14ac:dyDescent="0.2">
      <c r="A111" s="934" t="s">
        <v>452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425</v>
      </c>
      <c r="AG111" s="938"/>
      <c r="AH111" s="938"/>
      <c r="AI111" s="938"/>
      <c r="AJ111" s="939"/>
      <c r="AK111" s="940" t="s">
        <v>408</v>
      </c>
      <c r="AL111" s="938"/>
      <c r="AM111" s="938"/>
      <c r="AN111" s="938"/>
      <c r="AO111" s="939"/>
      <c r="AP111" s="941" t="s">
        <v>425</v>
      </c>
      <c r="AQ111" s="942"/>
      <c r="AR111" s="942"/>
      <c r="AS111" s="942"/>
      <c r="AT111" s="943"/>
      <c r="AU111" s="908"/>
      <c r="AV111" s="909"/>
      <c r="AW111" s="909"/>
      <c r="AX111" s="909"/>
      <c r="AY111" s="909"/>
      <c r="AZ111" s="922" t="s">
        <v>453</v>
      </c>
      <c r="BA111" s="923"/>
      <c r="BB111" s="923"/>
      <c r="BC111" s="923"/>
      <c r="BD111" s="923"/>
      <c r="BE111" s="923"/>
      <c r="BF111" s="923"/>
      <c r="BG111" s="923"/>
      <c r="BH111" s="923"/>
      <c r="BI111" s="923"/>
      <c r="BJ111" s="923"/>
      <c r="BK111" s="923"/>
      <c r="BL111" s="923"/>
      <c r="BM111" s="923"/>
      <c r="BN111" s="923"/>
      <c r="BO111" s="923"/>
      <c r="BP111" s="924"/>
      <c r="BQ111" s="925">
        <v>2341842</v>
      </c>
      <c r="BR111" s="926"/>
      <c r="BS111" s="926"/>
      <c r="BT111" s="926"/>
      <c r="BU111" s="926"/>
      <c r="BV111" s="926">
        <v>1423221</v>
      </c>
      <c r="BW111" s="926"/>
      <c r="BX111" s="926"/>
      <c r="BY111" s="926"/>
      <c r="BZ111" s="926"/>
      <c r="CA111" s="926">
        <v>480550</v>
      </c>
      <c r="CB111" s="926"/>
      <c r="CC111" s="926"/>
      <c r="CD111" s="926"/>
      <c r="CE111" s="926"/>
      <c r="CF111" s="920">
        <v>0.7</v>
      </c>
      <c r="CG111" s="921"/>
      <c r="CH111" s="921"/>
      <c r="CI111" s="921"/>
      <c r="CJ111" s="921"/>
      <c r="CK111" s="948"/>
      <c r="CL111" s="949"/>
      <c r="CM111" s="922" t="s">
        <v>454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425</v>
      </c>
      <c r="DM111" s="926"/>
      <c r="DN111" s="926"/>
      <c r="DO111" s="926"/>
      <c r="DP111" s="926"/>
      <c r="DQ111" s="926" t="s">
        <v>408</v>
      </c>
      <c r="DR111" s="926"/>
      <c r="DS111" s="926"/>
      <c r="DT111" s="926"/>
      <c r="DU111" s="926"/>
      <c r="DV111" s="927" t="s">
        <v>408</v>
      </c>
      <c r="DW111" s="927"/>
      <c r="DX111" s="927"/>
      <c r="DY111" s="927"/>
      <c r="DZ111" s="928"/>
    </row>
    <row r="112" spans="1:131" s="230" customFormat="1" ht="26.25" customHeight="1" x14ac:dyDescent="0.2">
      <c r="A112" s="952" t="s">
        <v>455</v>
      </c>
      <c r="B112" s="953"/>
      <c r="C112" s="923" t="s">
        <v>456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425</v>
      </c>
      <c r="AL112" s="959"/>
      <c r="AM112" s="959"/>
      <c r="AN112" s="959"/>
      <c r="AO112" s="960"/>
      <c r="AP112" s="962" t="s">
        <v>129</v>
      </c>
      <c r="AQ112" s="963"/>
      <c r="AR112" s="963"/>
      <c r="AS112" s="963"/>
      <c r="AT112" s="964"/>
      <c r="AU112" s="908"/>
      <c r="AV112" s="909"/>
      <c r="AW112" s="909"/>
      <c r="AX112" s="909"/>
      <c r="AY112" s="909"/>
      <c r="AZ112" s="922" t="s">
        <v>457</v>
      </c>
      <c r="BA112" s="923"/>
      <c r="BB112" s="923"/>
      <c r="BC112" s="923"/>
      <c r="BD112" s="923"/>
      <c r="BE112" s="923"/>
      <c r="BF112" s="923"/>
      <c r="BG112" s="923"/>
      <c r="BH112" s="923"/>
      <c r="BI112" s="923"/>
      <c r="BJ112" s="923"/>
      <c r="BK112" s="923"/>
      <c r="BL112" s="923"/>
      <c r="BM112" s="923"/>
      <c r="BN112" s="923"/>
      <c r="BO112" s="923"/>
      <c r="BP112" s="924"/>
      <c r="BQ112" s="925">
        <v>63343633</v>
      </c>
      <c r="BR112" s="926"/>
      <c r="BS112" s="926"/>
      <c r="BT112" s="926"/>
      <c r="BU112" s="926"/>
      <c r="BV112" s="926">
        <v>61792388</v>
      </c>
      <c r="BW112" s="926"/>
      <c r="BX112" s="926"/>
      <c r="BY112" s="926"/>
      <c r="BZ112" s="926"/>
      <c r="CA112" s="926">
        <v>59698917</v>
      </c>
      <c r="CB112" s="926"/>
      <c r="CC112" s="926"/>
      <c r="CD112" s="926"/>
      <c r="CE112" s="926"/>
      <c r="CF112" s="920">
        <v>86.6</v>
      </c>
      <c r="CG112" s="921"/>
      <c r="CH112" s="921"/>
      <c r="CI112" s="921"/>
      <c r="CJ112" s="921"/>
      <c r="CK112" s="948"/>
      <c r="CL112" s="949"/>
      <c r="CM112" s="922" t="s">
        <v>458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459</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2">
      <c r="A113" s="954"/>
      <c r="B113" s="955"/>
      <c r="C113" s="923" t="s">
        <v>460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4378807</v>
      </c>
      <c r="AB113" s="938"/>
      <c r="AC113" s="938"/>
      <c r="AD113" s="938"/>
      <c r="AE113" s="939"/>
      <c r="AF113" s="940">
        <v>4387619</v>
      </c>
      <c r="AG113" s="938"/>
      <c r="AH113" s="938"/>
      <c r="AI113" s="938"/>
      <c r="AJ113" s="939"/>
      <c r="AK113" s="940">
        <v>4319103</v>
      </c>
      <c r="AL113" s="938"/>
      <c r="AM113" s="938"/>
      <c r="AN113" s="938"/>
      <c r="AO113" s="939"/>
      <c r="AP113" s="941">
        <v>6.3</v>
      </c>
      <c r="AQ113" s="942"/>
      <c r="AR113" s="942"/>
      <c r="AS113" s="942"/>
      <c r="AT113" s="943"/>
      <c r="AU113" s="908"/>
      <c r="AV113" s="909"/>
      <c r="AW113" s="909"/>
      <c r="AX113" s="909"/>
      <c r="AY113" s="909"/>
      <c r="AZ113" s="922" t="s">
        <v>461</v>
      </c>
      <c r="BA113" s="923"/>
      <c r="BB113" s="923"/>
      <c r="BC113" s="923"/>
      <c r="BD113" s="923"/>
      <c r="BE113" s="923"/>
      <c r="BF113" s="923"/>
      <c r="BG113" s="923"/>
      <c r="BH113" s="923"/>
      <c r="BI113" s="923"/>
      <c r="BJ113" s="923"/>
      <c r="BK113" s="923"/>
      <c r="BL113" s="923"/>
      <c r="BM113" s="923"/>
      <c r="BN113" s="923"/>
      <c r="BO113" s="923"/>
      <c r="BP113" s="924"/>
      <c r="BQ113" s="925">
        <v>10503</v>
      </c>
      <c r="BR113" s="926"/>
      <c r="BS113" s="926"/>
      <c r="BT113" s="926"/>
      <c r="BU113" s="926"/>
      <c r="BV113" s="926">
        <v>13588</v>
      </c>
      <c r="BW113" s="926"/>
      <c r="BX113" s="926"/>
      <c r="BY113" s="926"/>
      <c r="BZ113" s="926"/>
      <c r="CA113" s="926">
        <v>13730</v>
      </c>
      <c r="CB113" s="926"/>
      <c r="CC113" s="926"/>
      <c r="CD113" s="926"/>
      <c r="CE113" s="926"/>
      <c r="CF113" s="920">
        <v>0</v>
      </c>
      <c r="CG113" s="921"/>
      <c r="CH113" s="921"/>
      <c r="CI113" s="921"/>
      <c r="CJ113" s="921"/>
      <c r="CK113" s="948"/>
      <c r="CL113" s="949"/>
      <c r="CM113" s="922" t="s">
        <v>462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408</v>
      </c>
      <c r="DH113" s="959"/>
      <c r="DI113" s="959"/>
      <c r="DJ113" s="959"/>
      <c r="DK113" s="960"/>
      <c r="DL113" s="961" t="s">
        <v>459</v>
      </c>
      <c r="DM113" s="959"/>
      <c r="DN113" s="959"/>
      <c r="DO113" s="959"/>
      <c r="DP113" s="960"/>
      <c r="DQ113" s="961" t="s">
        <v>425</v>
      </c>
      <c r="DR113" s="959"/>
      <c r="DS113" s="959"/>
      <c r="DT113" s="959"/>
      <c r="DU113" s="960"/>
      <c r="DV113" s="962" t="s">
        <v>129</v>
      </c>
      <c r="DW113" s="963"/>
      <c r="DX113" s="963"/>
      <c r="DY113" s="963"/>
      <c r="DZ113" s="964"/>
    </row>
    <row r="114" spans="1:130" s="230" customFormat="1" ht="26.25" customHeight="1" x14ac:dyDescent="0.2">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462</v>
      </c>
      <c r="AB114" s="959"/>
      <c r="AC114" s="959"/>
      <c r="AD114" s="959"/>
      <c r="AE114" s="960"/>
      <c r="AF114" s="961">
        <v>965</v>
      </c>
      <c r="AG114" s="959"/>
      <c r="AH114" s="959"/>
      <c r="AI114" s="959"/>
      <c r="AJ114" s="960"/>
      <c r="AK114" s="961">
        <v>876</v>
      </c>
      <c r="AL114" s="959"/>
      <c r="AM114" s="959"/>
      <c r="AN114" s="959"/>
      <c r="AO114" s="960"/>
      <c r="AP114" s="962">
        <v>0</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16035258</v>
      </c>
      <c r="BR114" s="926"/>
      <c r="BS114" s="926"/>
      <c r="BT114" s="926"/>
      <c r="BU114" s="926"/>
      <c r="BV114" s="926">
        <v>16461677</v>
      </c>
      <c r="BW114" s="926"/>
      <c r="BX114" s="926"/>
      <c r="BY114" s="926"/>
      <c r="BZ114" s="926"/>
      <c r="CA114" s="926">
        <v>16433781</v>
      </c>
      <c r="CB114" s="926"/>
      <c r="CC114" s="926"/>
      <c r="CD114" s="926"/>
      <c r="CE114" s="926"/>
      <c r="CF114" s="920">
        <v>23.8</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425</v>
      </c>
      <c r="DH114" s="959"/>
      <c r="DI114" s="959"/>
      <c r="DJ114" s="959"/>
      <c r="DK114" s="960"/>
      <c r="DL114" s="961" t="s">
        <v>129</v>
      </c>
      <c r="DM114" s="959"/>
      <c r="DN114" s="959"/>
      <c r="DO114" s="959"/>
      <c r="DP114" s="960"/>
      <c r="DQ114" s="961" t="s">
        <v>129</v>
      </c>
      <c r="DR114" s="959"/>
      <c r="DS114" s="959"/>
      <c r="DT114" s="959"/>
      <c r="DU114" s="960"/>
      <c r="DV114" s="962" t="s">
        <v>459</v>
      </c>
      <c r="DW114" s="963"/>
      <c r="DX114" s="963"/>
      <c r="DY114" s="963"/>
      <c r="DZ114" s="964"/>
    </row>
    <row r="115" spans="1:130" s="230" customFormat="1" ht="26.25" customHeight="1" x14ac:dyDescent="0.2">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973166</v>
      </c>
      <c r="AB115" s="938"/>
      <c r="AC115" s="938"/>
      <c r="AD115" s="938"/>
      <c r="AE115" s="939"/>
      <c r="AF115" s="940">
        <v>972975</v>
      </c>
      <c r="AG115" s="938"/>
      <c r="AH115" s="938"/>
      <c r="AI115" s="938"/>
      <c r="AJ115" s="939"/>
      <c r="AK115" s="940">
        <v>1459977</v>
      </c>
      <c r="AL115" s="938"/>
      <c r="AM115" s="938"/>
      <c r="AN115" s="938"/>
      <c r="AO115" s="939"/>
      <c r="AP115" s="941">
        <v>2.1</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t="s">
        <v>425</v>
      </c>
      <c r="BR115" s="926"/>
      <c r="BS115" s="926"/>
      <c r="BT115" s="926"/>
      <c r="BU115" s="926"/>
      <c r="BV115" s="926" t="s">
        <v>459</v>
      </c>
      <c r="BW115" s="926"/>
      <c r="BX115" s="926"/>
      <c r="BY115" s="926"/>
      <c r="BZ115" s="926"/>
      <c r="CA115" s="926" t="s">
        <v>129</v>
      </c>
      <c r="CB115" s="926"/>
      <c r="CC115" s="926"/>
      <c r="CD115" s="926"/>
      <c r="CE115" s="926"/>
      <c r="CF115" s="920" t="s">
        <v>425</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408</v>
      </c>
      <c r="DH115" s="959"/>
      <c r="DI115" s="959"/>
      <c r="DJ115" s="959"/>
      <c r="DK115" s="960"/>
      <c r="DL115" s="961" t="s">
        <v>408</v>
      </c>
      <c r="DM115" s="959"/>
      <c r="DN115" s="959"/>
      <c r="DO115" s="959"/>
      <c r="DP115" s="960"/>
      <c r="DQ115" s="961" t="s">
        <v>425</v>
      </c>
      <c r="DR115" s="959"/>
      <c r="DS115" s="959"/>
      <c r="DT115" s="959"/>
      <c r="DU115" s="960"/>
      <c r="DV115" s="962" t="s">
        <v>408</v>
      </c>
      <c r="DW115" s="963"/>
      <c r="DX115" s="963"/>
      <c r="DY115" s="963"/>
      <c r="DZ115" s="964"/>
    </row>
    <row r="116" spans="1:130" s="230" customFormat="1" ht="26.25" customHeight="1" x14ac:dyDescent="0.2">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408</v>
      </c>
      <c r="AG116" s="959"/>
      <c r="AH116" s="959"/>
      <c r="AI116" s="959"/>
      <c r="AJ116" s="960"/>
      <c r="AK116" s="961" t="s">
        <v>408</v>
      </c>
      <c r="AL116" s="959"/>
      <c r="AM116" s="959"/>
      <c r="AN116" s="959"/>
      <c r="AO116" s="960"/>
      <c r="AP116" s="962" t="s">
        <v>425</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425</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425</v>
      </c>
      <c r="DR116" s="959"/>
      <c r="DS116" s="959"/>
      <c r="DT116" s="959"/>
      <c r="DU116" s="960"/>
      <c r="DV116" s="962" t="s">
        <v>129</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17169840</v>
      </c>
      <c r="AB117" s="979"/>
      <c r="AC117" s="979"/>
      <c r="AD117" s="979"/>
      <c r="AE117" s="980"/>
      <c r="AF117" s="981">
        <v>17569773</v>
      </c>
      <c r="AG117" s="979"/>
      <c r="AH117" s="979"/>
      <c r="AI117" s="979"/>
      <c r="AJ117" s="980"/>
      <c r="AK117" s="981">
        <v>18242029</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425</v>
      </c>
      <c r="CB117" s="926"/>
      <c r="CC117" s="926"/>
      <c r="CD117" s="926"/>
      <c r="CE117" s="926"/>
      <c r="CF117" s="920" t="s">
        <v>425</v>
      </c>
      <c r="CG117" s="921"/>
      <c r="CH117" s="921"/>
      <c r="CI117" s="921"/>
      <c r="CJ117" s="921"/>
      <c r="CK117" s="948"/>
      <c r="CL117" s="949"/>
      <c r="CM117" s="922" t="s">
        <v>474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408</v>
      </c>
      <c r="DM117" s="959"/>
      <c r="DN117" s="959"/>
      <c r="DO117" s="959"/>
      <c r="DP117" s="960"/>
      <c r="DQ117" s="961" t="s">
        <v>129</v>
      </c>
      <c r="DR117" s="959"/>
      <c r="DS117" s="959"/>
      <c r="DT117" s="959"/>
      <c r="DU117" s="960"/>
      <c r="DV117" s="962" t="s">
        <v>129</v>
      </c>
      <c r="DW117" s="963"/>
      <c r="DX117" s="963"/>
      <c r="DY117" s="963"/>
      <c r="DZ117" s="964"/>
    </row>
    <row r="118" spans="1:130" s="230" customFormat="1" ht="26.25" customHeight="1" x14ac:dyDescent="0.2">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309</v>
      </c>
      <c r="AL118" s="893"/>
      <c r="AM118" s="893"/>
      <c r="AN118" s="893"/>
      <c r="AO118" s="894"/>
      <c r="AP118" s="970" t="s">
        <v>446</v>
      </c>
      <c r="AQ118" s="971"/>
      <c r="AR118" s="971"/>
      <c r="AS118" s="971"/>
      <c r="AT118" s="972"/>
      <c r="AU118" s="908"/>
      <c r="AV118" s="909"/>
      <c r="AW118" s="909"/>
      <c r="AX118" s="909"/>
      <c r="AY118" s="909"/>
      <c r="AZ118" s="973" t="s">
        <v>475</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408</v>
      </c>
      <c r="BW118" s="1000"/>
      <c r="BX118" s="1000"/>
      <c r="BY118" s="1000"/>
      <c r="BZ118" s="1000"/>
      <c r="CA118" s="1000" t="s">
        <v>129</v>
      </c>
      <c r="CB118" s="1000"/>
      <c r="CC118" s="1000"/>
      <c r="CD118" s="1000"/>
      <c r="CE118" s="1000"/>
      <c r="CF118" s="920" t="s">
        <v>129</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408</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2">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972708</v>
      </c>
      <c r="AB119" s="900"/>
      <c r="AC119" s="900"/>
      <c r="AD119" s="900"/>
      <c r="AE119" s="901"/>
      <c r="AF119" s="902">
        <v>972975</v>
      </c>
      <c r="AG119" s="900"/>
      <c r="AH119" s="900"/>
      <c r="AI119" s="900"/>
      <c r="AJ119" s="901"/>
      <c r="AK119" s="902">
        <v>1459977</v>
      </c>
      <c r="AL119" s="900"/>
      <c r="AM119" s="900"/>
      <c r="AN119" s="900"/>
      <c r="AO119" s="901"/>
      <c r="AP119" s="903">
        <v>2.1</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477</v>
      </c>
      <c r="BP119" s="1005"/>
      <c r="BQ119" s="999">
        <v>210383640</v>
      </c>
      <c r="BR119" s="1000"/>
      <c r="BS119" s="1000"/>
      <c r="BT119" s="1000"/>
      <c r="BU119" s="1000"/>
      <c r="BV119" s="1000">
        <v>211148546</v>
      </c>
      <c r="BW119" s="1000"/>
      <c r="BX119" s="1000"/>
      <c r="BY119" s="1000"/>
      <c r="BZ119" s="1000"/>
      <c r="CA119" s="1000">
        <v>207401975</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425</v>
      </c>
      <c r="DH119" s="986"/>
      <c r="DI119" s="986"/>
      <c r="DJ119" s="986"/>
      <c r="DK119" s="987"/>
      <c r="DL119" s="985" t="s">
        <v>425</v>
      </c>
      <c r="DM119" s="986"/>
      <c r="DN119" s="986"/>
      <c r="DO119" s="986"/>
      <c r="DP119" s="987"/>
      <c r="DQ119" s="985" t="s">
        <v>425</v>
      </c>
      <c r="DR119" s="986"/>
      <c r="DS119" s="986"/>
      <c r="DT119" s="986"/>
      <c r="DU119" s="987"/>
      <c r="DV119" s="988" t="s">
        <v>408</v>
      </c>
      <c r="DW119" s="989"/>
      <c r="DX119" s="989"/>
      <c r="DY119" s="989"/>
      <c r="DZ119" s="990"/>
    </row>
    <row r="120" spans="1:130" s="230" customFormat="1" ht="26.25" customHeight="1" x14ac:dyDescent="0.2">
      <c r="A120" s="1057"/>
      <c r="B120" s="949"/>
      <c r="C120" s="922" t="s">
        <v>454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408</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50074778</v>
      </c>
      <c r="BR120" s="931"/>
      <c r="BS120" s="931"/>
      <c r="BT120" s="931"/>
      <c r="BU120" s="931"/>
      <c r="BV120" s="931">
        <v>51893613</v>
      </c>
      <c r="BW120" s="931"/>
      <c r="BX120" s="931"/>
      <c r="BY120" s="931"/>
      <c r="BZ120" s="931"/>
      <c r="CA120" s="931">
        <v>55723052</v>
      </c>
      <c r="CB120" s="931"/>
      <c r="CC120" s="931"/>
      <c r="CD120" s="931"/>
      <c r="CE120" s="931"/>
      <c r="CF120" s="944">
        <v>80.8</v>
      </c>
      <c r="CG120" s="945"/>
      <c r="CH120" s="945"/>
      <c r="CI120" s="945"/>
      <c r="CJ120" s="945"/>
      <c r="CK120" s="1006" t="s">
        <v>481</v>
      </c>
      <c r="CL120" s="1007"/>
      <c r="CM120" s="1007"/>
      <c r="CN120" s="1007"/>
      <c r="CO120" s="1008"/>
      <c r="CP120" s="1014" t="s">
        <v>482</v>
      </c>
      <c r="CQ120" s="1015"/>
      <c r="CR120" s="1015"/>
      <c r="CS120" s="1015"/>
      <c r="CT120" s="1015"/>
      <c r="CU120" s="1015"/>
      <c r="CV120" s="1015"/>
      <c r="CW120" s="1015"/>
      <c r="CX120" s="1015"/>
      <c r="CY120" s="1015"/>
      <c r="CZ120" s="1015"/>
      <c r="DA120" s="1015"/>
      <c r="DB120" s="1015"/>
      <c r="DC120" s="1015"/>
      <c r="DD120" s="1015"/>
      <c r="DE120" s="1015"/>
      <c r="DF120" s="1016"/>
      <c r="DG120" s="930">
        <v>40913849</v>
      </c>
      <c r="DH120" s="931"/>
      <c r="DI120" s="931"/>
      <c r="DJ120" s="931"/>
      <c r="DK120" s="931"/>
      <c r="DL120" s="931">
        <v>40487970</v>
      </c>
      <c r="DM120" s="931"/>
      <c r="DN120" s="931"/>
      <c r="DO120" s="931"/>
      <c r="DP120" s="931"/>
      <c r="DQ120" s="931">
        <v>39521047</v>
      </c>
      <c r="DR120" s="931"/>
      <c r="DS120" s="931"/>
      <c r="DT120" s="931"/>
      <c r="DU120" s="931"/>
      <c r="DV120" s="932">
        <v>57.3</v>
      </c>
      <c r="DW120" s="932"/>
      <c r="DX120" s="932"/>
      <c r="DY120" s="932"/>
      <c r="DZ120" s="933"/>
    </row>
    <row r="121" spans="1:130" s="230" customFormat="1" ht="26.25" customHeight="1" x14ac:dyDescent="0.2">
      <c r="A121" s="1057"/>
      <c r="B121" s="949"/>
      <c r="C121" s="974" t="s">
        <v>483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425</v>
      </c>
      <c r="AB121" s="959"/>
      <c r="AC121" s="959"/>
      <c r="AD121" s="959"/>
      <c r="AE121" s="960"/>
      <c r="AF121" s="961" t="s">
        <v>425</v>
      </c>
      <c r="AG121" s="959"/>
      <c r="AH121" s="959"/>
      <c r="AI121" s="959"/>
      <c r="AJ121" s="960"/>
      <c r="AK121" s="961" t="s">
        <v>425</v>
      </c>
      <c r="AL121" s="959"/>
      <c r="AM121" s="959"/>
      <c r="AN121" s="959"/>
      <c r="AO121" s="960"/>
      <c r="AP121" s="962" t="s">
        <v>425</v>
      </c>
      <c r="AQ121" s="963"/>
      <c r="AR121" s="963"/>
      <c r="AS121" s="963"/>
      <c r="AT121" s="964"/>
      <c r="AU121" s="994"/>
      <c r="AV121" s="995"/>
      <c r="AW121" s="995"/>
      <c r="AX121" s="995"/>
      <c r="AY121" s="996"/>
      <c r="AZ121" s="922" t="s">
        <v>484</v>
      </c>
      <c r="BA121" s="923"/>
      <c r="BB121" s="923"/>
      <c r="BC121" s="923"/>
      <c r="BD121" s="923"/>
      <c r="BE121" s="923"/>
      <c r="BF121" s="923"/>
      <c r="BG121" s="923"/>
      <c r="BH121" s="923"/>
      <c r="BI121" s="923"/>
      <c r="BJ121" s="923"/>
      <c r="BK121" s="923"/>
      <c r="BL121" s="923"/>
      <c r="BM121" s="923"/>
      <c r="BN121" s="923"/>
      <c r="BO121" s="923"/>
      <c r="BP121" s="924"/>
      <c r="BQ121" s="925">
        <v>29315693</v>
      </c>
      <c r="BR121" s="926"/>
      <c r="BS121" s="926"/>
      <c r="BT121" s="926"/>
      <c r="BU121" s="926"/>
      <c r="BV121" s="926">
        <v>31318638</v>
      </c>
      <c r="BW121" s="926"/>
      <c r="BX121" s="926"/>
      <c r="BY121" s="926"/>
      <c r="BZ121" s="926"/>
      <c r="CA121" s="926">
        <v>32064160</v>
      </c>
      <c r="CB121" s="926"/>
      <c r="CC121" s="926"/>
      <c r="CD121" s="926"/>
      <c r="CE121" s="926"/>
      <c r="CF121" s="920">
        <v>46.5</v>
      </c>
      <c r="CG121" s="921"/>
      <c r="CH121" s="921"/>
      <c r="CI121" s="921"/>
      <c r="CJ121" s="921"/>
      <c r="CK121" s="1009"/>
      <c r="CL121" s="1010"/>
      <c r="CM121" s="1010"/>
      <c r="CN121" s="1010"/>
      <c r="CO121" s="1011"/>
      <c r="CP121" s="1019" t="s">
        <v>485</v>
      </c>
      <c r="CQ121" s="1020"/>
      <c r="CR121" s="1020"/>
      <c r="CS121" s="1020"/>
      <c r="CT121" s="1020"/>
      <c r="CU121" s="1020"/>
      <c r="CV121" s="1020"/>
      <c r="CW121" s="1020"/>
      <c r="CX121" s="1020"/>
      <c r="CY121" s="1020"/>
      <c r="CZ121" s="1020"/>
      <c r="DA121" s="1020"/>
      <c r="DB121" s="1020"/>
      <c r="DC121" s="1020"/>
      <c r="DD121" s="1020"/>
      <c r="DE121" s="1020"/>
      <c r="DF121" s="1021"/>
      <c r="DG121" s="925">
        <v>17871295</v>
      </c>
      <c r="DH121" s="926"/>
      <c r="DI121" s="926"/>
      <c r="DJ121" s="926"/>
      <c r="DK121" s="926"/>
      <c r="DL121" s="926">
        <v>16720162</v>
      </c>
      <c r="DM121" s="926"/>
      <c r="DN121" s="926"/>
      <c r="DO121" s="926"/>
      <c r="DP121" s="926"/>
      <c r="DQ121" s="926">
        <v>15828507</v>
      </c>
      <c r="DR121" s="926"/>
      <c r="DS121" s="926"/>
      <c r="DT121" s="926"/>
      <c r="DU121" s="926"/>
      <c r="DV121" s="927">
        <v>23</v>
      </c>
      <c r="DW121" s="927"/>
      <c r="DX121" s="927"/>
      <c r="DY121" s="927"/>
      <c r="DZ121" s="928"/>
    </row>
    <row r="122" spans="1:130" s="230" customFormat="1" ht="26.25" customHeight="1" x14ac:dyDescent="0.2">
      <c r="A122" s="1057"/>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425</v>
      </c>
      <c r="AL122" s="959"/>
      <c r="AM122" s="959"/>
      <c r="AN122" s="959"/>
      <c r="AO122" s="960"/>
      <c r="AP122" s="962" t="s">
        <v>129</v>
      </c>
      <c r="AQ122" s="963"/>
      <c r="AR122" s="963"/>
      <c r="AS122" s="963"/>
      <c r="AT122" s="964"/>
      <c r="AU122" s="994"/>
      <c r="AV122" s="995"/>
      <c r="AW122" s="995"/>
      <c r="AX122" s="995"/>
      <c r="AY122" s="996"/>
      <c r="AZ122" s="973" t="s">
        <v>486</v>
      </c>
      <c r="BA122" s="965"/>
      <c r="BB122" s="965"/>
      <c r="BC122" s="965"/>
      <c r="BD122" s="965"/>
      <c r="BE122" s="965"/>
      <c r="BF122" s="965"/>
      <c r="BG122" s="965"/>
      <c r="BH122" s="965"/>
      <c r="BI122" s="965"/>
      <c r="BJ122" s="965"/>
      <c r="BK122" s="965"/>
      <c r="BL122" s="965"/>
      <c r="BM122" s="965"/>
      <c r="BN122" s="965"/>
      <c r="BO122" s="965"/>
      <c r="BP122" s="966"/>
      <c r="BQ122" s="999">
        <v>124627165</v>
      </c>
      <c r="BR122" s="1000"/>
      <c r="BS122" s="1000"/>
      <c r="BT122" s="1000"/>
      <c r="BU122" s="1000"/>
      <c r="BV122" s="1000">
        <v>126006883</v>
      </c>
      <c r="BW122" s="1000"/>
      <c r="BX122" s="1000"/>
      <c r="BY122" s="1000"/>
      <c r="BZ122" s="1000"/>
      <c r="CA122" s="1000">
        <v>127164692</v>
      </c>
      <c r="CB122" s="1000"/>
      <c r="CC122" s="1000"/>
      <c r="CD122" s="1000"/>
      <c r="CE122" s="1000"/>
      <c r="CF122" s="1017">
        <v>184.5</v>
      </c>
      <c r="CG122" s="1018"/>
      <c r="CH122" s="1018"/>
      <c r="CI122" s="1018"/>
      <c r="CJ122" s="1018"/>
      <c r="CK122" s="1009"/>
      <c r="CL122" s="1010"/>
      <c r="CM122" s="1010"/>
      <c r="CN122" s="1010"/>
      <c r="CO122" s="1011"/>
      <c r="CP122" s="1019" t="s">
        <v>487</v>
      </c>
      <c r="CQ122" s="1020"/>
      <c r="CR122" s="1020"/>
      <c r="CS122" s="1020"/>
      <c r="CT122" s="1020"/>
      <c r="CU122" s="1020"/>
      <c r="CV122" s="1020"/>
      <c r="CW122" s="1020"/>
      <c r="CX122" s="1020"/>
      <c r="CY122" s="1020"/>
      <c r="CZ122" s="1020"/>
      <c r="DA122" s="1020"/>
      <c r="DB122" s="1020"/>
      <c r="DC122" s="1020"/>
      <c r="DD122" s="1020"/>
      <c r="DE122" s="1020"/>
      <c r="DF122" s="1021"/>
      <c r="DG122" s="925">
        <v>2227753</v>
      </c>
      <c r="DH122" s="926"/>
      <c r="DI122" s="926"/>
      <c r="DJ122" s="926"/>
      <c r="DK122" s="926"/>
      <c r="DL122" s="926">
        <v>2220195</v>
      </c>
      <c r="DM122" s="926"/>
      <c r="DN122" s="926"/>
      <c r="DO122" s="926"/>
      <c r="DP122" s="926"/>
      <c r="DQ122" s="926">
        <v>2163324</v>
      </c>
      <c r="DR122" s="926"/>
      <c r="DS122" s="926"/>
      <c r="DT122" s="926"/>
      <c r="DU122" s="926"/>
      <c r="DV122" s="927">
        <v>3.1</v>
      </c>
      <c r="DW122" s="927"/>
      <c r="DX122" s="927"/>
      <c r="DY122" s="927"/>
      <c r="DZ122" s="928"/>
    </row>
    <row r="123" spans="1:130" s="230" customFormat="1" ht="26.25" customHeight="1" x14ac:dyDescent="0.2">
      <c r="A123" s="1057"/>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488</v>
      </c>
      <c r="BP123" s="1005"/>
      <c r="BQ123" s="1063">
        <v>204017636</v>
      </c>
      <c r="BR123" s="1064"/>
      <c r="BS123" s="1064"/>
      <c r="BT123" s="1064"/>
      <c r="BU123" s="1064"/>
      <c r="BV123" s="1064">
        <v>209219134</v>
      </c>
      <c r="BW123" s="1064"/>
      <c r="BX123" s="1064"/>
      <c r="BY123" s="1064"/>
      <c r="BZ123" s="1064"/>
      <c r="CA123" s="1064">
        <v>214951904</v>
      </c>
      <c r="CB123" s="1064"/>
      <c r="CC123" s="1064"/>
      <c r="CD123" s="1064"/>
      <c r="CE123" s="1064"/>
      <c r="CF123" s="1001"/>
      <c r="CG123" s="1002"/>
      <c r="CH123" s="1002"/>
      <c r="CI123" s="1002"/>
      <c r="CJ123" s="1003"/>
      <c r="CK123" s="1009"/>
      <c r="CL123" s="1010"/>
      <c r="CM123" s="1010"/>
      <c r="CN123" s="1010"/>
      <c r="CO123" s="1011"/>
      <c r="CP123" s="1019" t="s">
        <v>489</v>
      </c>
      <c r="CQ123" s="1020"/>
      <c r="CR123" s="1020"/>
      <c r="CS123" s="1020"/>
      <c r="CT123" s="1020"/>
      <c r="CU123" s="1020"/>
      <c r="CV123" s="1020"/>
      <c r="CW123" s="1020"/>
      <c r="CX123" s="1020"/>
      <c r="CY123" s="1020"/>
      <c r="CZ123" s="1020"/>
      <c r="DA123" s="1020"/>
      <c r="DB123" s="1020"/>
      <c r="DC123" s="1020"/>
      <c r="DD123" s="1020"/>
      <c r="DE123" s="1020"/>
      <c r="DF123" s="1021"/>
      <c r="DG123" s="958">
        <v>2251562</v>
      </c>
      <c r="DH123" s="959"/>
      <c r="DI123" s="959"/>
      <c r="DJ123" s="959"/>
      <c r="DK123" s="960"/>
      <c r="DL123" s="961">
        <v>2259340</v>
      </c>
      <c r="DM123" s="959"/>
      <c r="DN123" s="959"/>
      <c r="DO123" s="959"/>
      <c r="DP123" s="960"/>
      <c r="DQ123" s="961">
        <v>2092082</v>
      </c>
      <c r="DR123" s="959"/>
      <c r="DS123" s="959"/>
      <c r="DT123" s="959"/>
      <c r="DU123" s="960"/>
      <c r="DV123" s="962">
        <v>3</v>
      </c>
      <c r="DW123" s="963"/>
      <c r="DX123" s="963"/>
      <c r="DY123" s="963"/>
      <c r="DZ123" s="964"/>
    </row>
    <row r="124" spans="1:130" s="230" customFormat="1" ht="26.25" customHeight="1" thickBot="1" x14ac:dyDescent="0.25">
      <c r="A124" s="1057"/>
      <c r="B124" s="949"/>
      <c r="C124" s="922" t="s">
        <v>474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408</v>
      </c>
      <c r="AB124" s="959"/>
      <c r="AC124" s="959"/>
      <c r="AD124" s="959"/>
      <c r="AE124" s="960"/>
      <c r="AF124" s="961" t="s">
        <v>425</v>
      </c>
      <c r="AG124" s="959"/>
      <c r="AH124" s="959"/>
      <c r="AI124" s="959"/>
      <c r="AJ124" s="960"/>
      <c r="AK124" s="961" t="s">
        <v>425</v>
      </c>
      <c r="AL124" s="959"/>
      <c r="AM124" s="959"/>
      <c r="AN124" s="959"/>
      <c r="AO124" s="960"/>
      <c r="AP124" s="962" t="s">
        <v>425</v>
      </c>
      <c r="AQ124" s="963"/>
      <c r="AR124" s="963"/>
      <c r="AS124" s="963"/>
      <c r="AT124" s="964"/>
      <c r="AU124" s="1059" t="s">
        <v>490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9.4</v>
      </c>
      <c r="BR124" s="1027"/>
      <c r="BS124" s="1027"/>
      <c r="BT124" s="1027"/>
      <c r="BU124" s="1027"/>
      <c r="BV124" s="1027">
        <v>2.7</v>
      </c>
      <c r="BW124" s="1027"/>
      <c r="BX124" s="1027"/>
      <c r="BY124" s="1027"/>
      <c r="BZ124" s="1027"/>
      <c r="CA124" s="1027" t="s">
        <v>425</v>
      </c>
      <c r="CB124" s="1027"/>
      <c r="CC124" s="1027"/>
      <c r="CD124" s="1027"/>
      <c r="CE124" s="1027"/>
      <c r="CF124" s="1028"/>
      <c r="CG124" s="1029"/>
      <c r="CH124" s="1029"/>
      <c r="CI124" s="1029"/>
      <c r="CJ124" s="1030"/>
      <c r="CK124" s="1012"/>
      <c r="CL124" s="1012"/>
      <c r="CM124" s="1012"/>
      <c r="CN124" s="1012"/>
      <c r="CO124" s="1013"/>
      <c r="CP124" s="1019" t="s">
        <v>491</v>
      </c>
      <c r="CQ124" s="1020"/>
      <c r="CR124" s="1020"/>
      <c r="CS124" s="1020"/>
      <c r="CT124" s="1020"/>
      <c r="CU124" s="1020"/>
      <c r="CV124" s="1020"/>
      <c r="CW124" s="1020"/>
      <c r="CX124" s="1020"/>
      <c r="CY124" s="1020"/>
      <c r="CZ124" s="1020"/>
      <c r="DA124" s="1020"/>
      <c r="DB124" s="1020"/>
      <c r="DC124" s="1020"/>
      <c r="DD124" s="1020"/>
      <c r="DE124" s="1020"/>
      <c r="DF124" s="1021"/>
      <c r="DG124" s="1004">
        <v>79174</v>
      </c>
      <c r="DH124" s="986"/>
      <c r="DI124" s="986"/>
      <c r="DJ124" s="986"/>
      <c r="DK124" s="987"/>
      <c r="DL124" s="985">
        <v>104721</v>
      </c>
      <c r="DM124" s="986"/>
      <c r="DN124" s="986"/>
      <c r="DO124" s="986"/>
      <c r="DP124" s="987"/>
      <c r="DQ124" s="985">
        <v>93957</v>
      </c>
      <c r="DR124" s="986"/>
      <c r="DS124" s="986"/>
      <c r="DT124" s="986"/>
      <c r="DU124" s="987"/>
      <c r="DV124" s="988">
        <v>0.1</v>
      </c>
      <c r="DW124" s="989"/>
      <c r="DX124" s="989"/>
      <c r="DY124" s="989"/>
      <c r="DZ124" s="990"/>
    </row>
    <row r="125" spans="1:130" s="230" customFormat="1" ht="26.25" customHeight="1" x14ac:dyDescent="0.2">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408</v>
      </c>
      <c r="AG125" s="959"/>
      <c r="AH125" s="959"/>
      <c r="AI125" s="959"/>
      <c r="AJ125" s="960"/>
      <c r="AK125" s="961" t="s">
        <v>425</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5">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425</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494</v>
      </c>
      <c r="CQ126" s="923"/>
      <c r="CR126" s="923"/>
      <c r="CS126" s="923"/>
      <c r="CT126" s="923"/>
      <c r="CU126" s="923"/>
      <c r="CV126" s="923"/>
      <c r="CW126" s="923"/>
      <c r="CX126" s="923"/>
      <c r="CY126" s="923"/>
      <c r="CZ126" s="923"/>
      <c r="DA126" s="923"/>
      <c r="DB126" s="923"/>
      <c r="DC126" s="923"/>
      <c r="DD126" s="923"/>
      <c r="DE126" s="923"/>
      <c r="DF126" s="924"/>
      <c r="DG126" s="925" t="s">
        <v>408</v>
      </c>
      <c r="DH126" s="926"/>
      <c r="DI126" s="926"/>
      <c r="DJ126" s="926"/>
      <c r="DK126" s="926"/>
      <c r="DL126" s="926" t="s">
        <v>425</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2">
      <c r="A127" s="1058"/>
      <c r="B127" s="951"/>
      <c r="C127" s="973" t="s">
        <v>495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458</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32"/>
      <c r="AV127" s="232"/>
      <c r="AW127" s="232"/>
      <c r="AX127" s="1031" t="s">
        <v>496</v>
      </c>
      <c r="AY127" s="1032"/>
      <c r="AZ127" s="1032"/>
      <c r="BA127" s="1032"/>
      <c r="BB127" s="1032"/>
      <c r="BC127" s="1032"/>
      <c r="BD127" s="1032"/>
      <c r="BE127" s="1033"/>
      <c r="BF127" s="1034" t="s">
        <v>497</v>
      </c>
      <c r="BG127" s="1032"/>
      <c r="BH127" s="1032"/>
      <c r="BI127" s="1032"/>
      <c r="BJ127" s="1032"/>
      <c r="BK127" s="1032"/>
      <c r="BL127" s="1033"/>
      <c r="BM127" s="1034" t="s">
        <v>498</v>
      </c>
      <c r="BN127" s="1032"/>
      <c r="BO127" s="1032"/>
      <c r="BP127" s="1032"/>
      <c r="BQ127" s="1032"/>
      <c r="BR127" s="1032"/>
      <c r="BS127" s="1033"/>
      <c r="BT127" s="1034" t="s">
        <v>499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500</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5">
      <c r="A128" s="1041" t="s">
        <v>501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502</v>
      </c>
      <c r="X128" s="1043"/>
      <c r="Y128" s="1043"/>
      <c r="Z128" s="1044"/>
      <c r="AA128" s="1045">
        <v>2863016</v>
      </c>
      <c r="AB128" s="1046"/>
      <c r="AC128" s="1046"/>
      <c r="AD128" s="1046"/>
      <c r="AE128" s="1047"/>
      <c r="AF128" s="1048">
        <v>2706471</v>
      </c>
      <c r="AG128" s="1046"/>
      <c r="AH128" s="1046"/>
      <c r="AI128" s="1046"/>
      <c r="AJ128" s="1047"/>
      <c r="AK128" s="1048">
        <v>2648125</v>
      </c>
      <c r="AL128" s="1046"/>
      <c r="AM128" s="1046"/>
      <c r="AN128" s="1046"/>
      <c r="AO128" s="1047"/>
      <c r="AP128" s="1049"/>
      <c r="AQ128" s="1050"/>
      <c r="AR128" s="1050"/>
      <c r="AS128" s="1050"/>
      <c r="AT128" s="1051"/>
      <c r="AU128" s="232"/>
      <c r="AV128" s="232"/>
      <c r="AW128" s="232"/>
      <c r="AX128" s="896" t="s">
        <v>503</v>
      </c>
      <c r="AY128" s="897"/>
      <c r="AZ128" s="897"/>
      <c r="BA128" s="897"/>
      <c r="BB128" s="897"/>
      <c r="BC128" s="897"/>
      <c r="BD128" s="897"/>
      <c r="BE128" s="898"/>
      <c r="BF128" s="1052" t="s">
        <v>425</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504</v>
      </c>
      <c r="CQ128" s="726"/>
      <c r="CR128" s="726"/>
      <c r="CS128" s="726"/>
      <c r="CT128" s="726"/>
      <c r="CU128" s="726"/>
      <c r="CV128" s="726"/>
      <c r="CW128" s="726"/>
      <c r="CX128" s="726"/>
      <c r="CY128" s="726"/>
      <c r="CZ128" s="726"/>
      <c r="DA128" s="726"/>
      <c r="DB128" s="726"/>
      <c r="DC128" s="726"/>
      <c r="DD128" s="726"/>
      <c r="DE128" s="726"/>
      <c r="DF128" s="1036"/>
      <c r="DG128" s="1037" t="s">
        <v>425</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76498488</v>
      </c>
      <c r="AB129" s="959"/>
      <c r="AC129" s="959"/>
      <c r="AD129" s="959"/>
      <c r="AE129" s="960"/>
      <c r="AF129" s="961">
        <v>79196846</v>
      </c>
      <c r="AG129" s="959"/>
      <c r="AH129" s="959"/>
      <c r="AI129" s="959"/>
      <c r="AJ129" s="960"/>
      <c r="AK129" s="961">
        <v>77992763</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129</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8809628</v>
      </c>
      <c r="AB130" s="959"/>
      <c r="AC130" s="959"/>
      <c r="AD130" s="959"/>
      <c r="AE130" s="960"/>
      <c r="AF130" s="961">
        <v>8687948</v>
      </c>
      <c r="AG130" s="959"/>
      <c r="AH130" s="959"/>
      <c r="AI130" s="959"/>
      <c r="AJ130" s="960"/>
      <c r="AK130" s="961">
        <v>9064394</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8.6999999999999993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67688860</v>
      </c>
      <c r="AB131" s="986"/>
      <c r="AC131" s="986"/>
      <c r="AD131" s="986"/>
      <c r="AE131" s="987"/>
      <c r="AF131" s="985">
        <v>70508898</v>
      </c>
      <c r="AG131" s="986"/>
      <c r="AH131" s="986"/>
      <c r="AI131" s="986"/>
      <c r="AJ131" s="987"/>
      <c r="AK131" s="985">
        <v>68928369</v>
      </c>
      <c r="AL131" s="986"/>
      <c r="AM131" s="986"/>
      <c r="AN131" s="986"/>
      <c r="AO131" s="987"/>
      <c r="AP131" s="1110"/>
      <c r="AQ131" s="1111"/>
      <c r="AR131" s="1111"/>
      <c r="AS131" s="1111"/>
      <c r="AT131" s="1112"/>
      <c r="AU131" s="233"/>
      <c r="AV131" s="233"/>
      <c r="AW131" s="233"/>
      <c r="AX131" s="1083" t="s">
        <v>511</v>
      </c>
      <c r="AY131" s="726"/>
      <c r="AZ131" s="726"/>
      <c r="BA131" s="726"/>
      <c r="BB131" s="726"/>
      <c r="BC131" s="726"/>
      <c r="BD131" s="726"/>
      <c r="BE131" s="1036"/>
      <c r="BF131" s="1084" t="s">
        <v>425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8.1212713579999996</v>
      </c>
      <c r="AB132" s="1097"/>
      <c r="AC132" s="1097"/>
      <c r="AD132" s="1097"/>
      <c r="AE132" s="1098"/>
      <c r="AF132" s="1099">
        <v>8.7582619709999996</v>
      </c>
      <c r="AG132" s="1097"/>
      <c r="AH132" s="1097"/>
      <c r="AI132" s="1097"/>
      <c r="AJ132" s="1098"/>
      <c r="AK132" s="1099">
        <v>9.4728920690000002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7.2</v>
      </c>
      <c r="AB133" s="1080"/>
      <c r="AC133" s="1080"/>
      <c r="AD133" s="1080"/>
      <c r="AE133" s="1081"/>
      <c r="AF133" s="1079">
        <v>7.8</v>
      </c>
      <c r="AG133" s="1080"/>
      <c r="AH133" s="1080"/>
      <c r="AI133" s="1080"/>
      <c r="AJ133" s="1081"/>
      <c r="AK133" s="1079">
        <v>8.6999999999999993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Rm/QwmhiaXrUi6J1blhZrJfpq/xjZL5yE9UzzkD+nA6xoJZ85Ao3JsrBVx3noI96yFfrVlmr+E2ZJaiB+aatg==" saltValue="REfl3w18ydWBuuj7gNw63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U49" zoomScale="90" zoomScaleNormal="85" zoomScaleSheetLayoutView="9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cdZwEayRAxbUDTIC9M4Ga/GjsAHbk3EdH3ykmUGu0vjpjc9Ozd5yn91CmzUQE6ycibRyNo6ELE9IX2qQbMp8g==" saltValue="s+nGTqK32bI6nB/d3EX0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5vy4kvOMQxsXcoyXHlyH2WvYsr2cPPlKnoMVy8Z6L1m0NASNxXaQUNce5cZBUsrgY2Vs+HYCohurvSip2HQeQ==" saltValue="gqzuKiNKZvh/ncl3RK1U8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L1"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22701432</v>
      </c>
      <c r="AP9" s="281">
        <v>73021</v>
      </c>
      <c r="AQ9" s="282">
        <v>63571</v>
      </c>
      <c r="AR9" s="283">
        <v>14.9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55006</v>
      </c>
      <c r="AP10" s="284">
        <v>177</v>
      </c>
      <c r="AQ10" s="285">
        <v>1690</v>
      </c>
      <c r="AR10" s="286">
        <v>-89.5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v>1255935</v>
      </c>
      <c r="AP11" s="284">
        <v>4040</v>
      </c>
      <c r="AQ11" s="285">
        <v>679</v>
      </c>
      <c r="AR11" s="286">
        <v>495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527</v>
      </c>
      <c r="AP12" s="284" t="s">
        <v>527</v>
      </c>
      <c r="AQ12" s="285">
        <v>23</v>
      </c>
      <c r="AR12" s="286" t="s">
        <v>527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298760</v>
      </c>
      <c r="AP13" s="284">
        <v>961</v>
      </c>
      <c r="AQ13" s="285">
        <v>1992</v>
      </c>
      <c r="AR13" s="286">
        <v>-51.8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v>50315</v>
      </c>
      <c r="AP14" s="284">
        <v>162</v>
      </c>
      <c r="AQ14" s="285">
        <v>1254</v>
      </c>
      <c r="AR14" s="286">
        <v>-87.1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-1319860</v>
      </c>
      <c r="AP15" s="284">
        <v>-4245</v>
      </c>
      <c r="AQ15" s="285">
        <v>-3845</v>
      </c>
      <c r="AR15" s="286">
        <v>10.4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23041588</v>
      </c>
      <c r="AP16" s="284">
        <v>74115</v>
      </c>
      <c r="AQ16" s="285">
        <v>65365</v>
      </c>
      <c r="AR16" s="286">
        <v>13.4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7.54</v>
      </c>
      <c r="AP21" s="298">
        <v>6.46</v>
      </c>
      <c r="AQ21" s="299">
        <v>1.08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100.4</v>
      </c>
      <c r="AP22" s="303">
        <v>99.4</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12462073</v>
      </c>
      <c r="AP32" s="312">
        <v>40085</v>
      </c>
      <c r="AQ32" s="313">
        <v>37452</v>
      </c>
      <c r="AR32" s="314">
        <v>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527</v>
      </c>
      <c r="AP33" s="312" t="s">
        <v>527</v>
      </c>
      <c r="AQ33" s="313" t="s">
        <v>527</v>
      </c>
      <c r="AR33" s="314" t="s">
        <v>527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527</v>
      </c>
      <c r="AP34" s="312" t="s">
        <v>527</v>
      </c>
      <c r="AQ34" s="313">
        <v>45</v>
      </c>
      <c r="AR34" s="314" t="s">
        <v>527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4319103</v>
      </c>
      <c r="AP35" s="312">
        <v>13893</v>
      </c>
      <c r="AQ35" s="313">
        <v>8356</v>
      </c>
      <c r="AR35" s="314">
        <v>66.3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876</v>
      </c>
      <c r="AP36" s="312">
        <v>3</v>
      </c>
      <c r="AQ36" s="313">
        <v>443</v>
      </c>
      <c r="AR36" s="314">
        <v>-99.3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v>1459977</v>
      </c>
      <c r="AP37" s="312">
        <v>4696</v>
      </c>
      <c r="AQ37" s="313">
        <v>649</v>
      </c>
      <c r="AR37" s="314">
        <v>623.6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527</v>
      </c>
      <c r="AP38" s="315" t="s">
        <v>527</v>
      </c>
      <c r="AQ38" s="316">
        <v>1</v>
      </c>
      <c r="AR38" s="304" t="s">
        <v>527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-2648125</v>
      </c>
      <c r="AP39" s="312">
        <v>-8518</v>
      </c>
      <c r="AQ39" s="313">
        <v>-7867</v>
      </c>
      <c r="AR39" s="314">
        <v>8.3000000000000007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-9064394</v>
      </c>
      <c r="AP40" s="312">
        <v>-29156</v>
      </c>
      <c r="AQ40" s="313">
        <v>-28343</v>
      </c>
      <c r="AR40" s="314">
        <v>2.9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6529510</v>
      </c>
      <c r="AP41" s="312">
        <v>21003</v>
      </c>
      <c r="AQ41" s="313">
        <v>10736</v>
      </c>
      <c r="AR41" s="314">
        <v>95.6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20687393</v>
      </c>
      <c r="AN51" s="334">
        <v>63802</v>
      </c>
      <c r="AO51" s="335">
        <v>-29.5</v>
      </c>
      <c r="AP51" s="336">
        <v>46457</v>
      </c>
      <c r="AQ51" s="337">
        <v>-3.4</v>
      </c>
      <c r="AR51" s="338">
        <v>-26.1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7588003</v>
      </c>
      <c r="AN52" s="342">
        <v>23402</v>
      </c>
      <c r="AO52" s="343">
        <v>-22.4</v>
      </c>
      <c r="AP52" s="344">
        <v>24020</v>
      </c>
      <c r="AQ52" s="345">
        <v>-4.5999999999999996</v>
      </c>
      <c r="AR52" s="346">
        <v>-17.8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15505278</v>
      </c>
      <c r="AN53" s="334">
        <v>48223</v>
      </c>
      <c r="AO53" s="335">
        <v>-24.4</v>
      </c>
      <c r="AP53" s="336">
        <v>51849</v>
      </c>
      <c r="AQ53" s="337">
        <v>11.6</v>
      </c>
      <c r="AR53" s="338">
        <v>-36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9309195</v>
      </c>
      <c r="AN54" s="342">
        <v>28952</v>
      </c>
      <c r="AO54" s="343">
        <v>23.7</v>
      </c>
      <c r="AP54" s="344">
        <v>26326</v>
      </c>
      <c r="AQ54" s="345">
        <v>9.6</v>
      </c>
      <c r="AR54" s="346">
        <v>14.1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18196119</v>
      </c>
      <c r="AN55" s="334">
        <v>57132</v>
      </c>
      <c r="AO55" s="335">
        <v>18.5</v>
      </c>
      <c r="AP55" s="336">
        <v>52191</v>
      </c>
      <c r="AQ55" s="337">
        <v>0.7</v>
      </c>
      <c r="AR55" s="338">
        <v>17.8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8480379</v>
      </c>
      <c r="AN56" s="342">
        <v>26627</v>
      </c>
      <c r="AO56" s="343">
        <v>-8</v>
      </c>
      <c r="AP56" s="344">
        <v>26807</v>
      </c>
      <c r="AQ56" s="345">
        <v>1.8</v>
      </c>
      <c r="AR56" s="346">
        <v>-9.8000000000000007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17418526</v>
      </c>
      <c r="AN57" s="334">
        <v>55312</v>
      </c>
      <c r="AO57" s="335">
        <v>-3.2</v>
      </c>
      <c r="AP57" s="336">
        <v>48105</v>
      </c>
      <c r="AQ57" s="337">
        <v>-7.8</v>
      </c>
      <c r="AR57" s="338">
        <v>4.5999999999999996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9786351</v>
      </c>
      <c r="AN58" s="342">
        <v>31076</v>
      </c>
      <c r="AO58" s="343">
        <v>16.7</v>
      </c>
      <c r="AP58" s="344">
        <v>24072</v>
      </c>
      <c r="AQ58" s="345">
        <v>-10.199999999999999</v>
      </c>
      <c r="AR58" s="346">
        <v>26.9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15534160</v>
      </c>
      <c r="AN59" s="334">
        <v>49967</v>
      </c>
      <c r="AO59" s="335">
        <v>-9.6999999999999993</v>
      </c>
      <c r="AP59" s="336">
        <v>47446</v>
      </c>
      <c r="AQ59" s="337">
        <v>-1.4</v>
      </c>
      <c r="AR59" s="338">
        <v>-8.3000000000000007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7939261</v>
      </c>
      <c r="AN60" s="342">
        <v>25537</v>
      </c>
      <c r="AO60" s="343">
        <v>-17.8</v>
      </c>
      <c r="AP60" s="344">
        <v>24371</v>
      </c>
      <c r="AQ60" s="345">
        <v>1.2</v>
      </c>
      <c r="AR60" s="346">
        <v>-19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17468295</v>
      </c>
      <c r="AN61" s="349">
        <v>54887</v>
      </c>
      <c r="AO61" s="350">
        <v>-9.6999999999999993</v>
      </c>
      <c r="AP61" s="351">
        <v>49210</v>
      </c>
      <c r="AQ61" s="352">
        <v>-0.1</v>
      </c>
      <c r="AR61" s="338">
        <v>-9.6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8620638</v>
      </c>
      <c r="AN62" s="342">
        <v>27119</v>
      </c>
      <c r="AO62" s="343">
        <v>-1.6</v>
      </c>
      <c r="AP62" s="344">
        <v>25119</v>
      </c>
      <c r="AQ62" s="345">
        <v>-0.4</v>
      </c>
      <c r="AR62" s="346">
        <v>-1.2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a7ri/ijWRrR1tMW3GLMSB5Fssi+2U90qg4RaeTCUoWNAL0WMY35lodKd0u6U1rYTKX7Cl6f+cd3wE7dNF6LbCg==" saltValue="Z44hkz1ok0+ZJhvwAe/n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85" zoomScaleNormal="85" zoomScaleSheetLayoutView="55" workbookViewId="0">
      <selection activeCell="BL102" sqref="BL102"/>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0" spans="125:125" ht="13.5" hidden="1" customHeight="1" x14ac:dyDescent="0.2"/>
    <row r="121" spans="125:125" ht="13.5" hidden="1" customHeight="1" x14ac:dyDescent="0.2">
      <c r="DU121" s="259"/>
    </row>
  </sheetData>
  <sheetProtection algorithmName="SHA-512" hashValue="eGhYUuyPlmbbJeG9Ii67U1oWWuVFMIQByo3zLzeVdOzUvF72zzKkck8FLvbaIbf/7xzEm0MJLtJ++bi4X8/MVg==" saltValue="2Xggzs1ITZk/9mmHX3+B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70" zoomScaleNormal="70" zoomScaleSheetLayoutView="55" workbookViewId="0">
      <selection activeCell="CU82" sqref="CU82"/>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515</v>
      </c>
    </row>
  </sheetData>
  <sheetProtection algorithmName="SHA-512" hashValue="1+6e0pzFjbiOfXwl6dhalMHBFnjq/EM8W+ewOTzsa3h+7phdi6QheNrf/x2gezD3Eo5A0eBjgGVwbxpr/JfCoQ==" saltValue="eBihEkq7Kdgow3LMyIui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13.3</v>
      </c>
      <c r="G47" s="12">
        <v>10.26</v>
      </c>
      <c r="H47" s="12">
        <v>13.93</v>
      </c>
      <c r="I47" s="12">
        <v>12.05</v>
      </c>
      <c r="J47" s="13">
        <v>15.95</v>
      </c>
    </row>
    <row r="48" spans="2:10" ht="57.75" customHeight="1" x14ac:dyDescent="0.2">
      <c r="B48" s="14"/>
      <c r="C48" s="1141" t="s">
        <v>4</v>
      </c>
      <c r="D48" s="1141"/>
      <c r="E48" s="1142"/>
      <c r="F48" s="15">
        <v>6.11</v>
      </c>
      <c r="G48" s="16">
        <v>1.91</v>
      </c>
      <c r="H48" s="16">
        <v>3.68</v>
      </c>
      <c r="I48" s="16">
        <v>10.29</v>
      </c>
      <c r="J48" s="17">
        <v>7.95</v>
      </c>
    </row>
    <row r="49" spans="2:10" ht="57.75" customHeight="1" thickBot="1" x14ac:dyDescent="0.25">
      <c r="B49" s="18"/>
      <c r="C49" s="1143" t="s">
        <v>5</v>
      </c>
      <c r="D49" s="1143"/>
      <c r="E49" s="1144"/>
      <c r="F49" s="19" t="s">
        <v>572</v>
      </c>
      <c r="G49" s="20" t="s">
        <v>573</v>
      </c>
      <c r="H49" s="20">
        <v>5.73</v>
      </c>
      <c r="I49" s="20">
        <v>5.33</v>
      </c>
      <c r="J49" s="21">
        <v>1.22</v>
      </c>
    </row>
    <row r="50" spans="2:10" ht="13.2" x14ac:dyDescent="0.2"/>
  </sheetData>
  <sheetProtection algorithmName="SHA-512" hashValue="k9Y6NaDiG2PQGef9bjDqcT1vFinwGyfAv1SwOLfUY8eJEp+HUqCx4nSIM+1BT6PSv/emmcQNK0Al6HvdLj7XTQ==" saltValue="GyduLQ/YLvpnxfdqQ+DH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2024-03-13T05:07:48Z</cp:lastPrinted>
  <dcterms:created xsi:type="dcterms:W3CDTF">2024-02-05T00:10:25Z</dcterms:created>
  <dcterms:modified xsi:type="dcterms:W3CDTF">2024-03-18T01:57:04Z</dcterms:modified>
  <cp:category/>
</cp:coreProperties>
</file>