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1総務部\6財政課\1財政係\財政状況資料集（財政・歳出比較分析表）\2022財政状況資料集\⑤県提出\"/>
    </mc:Choice>
  </mc:AlternateContent>
  <xr:revisionPtr revIDLastSave="0" documentId="13_ncr:1_{E73C67F8-9DA2-4716-AB27-90595D45BBB5}" xr6:coauthVersionLast="47" xr6:coauthVersionMax="47" xr10:uidLastSave="{00000000-0000-0000-0000-000000000000}"/>
  <bookViews>
    <workbookView xWindow="-120" yWindow="-120" windowWidth="20730" windowHeight="11760" tabRatio="77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CO34" i="10"/>
  <c r="CO35" i="10" s="1"/>
  <c r="CO36" i="10" s="1"/>
  <c r="BW34" i="10"/>
  <c r="BW35" i="10" s="1"/>
  <c r="BW36" i="10" s="1"/>
  <c r="BW37" i="10" s="1"/>
  <c r="BW38" i="10" s="1"/>
  <c r="BW39" i="10" s="1"/>
  <c r="BW40" i="10" s="1"/>
  <c r="BW41" i="10" s="1"/>
  <c r="BW42" i="10" s="1"/>
  <c r="BW43" i="10" s="1"/>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alcChain>
</file>

<file path=xl/sharedStrings.xml><?xml version="1.0" encoding="utf-8"?>
<sst xmlns="http://schemas.openxmlformats.org/spreadsheetml/2006/main" count="1092" uniqueCount="616">
  <si>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</si>
  <si>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</si>
  <si>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</si>
  <si>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</si>
  <si>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</si>
  <si>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</si>
  <si>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</si>
  <si>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</si>
  <si>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</si>
  <si>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</si>
  <si>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</si>
  <si>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</si>
  <si>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</si>
  <si>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</si>
  <si>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</si>
  <si>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</si>
  <si>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</si>
  <si>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</si>
  <si>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</si>
  <si>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</si>
  <si>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</si>
  <si>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</si>
  <si>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</si>
  <si>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</si>
  <si>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</si>
  <si>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</si>
  <si>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</si>
  <si>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</si>
  <si>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</si>
  <si>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</si>
  <si>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</si>
  <si>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</si>
  <si>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</si>
  <si>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</si>
  <si>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</si>
  <si>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</si>
  <si>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</si>
  <si>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</si>
  <si>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</si>
  <si>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</si>
  <si>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</si>
  <si>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</si>
  <si>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</si>
  <si>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</si>
  <si>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</si>
  <si>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</si>
  <si>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</si>
  <si>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</si>
  <si>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</si>
  <si>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</si>
  <si>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</si>
  <si>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</si>
  <si>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</si>
  <si>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</si>
  <si>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</si>
  <si>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</si>
  <si>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</si>
  <si>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</si>
  <si>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</si>
  <si>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</si>
  <si>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</si>
  <si>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</si>
  <si>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</si>
  <si>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</si>
  <si>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</si>
  <si>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</si>
  <si>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</si>
  <si>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</si>
  <si>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</si>
  <si>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</si>
  <si>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</si>
  <si>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</si>
  <si>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</si>
  <si>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</si>
  <si>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</si>
  <si>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</si>
  <si>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</si>
  <si>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</si>
  <si>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</si>
  <si>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</si>
  <si>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</si>
  <si>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</si>
  <si>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</si>
  <si>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</si>
  <si>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</si>
  <si>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</si>
  <si>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</si>
  <si>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</si>
  <si>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</si>
  <si>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</si>
  <si>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</si>
  <si>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</si>
  <si>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</si>
  <si>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</si>
  <si>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</si>
  <si>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</si>
  <si>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</si>
  <si>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</si>
  <si>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</si>
  <si>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</si>
  <si>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</si>
  <si>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</si>
  <si>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</si>
  <si>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</si>
  <si>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</si>
  <si>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</si>
  <si>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</si>
  <si>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</si>
  <si>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</si>
  <si>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</si>
  <si>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</si>
  <si>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</si>
  <si>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</si>
  <si>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</si>
  <si>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</si>
  <si>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</si>
  <si>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</si>
  <si>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</si>
  <si>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</si>
  <si>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</si>
  <si>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</si>
  <si>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</si>
  <si>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</si>
  <si>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</si>
  <si>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</si>
  <si>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</si>
  <si>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</si>
  <si>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</si>
  <si>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</si>
  <si>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</si>
  <si>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</si>
  <si>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</si>
  <si>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</si>
  <si>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</si>
  <si>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</si>
  <si>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</si>
  <si>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</si>
  <si>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</si>
  <si>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</si>
  <si>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</si>
  <si>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</si>
  <si>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</si>
  <si>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</si>
  <si>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</si>
  <si>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</si>
  <si>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</si>
  <si>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</si>
  <si>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</si>
  <si>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</si>
  <si>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</si>
  <si>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</si>
  <si>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</si>
  <si>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</si>
  <si>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</si>
  <si>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</si>
  <si>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</si>
  <si>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</si>
  <si>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</si>
  <si>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</si>
  <si>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</si>
  <si>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</si>
  <si>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</si>
  <si>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</si>
  <si>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</si>
  <si>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</si>
  <si>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</si>
  <si>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</si>
  <si>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</si>
  <si>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</si>
  <si>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</si>
  <si>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</si>
  <si>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</si>
  <si>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</si>
  <si>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</si>
  <si>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</si>
  <si>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</si>
  <si>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</si>
  <si>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</si>
  <si>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</si>
  <si>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</si>
  <si>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</si>
  <si>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</si>
  <si>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</si>
  <si>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</si>
  <si>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</si>
  <si>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</si>
  <si>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</si>
  <si>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</si>
  <si>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</si>
  <si>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</si>
  <si>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</si>
  <si>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</si>
  <si>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</si>
  <si>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</si>
  <si>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</si>
  <si>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</si>
  <si>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</si>
  <si>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</si>
  <si>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</si>
  <si>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</si>
  <si>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</si>
  <si>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</si>
  <si>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</si>
  <si>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</si>
  <si>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</si>
  <si>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</si>
  <si>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</si>
  <si>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</si>
  <si>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</si>
  <si>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</si>
  <si>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</si>
  <si>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</si>
  <si>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</si>
  <si>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</si>
  <si>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</si>
  <si>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</si>
  <si>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福島県二本松市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</si>
  <si>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</si>
  <si>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</si>
  <si>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</si>
  <si>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</si>
  <si>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</si>
  <si>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</si>
  <si>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</si>
  <si>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</si>
  <si>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</si>
  <si>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</si>
  <si>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</si>
  <si>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</si>
  <si>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</si>
  <si>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</si>
  <si>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</si>
  <si>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</si>
  <si>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</si>
  <si>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</si>
  <si>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</si>
  <si>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</si>
  <si>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</si>
  <si>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</si>
  <si>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</si>
  <si>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</si>
  <si>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</si>
  <si>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</si>
  <si>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</si>
  <si>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</si>
  <si>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</si>
  <si>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</si>
  <si>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</si>
  <si>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</si>
  <si>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</si>
  <si>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</si>
  <si>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</si>
  <si>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</si>
  <si>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</si>
  <si>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</si>
  <si>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</si>
  <si>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</si>
  <si>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</si>
  <si>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</si>
  <si>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</si>
  <si>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</si>
  <si>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</si>
  <si>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</si>
  <si>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</si>
  <si>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</si>
  <si>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</si>
  <si>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</si>
  <si>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</si>
  <si>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</si>
  <si>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</si>
  <si>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</si>
  <si>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</si>
  <si>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</si>
  <si>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</si>
  <si>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</si>
  <si>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</si>
  <si>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</si>
  <si>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</si>
  <si>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</si>
  <si>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</si>
  <si>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</si>
  <si>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</si>
  <si>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</si>
  <si>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</si>
  <si>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</si>
  <si>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</si>
  <si>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</si>
  <si>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</si>
  <si>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</si>
  <si>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</si>
  <si>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</si>
  <si>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</si>
  <si>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</si>
  <si>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</si>
  <si>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</si>
  <si>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</si>
  <si>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</si>
  <si>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</si>
  <si>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</si>
  <si>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</si>
  <si>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</si>
  <si>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</si>
  <si>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</si>
  <si>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</si>
  <si>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</si>
  <si>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</si>
  <si>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</si>
  <si>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</si>
  <si>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</si>
  <si>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</si>
  <si>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</si>
  <si>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</si>
  <si>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</si>
  <si>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</si>
  <si>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</si>
  <si>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</si>
  <si>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</si>
  <si>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</si>
  <si>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</si>
  <si>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</si>
  <si>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</si>
  <si>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</si>
  <si>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</si>
  <si>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</si>
  <si>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</si>
  <si>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</si>
  <si>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</si>
  <si>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</si>
  <si>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</si>
  <si>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</si>
  <si>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</si>
  <si>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</si>
  <si>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</si>
  <si>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</si>
  <si>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</si>
  <si>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</si>
  <si>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</si>
  <si>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</si>
  <si>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</si>
  <si>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</si>
  <si>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</si>
  <si>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</si>
  <si>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</si>
  <si>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</si>
  <si>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</si>
  <si>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</si>
  <si>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</si>
  <si>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</si>
  <si>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</si>
  <si>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</si>
  <si>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</si>
  <si>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</si>
  <si>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</si>
  <si>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</si>
  <si>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</si>
  <si>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</si>
  <si>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</si>
  <si>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</si>
  <si>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</si>
  <si>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</si>
  <si>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</si>
  <si>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</si>
  <si>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</si>
  <si>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</si>
  <si>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</si>
  <si>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</si>
  <si>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</si>
  <si>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</si>
  <si>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</si>
  <si>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福島県二本松市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</si>
  <si>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</si>
  <si>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</si>
  <si>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</si>
  <si>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</si>
  <si>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</si>
  <si>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</si>
  <si>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</si>
  <si>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</si>
  <si>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</si>
  <si>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</si>
  <si>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</si>
  <si>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</si>
  <si>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</si>
  <si>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</si>
  <si>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</si>
  <si>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</si>
  <si>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</si>
  <si>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</si>
  <si>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</si>
  <si>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</si>
  <si>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</si>
  <si>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</si>
  <si>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</si>
  <si>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</si>
  <si>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</si>
  <si>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</si>
  <si>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</si>
  <si>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</si>
  <si>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</si>
  <si>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</si>
  <si>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</si>
  <si>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</si>
  <si>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</si>
  <si>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</si>
  <si>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</si>
  <si>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</si>
  <si>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</si>
  <si>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</si>
  <si>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</si>
  <si>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</si>
  <si>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</si>
  <si>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</si>
  <si>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</si>
  <si>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</si>
  <si>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工業団地造成事業会計</t>
    <phoneticPr fontId="5"/>
  </si>
  <si>
    <t>宅地造成事業会計</t>
    <phoneticPr fontId="5"/>
  </si>
  <si>
    <t>-</t>
    <phoneticPr fontId="5"/>
  </si>
  <si>
    <t>法適用企業</t>
    <phoneticPr fontId="5"/>
  </si>
  <si>
    <t>公設地方卸売市場特別会計</t>
    <phoneticPr fontId="5"/>
  </si>
  <si>
    <t>法非適用企業</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</si>
  <si>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</si>
  <si>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</si>
  <si>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</si>
  <si>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</si>
  <si>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</si>
  <si>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</si>
  <si>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</si>
  <si>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</si>
  <si>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</si>
  <si>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</si>
  <si>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</si>
  <si>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</si>
  <si>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</si>
  <si>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</si>
  <si>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</si>
  <si>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</si>
  <si>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</si>
  <si>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</si>
  <si>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</si>
  <si>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</si>
  <si>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</si>
  <si>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</si>
  <si>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</si>
  <si>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</si>
  <si>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</si>
  <si>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</si>
  <si>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</si>
  <si>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</si>
  <si>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</si>
  <si>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</si>
  <si>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</si>
  <si>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</si>
  <si>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</si>
  <si>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</si>
  <si>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</si>
  <si>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</si>
  <si>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</si>
  <si>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</si>
  <si>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</si>
  <si>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</si>
  <si>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</si>
  <si>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</si>
  <si>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</si>
  <si>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</si>
  <si>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</si>
  <si>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</si>
  <si>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</si>
  <si>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</si>
  <si>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</si>
  <si>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</si>
  <si>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</si>
  <si>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</si>
  <si>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</si>
  <si>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</si>
  <si>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</si>
  <si>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</si>
  <si>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</si>
  <si>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</si>
  <si>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</si>
  <si>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</si>
  <si>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</si>
  <si>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</si>
  <si>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</si>
  <si>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</si>
  <si>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</si>
  <si>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</si>
  <si>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</si>
  <si>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</si>
  <si>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</si>
  <si>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</si>
  <si>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</si>
  <si>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工業団地造成事業会計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</si>
  <si>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</si>
  <si>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</si>
  <si>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</si>
  <si>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</si>
  <si>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</si>
  <si>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</si>
  <si>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</si>
  <si>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</si>
  <si>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</si>
  <si>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</si>
  <si>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</si>
  <si>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</si>
  <si>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</si>
  <si>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</si>
  <si>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</si>
  <si>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</si>
  <si>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</si>
  <si>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</si>
  <si>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</si>
  <si>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</si>
  <si>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</si>
  <si>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</si>
  <si>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</si>
  <si>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</si>
  <si>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</si>
  <si>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</si>
  <si>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</si>
  <si>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</si>
  <si>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</si>
  <si>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</si>
  <si>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</si>
  <si>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</si>
  <si>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</si>
  <si>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</si>
  <si>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</si>
  <si>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</si>
  <si>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</si>
  <si>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</si>
  <si>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</si>
  <si>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</si>
  <si>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</si>
  <si>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</si>
  <si>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</si>
  <si>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</si>
  <si>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</si>
  <si>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</si>
  <si>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</si>
  <si>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</si>
  <si>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</si>
  <si>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</si>
  <si>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</si>
  <si>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</si>
  <si>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</si>
  <si>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</si>
  <si>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</si>
  <si>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</si>
  <si>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</si>
  <si>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</si>
  <si>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</si>
  <si>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</si>
  <si>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</si>
  <si>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</si>
  <si>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</si>
  <si>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</si>
  <si>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</si>
  <si>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</si>
  <si>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</si>
  <si>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</si>
  <si>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</si>
  <si>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</si>
  <si>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</si>
  <si>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</si>
  <si>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</si>
  <si>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</si>
  <si>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</si>
  <si>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</si>
  <si>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</si>
  <si>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</si>
  <si>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</si>
  <si>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</si>
  <si>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</si>
  <si>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</si>
  <si>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</si>
  <si>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</si>
  <si>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</si>
  <si>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4.23</t>
  </si>
  <si>
    <t>▲ 2.47</t>
  </si>
  <si>
    <t>▲ 1.74</t>
  </si>
  <si>
    <t>水道事業会計</t>
  </si>
  <si>
    <t>一般会計</t>
  </si>
  <si>
    <t>下水道事業会計</t>
  </si>
  <si>
    <t>介護保険特別会計</t>
  </si>
  <si>
    <t>国民健康保険特別会計（事業勘定）</t>
  </si>
  <si>
    <t>工業団地造成事業会計</t>
  </si>
  <si>
    <t>佐勢ノ宮住宅団地造成事業特別会計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</si>
  <si>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</si>
  <si>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</si>
  <si>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</si>
  <si>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</si>
  <si>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</si>
  <si>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</si>
  <si>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</si>
  <si>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</si>
  <si>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</si>
  <si>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社会福祉基金</t>
    <rPh sb="0" eb="6">
      <t>シャカイフクシキキン</t>
    </rPh>
    <phoneticPr fontId="5"/>
  </si>
  <si>
    <t>地域振興整備基金</t>
    <rPh sb="0" eb="6">
      <t>チイキシンコウセイビ</t>
    </rPh>
    <rPh sb="6" eb="8">
      <t>キキン</t>
    </rPh>
    <phoneticPr fontId="5"/>
  </si>
  <si>
    <t>都市公園施設整備基金</t>
    <rPh sb="0" eb="6">
      <t>トシコウエンシセツ</t>
    </rPh>
    <rPh sb="6" eb="10">
      <t>セイビキキン</t>
    </rPh>
    <phoneticPr fontId="5"/>
  </si>
  <si>
    <t>国際交流基金</t>
    <phoneticPr fontId="5"/>
  </si>
  <si>
    <t>教育振興基金</t>
    <rPh sb="0" eb="4">
      <t>キョウイクシンコウ</t>
    </rPh>
    <rPh sb="4" eb="6">
      <t>キキン</t>
    </rPh>
    <phoneticPr fontId="5"/>
  </si>
  <si>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</si>
  <si>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</si>
  <si>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</si>
  <si>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</si>
  <si>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</si>
  <si>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</si>
  <si>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</si>
  <si>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</si>
  <si>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</si>
  <si>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</si>
  <si>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</si>
  <si>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</si>
  <si>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安達地域農業振興公社</t>
  </si>
  <si>
    <t>二本松菊栄会</t>
  </si>
  <si>
    <t>二本松市振興公社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</si>
</sst>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71871</c:v>
                </c:pt>
                <c:pt idx="4">
                  <c:v>71807</c:v>
                </c:pt>
              </c:numCache>
            </c:numRef>
          </c:val>
          <c:smooth val="0"/>
          <c:extLst>
            <c:ext xmlns:c16="http://schemas.microsoft.com/office/drawing/2014/chart" uri="{C3380CC4-5D6E-409C-BE32-E72D297353CC}">
              <c16:uniqueId val="{00000000-ADE3-44FE-8749-81A4D1223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103958</c:v>
                </c:pt>
                <c:pt idx="1">
                  <c:v>79922</c:v>
                </c:pt>
                <c:pt idx="2">
                  <c:v>77579</c:v>
                </c:pt>
                <c:pt idx="3">
                  <c:v>97282</c:v>
                </c:pt>
                <c:pt idx="4">
                  <c:v>62620</c:v>
                </c:pt>
              </c:numCache>
            </c:numRef>
          </c:val>
          <c:smooth val="0"/>
          <c:extLst>
            <c:ext xmlns:c16="http://schemas.microsoft.com/office/drawing/2014/chart" uri="{C3380CC4-5D6E-409C-BE32-E72D297353CC}">
              <c16:uniqueId val="{00000001-ADE3-44FE-8749-81A4D1223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8.19</c:v>
                </c:pt>
                <c:pt idx="1">
                  <c:v>8.8800000000000008</c:v>
                </c:pt>
                <c:pt idx="2">
                  <c:v>9.76</c:v>
                </c:pt>
                <c:pt idx="3">
                  <c:v>12.19</c:v>
                </c:pt>
                <c:pt idx="4">
                  <c:v>10</c:v>
                </c:pt>
              </c:numCache>
            </c:numRef>
          </c:val>
          <c:extLst>
            <c:ext xmlns:c16="http://schemas.microsoft.com/office/drawing/2014/chart" uri="{C3380CC4-5D6E-409C-BE32-E72D297353CC}">
              <c16:uniqueId val="{00000000-D93E-4214-9B65-29E268CCB2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22.38</c:v>
                </c:pt>
                <c:pt idx="1">
                  <c:v>17.850000000000001</c:v>
                </c:pt>
                <c:pt idx="2">
                  <c:v>13.94</c:v>
                </c:pt>
                <c:pt idx="3">
                  <c:v>18.37</c:v>
                </c:pt>
                <c:pt idx="4">
                  <c:v>19.920000000000002</c:v>
                </c:pt>
              </c:numCache>
            </c:numRef>
          </c:val>
          <c:extLst>
            <c:ext xmlns:c16="http://schemas.microsoft.com/office/drawing/2014/chart" uri="{C3380CC4-5D6E-409C-BE32-E72D297353CC}">
              <c16:uniqueId val="{00000001-D93E-4214-9B65-29E268CCB2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-4.2300000000000004</c:v>
                </c:pt>
                <c:pt idx="2">
                  <c:v>-2.4700000000000002</c:v>
                </c:pt>
                <c:pt idx="3">
                  <c:v>7.59</c:v>
                </c:pt>
                <c:pt idx="4">
                  <c:v>-1.74</c:v>
                </c:pt>
              </c:numCache>
            </c:numRef>
          </c:val>
          <c:smooth val="0"/>
          <c:extLst>
            <c:ext xmlns:c16="http://schemas.microsoft.com/office/drawing/2014/chart" uri="{C3380CC4-5D6E-409C-BE32-E72D297353CC}">
              <c16:uniqueId val="{00000002-D93E-4214-9B65-29E268CCB2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1.85</c:v>
                </c:pt>
                <c:pt idx="2">
                  <c:v>#N/A</c:v>
                </c:pt>
                <c:pt idx="3">
                  <c:v>0.23</c:v>
                </c:pt>
                <c:pt idx="4">
                  <c:v>#N/A</c:v>
                </c:pt>
                <c:pt idx="5">
                  <c:v>0.05</c:v>
                </c:pt>
                <c:pt idx="6">
                  <c:v>#N/A</c:v>
                </c:pt>
                <c:pt idx="7">
                  <c:v>1.01</c:v>
                </c:pt>
                <c:pt idx="8">
                  <c:v>#N/A</c:v>
                </c:pt>
                <c:pt idx="9">
                  <c:v>0.01</c:v>
                </c:pt>
              </c:numCache>
            </c:numRef>
          </c:val>
          <c:extLst>
            <c:ext xmlns:c16="http://schemas.microsoft.com/office/drawing/2014/chart" uri="{C3380CC4-5D6E-409C-BE32-E72D297353CC}">
              <c16:uniqueId val="{00000000-930D-42C0-9419-395B10BBB8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0D-42C0-9419-395B10BBB8B7}"/>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0D-42C0-9419-395B10BBB8B7}"/>
            </c:ext>
          </c:extLst>
        </c:ser>
        <c:ser>
          <c:idx val="3"/>
          <c:order val="3"/>
          <c:tx>
            <c:strRef>
              <c:f>データシート!$A$30</c:f>
              <c:strCache>
                <c:ptCount val="1"/>
                <c:pt idx="0">
                  <c:v>佐勢ノ宮住宅団地造成事業特別会計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3-930D-42C0-9419-395B10BBB8B7}"/>
            </c:ext>
          </c:extLst>
        </c:ser>
        <c:ser>
          <c:idx val="4"/>
          <c:order val="4"/>
          <c:tx>
            <c:strRef>
              <c:f>データシート!$A$31</c:f>
              <c:strCache>
                <c:ptCount val="1"/>
                <c:pt idx="0">
                  <c:v>工業団地造成事業会計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0.56999999999999995</c:v>
                </c:pt>
                <c:pt idx="6">
                  <c:v>#N/A</c:v>
                </c:pt>
                <c:pt idx="7">
                  <c:v>0</c:v>
                </c:pt>
                <c:pt idx="8">
                  <c:v>#N/A</c:v>
                </c:pt>
                <c:pt idx="9">
                  <c:v>0.78</c:v>
                </c:pt>
              </c:numCache>
            </c:numRef>
          </c:val>
          <c:extLst>
            <c:ext xmlns:c16="http://schemas.microsoft.com/office/drawing/2014/chart" uri="{C3380CC4-5D6E-409C-BE32-E72D297353CC}">
              <c16:uniqueId val="{00000004-930D-42C0-9419-395B10BBB8B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0.6</c:v>
                </c:pt>
                <c:pt idx="4">
                  <c:v>#N/A</c:v>
                </c:pt>
                <c:pt idx="5">
                  <c:v>1.1200000000000001</c:v>
                </c:pt>
                <c:pt idx="6">
                  <c:v>#N/A</c:v>
                </c:pt>
                <c:pt idx="7">
                  <c:v>0.93</c:v>
                </c:pt>
                <c:pt idx="8">
                  <c:v>#N/A</c:v>
                </c:pt>
                <c:pt idx="9">
                  <c:v>0.88</c:v>
                </c:pt>
              </c:numCache>
            </c:numRef>
          </c:val>
          <c:extLst>
            <c:ext xmlns:c16="http://schemas.microsoft.com/office/drawing/2014/chart" uri="{C3380CC4-5D6E-409C-BE32-E72D297353CC}">
              <c16:uniqueId val="{00000005-930D-42C0-9419-395B10BBB8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1.94</c:v>
                </c:pt>
                <c:pt idx="4">
                  <c:v>#N/A</c:v>
                </c:pt>
                <c:pt idx="5">
                  <c:v>2.97</c:v>
                </c:pt>
                <c:pt idx="6">
                  <c:v>#N/A</c:v>
                </c:pt>
                <c:pt idx="7">
                  <c:v>2.21</c:v>
                </c:pt>
                <c:pt idx="8">
                  <c:v>#N/A</c:v>
                </c:pt>
                <c:pt idx="9">
                  <c:v>2.2000000000000002</c:v>
                </c:pt>
              </c:numCache>
            </c:numRef>
          </c:val>
          <c:extLst>
            <c:ext xmlns:c16="http://schemas.microsoft.com/office/drawing/2014/chart" uri="{C3380CC4-5D6E-409C-BE32-E72D297353CC}">
              <c16:uniqueId val="{00000006-930D-42C0-9419-395B10BBB8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5.25</c:v>
                </c:pt>
                <c:pt idx="2">
                  <c:v>#N/A</c:v>
                </c:pt>
                <c:pt idx="3">
                  <c:v>4.68</c:v>
                </c:pt>
                <c:pt idx="4">
                  <c:v>#N/A</c:v>
                </c:pt>
                <c:pt idx="5">
                  <c:v>3.96</c:v>
                </c:pt>
                <c:pt idx="6">
                  <c:v>#N/A</c:v>
                </c:pt>
                <c:pt idx="7">
                  <c:v>3.15</c:v>
                </c:pt>
                <c:pt idx="8">
                  <c:v>#N/A</c:v>
                </c:pt>
                <c:pt idx="9">
                  <c:v>2.52</c:v>
                </c:pt>
              </c:numCache>
            </c:numRef>
          </c:val>
          <c:extLst>
            <c:ext xmlns:c16="http://schemas.microsoft.com/office/drawing/2014/chart" uri="{C3380CC4-5D6E-409C-BE32-E72D297353CC}">
              <c16:uniqueId val="{00000007-930D-42C0-9419-395B10BBB8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8.18</c:v>
                </c:pt>
                <c:pt idx="2">
                  <c:v>#N/A</c:v>
                </c:pt>
                <c:pt idx="3">
                  <c:v>8.8800000000000008</c:v>
                </c:pt>
                <c:pt idx="4">
                  <c:v>#N/A</c:v>
                </c:pt>
                <c:pt idx="5">
                  <c:v>9.76</c:v>
                </c:pt>
                <c:pt idx="6">
                  <c:v>#N/A</c:v>
                </c:pt>
                <c:pt idx="7">
                  <c:v>12.18</c:v>
                </c:pt>
                <c:pt idx="8">
                  <c:v>#N/A</c:v>
                </c:pt>
                <c:pt idx="9">
                  <c:v>9.99</c:v>
                </c:pt>
              </c:numCache>
            </c:numRef>
          </c:val>
          <c:extLst>
            <c:ext xmlns:c16="http://schemas.microsoft.com/office/drawing/2014/chart" uri="{C3380CC4-5D6E-409C-BE32-E72D297353CC}">
              <c16:uniqueId val="{00000008-930D-42C0-9419-395B10BBB8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16.02</c:v>
                </c:pt>
                <c:pt idx="2">
                  <c:v>#N/A</c:v>
                </c:pt>
                <c:pt idx="3">
                  <c:v>17.37</c:v>
                </c:pt>
                <c:pt idx="4">
                  <c:v>#N/A</c:v>
                </c:pt>
                <c:pt idx="5">
                  <c:v>18.23</c:v>
                </c:pt>
                <c:pt idx="6">
                  <c:v>#N/A</c:v>
                </c:pt>
                <c:pt idx="7">
                  <c:v>17.37</c:v>
                </c:pt>
                <c:pt idx="8">
                  <c:v>#N/A</c:v>
                </c:pt>
                <c:pt idx="9">
                  <c:v>17.7</c:v>
                </c:pt>
              </c:numCache>
            </c:numRef>
          </c:val>
          <c:extLst>
            <c:ext xmlns:c16="http://schemas.microsoft.com/office/drawing/2014/chart" uri="{C3380CC4-5D6E-409C-BE32-E72D297353CC}">
              <c16:uniqueId val="{00000009-930D-42C0-9419-395B10BBB8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2936</c:v>
                </c:pt>
                <c:pt idx="5">
                  <c:v>2844</c:v>
                </c:pt>
                <c:pt idx="8">
                  <c:v>2887</c:v>
                </c:pt>
                <c:pt idx="11">
                  <c:v>2845</c:v>
                </c:pt>
                <c:pt idx="14">
                  <c:v>2829</c:v>
                </c:pt>
              </c:numCache>
            </c:numRef>
          </c:val>
          <c:extLst>
            <c:ext xmlns:c16="http://schemas.microsoft.com/office/drawing/2014/chart" uri="{C3380CC4-5D6E-409C-BE32-E72D297353CC}">
              <c16:uniqueId val="{00000000-E8D7-4601-A406-ECEE6F4F64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8D7-4601-A406-ECEE6F4F64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250</c:v>
                </c:pt>
                <c:pt idx="3">
                  <c:v>219</c:v>
                </c:pt>
                <c:pt idx="6">
                  <c:v>191</c:v>
                </c:pt>
                <c:pt idx="9">
                  <c:v>158</c:v>
                </c:pt>
                <c:pt idx="12">
                  <c:v>132</c:v>
                </c:pt>
              </c:numCache>
            </c:numRef>
          </c:val>
          <c:extLst>
            <c:ext xmlns:c16="http://schemas.microsoft.com/office/drawing/2014/chart" uri="{C3380CC4-5D6E-409C-BE32-E72D297353CC}">
              <c16:uniqueId val="{00000002-E8D7-4601-A406-ECEE6F4F64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307</c:v>
                </c:pt>
                <c:pt idx="3">
                  <c:v>209</c:v>
                </c:pt>
                <c:pt idx="6">
                  <c:v>116</c:v>
                </c:pt>
                <c:pt idx="9">
                  <c:v>109</c:v>
                </c:pt>
                <c:pt idx="12">
                  <c:v>113</c:v>
                </c:pt>
              </c:numCache>
            </c:numRef>
          </c:val>
          <c:extLst>
            <c:ext xmlns:c16="http://schemas.microsoft.com/office/drawing/2014/chart" uri="{C3380CC4-5D6E-409C-BE32-E72D297353CC}">
              <c16:uniqueId val="{00000003-E8D7-4601-A406-ECEE6F4F64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630</c:v>
                </c:pt>
                <c:pt idx="3">
                  <c:v>640</c:v>
                </c:pt>
                <c:pt idx="6">
                  <c:v>623</c:v>
                </c:pt>
                <c:pt idx="9">
                  <c:v>615</c:v>
                </c:pt>
                <c:pt idx="12">
                  <c:v>632</c:v>
                </c:pt>
              </c:numCache>
            </c:numRef>
          </c:val>
          <c:extLst>
            <c:ext xmlns:c16="http://schemas.microsoft.com/office/drawing/2014/chart" uri="{C3380CC4-5D6E-409C-BE32-E72D297353CC}">
              <c16:uniqueId val="{00000004-E8D7-4601-A406-ECEE6F4F64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D7-4601-A406-ECEE6F4F64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D7-4601-A406-ECEE6F4F64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3107</c:v>
                </c:pt>
                <c:pt idx="3">
                  <c:v>3121</c:v>
                </c:pt>
                <c:pt idx="6">
                  <c:v>3178</c:v>
                </c:pt>
                <c:pt idx="9">
                  <c:v>3215</c:v>
                </c:pt>
                <c:pt idx="12">
                  <c:v>3314</c:v>
                </c:pt>
              </c:numCache>
            </c:numRef>
          </c:val>
          <c:extLst>
            <c:ext xmlns:c16="http://schemas.microsoft.com/office/drawing/2014/chart" uri="{C3380CC4-5D6E-409C-BE32-E72D297353CC}">
              <c16:uniqueId val="{00000007-E8D7-4601-A406-ECEE6F4F64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1358</c:v>
                </c:pt>
                <c:pt idx="2">
                  <c:v>#N/A</c:v>
                </c:pt>
                <c:pt idx="3">
                  <c:v>#N/A</c:v>
                </c:pt>
                <c:pt idx="4">
                  <c:v>1345</c:v>
                </c:pt>
                <c:pt idx="5">
                  <c:v>#N/A</c:v>
                </c:pt>
                <c:pt idx="6">
                  <c:v>#N/A</c:v>
                </c:pt>
                <c:pt idx="7">
                  <c:v>1221</c:v>
                </c:pt>
                <c:pt idx="8">
                  <c:v>#N/A</c:v>
                </c:pt>
                <c:pt idx="9">
                  <c:v>#N/A</c:v>
                </c:pt>
                <c:pt idx="10">
                  <c:v>1252</c:v>
                </c:pt>
                <c:pt idx="11">
                  <c:v>#N/A</c:v>
                </c:pt>
                <c:pt idx="12">
                  <c:v>#N/A</c:v>
                </c:pt>
                <c:pt idx="13">
                  <c:v>1363</c:v>
                </c:pt>
                <c:pt idx="14">
                  <c:v>#N/A</c:v>
                </c:pt>
              </c:numCache>
            </c:numRef>
          </c:val>
          <c:smooth val="0"/>
          <c:extLst>
            <c:ext xmlns:c16="http://schemas.microsoft.com/office/drawing/2014/chart" uri="{C3380CC4-5D6E-409C-BE32-E72D297353CC}">
              <c16:uniqueId val="{00000008-E8D7-4601-A406-ECEE6F4F64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29458</c:v>
                </c:pt>
                <c:pt idx="5">
                  <c:v>28741</c:v>
                </c:pt>
                <c:pt idx="8">
                  <c:v>28456</c:v>
                </c:pt>
                <c:pt idx="11">
                  <c:v>28083</c:v>
                </c:pt>
                <c:pt idx="14">
                  <c:v>27665</c:v>
                </c:pt>
              </c:numCache>
            </c:numRef>
          </c:val>
          <c:extLst>
            <c:ext xmlns:c16="http://schemas.microsoft.com/office/drawing/2014/chart" uri="{C3380CC4-5D6E-409C-BE32-E72D297353CC}">
              <c16:uniqueId val="{00000000-B131-4B65-847F-FA3FBB6A88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656</c:v>
                </c:pt>
                <c:pt idx="5">
                  <c:v>582</c:v>
                </c:pt>
                <c:pt idx="8">
                  <c:v>508</c:v>
                </c:pt>
                <c:pt idx="11">
                  <c:v>452</c:v>
                </c:pt>
                <c:pt idx="14">
                  <c:v>420</c:v>
                </c:pt>
              </c:numCache>
            </c:numRef>
          </c:val>
          <c:extLst>
            <c:ext xmlns:c16="http://schemas.microsoft.com/office/drawing/2014/chart" uri="{C3380CC4-5D6E-409C-BE32-E72D297353CC}">
              <c16:uniqueId val="{00000001-B131-4B65-847F-FA3FBB6A88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9310</c:v>
                </c:pt>
                <c:pt idx="5">
                  <c:v>8597</c:v>
                </c:pt>
                <c:pt idx="8">
                  <c:v>7867</c:v>
                </c:pt>
                <c:pt idx="11">
                  <c:v>9255</c:v>
                </c:pt>
                <c:pt idx="14">
                  <c:v>9476</c:v>
                </c:pt>
              </c:numCache>
            </c:numRef>
          </c:val>
          <c:extLst>
            <c:ext xmlns:c16="http://schemas.microsoft.com/office/drawing/2014/chart" uri="{C3380CC4-5D6E-409C-BE32-E72D297353CC}">
              <c16:uniqueId val="{00000002-B131-4B65-847F-FA3FBB6A88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31-4B65-847F-FA3FBB6A88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31-4B65-847F-FA3FBB6A88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31-4B65-847F-FA3FBB6A88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3825</c:v>
                </c:pt>
                <c:pt idx="3">
                  <c:v>3580</c:v>
                </c:pt>
                <c:pt idx="6">
                  <c:v>3289</c:v>
                </c:pt>
                <c:pt idx="9">
                  <c:v>3193</c:v>
                </c:pt>
                <c:pt idx="12">
                  <c:v>3148</c:v>
                </c:pt>
              </c:numCache>
            </c:numRef>
          </c:val>
          <c:extLst>
            <c:ext xmlns:c16="http://schemas.microsoft.com/office/drawing/2014/chart" uri="{C3380CC4-5D6E-409C-BE32-E72D297353CC}">
              <c16:uniqueId val="{00000006-B131-4B65-847F-FA3FBB6A88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1070</c:v>
                </c:pt>
                <c:pt idx="3">
                  <c:v>860</c:v>
                </c:pt>
                <c:pt idx="6">
                  <c:v>922</c:v>
                </c:pt>
                <c:pt idx="9">
                  <c:v>834</c:v>
                </c:pt>
                <c:pt idx="12">
                  <c:v>742</c:v>
                </c:pt>
              </c:numCache>
            </c:numRef>
          </c:val>
          <c:extLst>
            <c:ext xmlns:c16="http://schemas.microsoft.com/office/drawing/2014/chart" uri="{C3380CC4-5D6E-409C-BE32-E72D297353CC}">
              <c16:uniqueId val="{00000007-B131-4B65-847F-FA3FBB6A88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8004</c:v>
                </c:pt>
                <c:pt idx="3">
                  <c:v>7501</c:v>
                </c:pt>
                <c:pt idx="6">
                  <c:v>7239</c:v>
                </c:pt>
                <c:pt idx="9">
                  <c:v>6465</c:v>
                </c:pt>
                <c:pt idx="12">
                  <c:v>6455</c:v>
                </c:pt>
              </c:numCache>
            </c:numRef>
          </c:val>
          <c:extLst>
            <c:ext xmlns:c16="http://schemas.microsoft.com/office/drawing/2014/chart" uri="{C3380CC4-5D6E-409C-BE32-E72D297353CC}">
              <c16:uniqueId val="{00000008-B131-4B65-847F-FA3FBB6A88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913</c:v>
                </c:pt>
                <c:pt idx="3">
                  <c:v>710</c:v>
                </c:pt>
                <c:pt idx="6">
                  <c:v>540</c:v>
                </c:pt>
                <c:pt idx="9">
                  <c:v>410</c:v>
                </c:pt>
                <c:pt idx="12">
                  <c:v>300</c:v>
                </c:pt>
              </c:numCache>
            </c:numRef>
          </c:val>
          <c:extLst>
            <c:ext xmlns:c16="http://schemas.microsoft.com/office/drawing/2014/chart" uri="{C3380CC4-5D6E-409C-BE32-E72D297353CC}">
              <c16:uniqueId val="{00000009-B131-4B65-847F-FA3FBB6A88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32829</c:v>
                </c:pt>
                <c:pt idx="3">
                  <c:v>32637</c:v>
                </c:pt>
                <c:pt idx="6">
                  <c:v>32943</c:v>
                </c:pt>
                <c:pt idx="9">
                  <c:v>33589</c:v>
                </c:pt>
                <c:pt idx="12">
                  <c:v>32800</c:v>
                </c:pt>
              </c:numCache>
            </c:numRef>
          </c:val>
          <c:extLst>
            <c:ext xmlns:c16="http://schemas.microsoft.com/office/drawing/2014/chart" uri="{C3380CC4-5D6E-409C-BE32-E72D297353CC}">
              <c16:uniqueId val="{0000000A-B131-4B65-847F-FA3FBB6A88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7216</c:v>
                </c:pt>
                <c:pt idx="2">
                  <c:v>#N/A</c:v>
                </c:pt>
                <c:pt idx="3">
                  <c:v>#N/A</c:v>
                </c:pt>
                <c:pt idx="4">
                  <c:v>7370</c:v>
                </c:pt>
                <c:pt idx="5">
                  <c:v>#N/A</c:v>
                </c:pt>
                <c:pt idx="6">
                  <c:v>#N/A</c:v>
                </c:pt>
                <c:pt idx="7">
                  <c:v>8103</c:v>
                </c:pt>
                <c:pt idx="8">
                  <c:v>#N/A</c:v>
                </c:pt>
                <c:pt idx="9">
                  <c:v>#N/A</c:v>
                </c:pt>
                <c:pt idx="10">
                  <c:v>6701</c:v>
                </c:pt>
                <c:pt idx="11">
                  <c:v>#N/A</c:v>
                </c:pt>
                <c:pt idx="12">
                  <c:v>#N/A</c:v>
                </c:pt>
                <c:pt idx="13">
                  <c:v>5884</c:v>
                </c:pt>
                <c:pt idx="14">
                  <c:v>#N/A</c:v>
                </c:pt>
              </c:numCache>
            </c:numRef>
          </c:val>
          <c:smooth val="0"/>
          <c:extLst>
            <c:ext xmlns:c16="http://schemas.microsoft.com/office/drawing/2014/chart" uri="{C3380CC4-5D6E-409C-BE32-E72D297353CC}">
              <c16:uniqueId val="{0000000B-B131-4B65-847F-FA3FBB6A88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2364</c:v>
                </c:pt>
                <c:pt idx="1">
                  <c:v>3214</c:v>
                </c:pt>
                <c:pt idx="2">
                  <c:v>3364</c:v>
                </c:pt>
              </c:numCache>
            </c:numRef>
          </c:val>
          <c:extLst>
            <c:ext xmlns:c16="http://schemas.microsoft.com/office/drawing/2014/chart" uri="{C3380CC4-5D6E-409C-BE32-E72D297353CC}">
              <c16:uniqueId val="{00000000-452F-4964-97F5-4C2015E63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1839</c:v>
                </c:pt>
                <c:pt idx="1">
                  <c:v>2075</c:v>
                </c:pt>
                <c:pt idx="2">
                  <c:v>2075</c:v>
                </c:pt>
              </c:numCache>
            </c:numRef>
          </c:val>
          <c:extLst>
            <c:ext xmlns:c16="http://schemas.microsoft.com/office/drawing/2014/chart" uri="{C3380CC4-5D6E-409C-BE32-E72D297353CC}">
              <c16:uniqueId val="{00000001-452F-4964-97F5-4C2015E633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2043</c:v>
                </c:pt>
                <c:pt idx="1">
                  <c:v>2067</c:v>
                </c:pt>
                <c:pt idx="2">
                  <c:v>1899</c:v>
                </c:pt>
              </c:numCache>
            </c:numRef>
          </c:val>
          <c:extLst>
            <c:ext xmlns:c16="http://schemas.microsoft.com/office/drawing/2014/chart" uri="{C3380CC4-5D6E-409C-BE32-E72D297353CC}">
              <c16:uniqueId val="{00000002-452F-4964-97F5-4C2015E633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債務負担行為に基づく支出額が減少したものの、元利償還金や公営企業債の元利償還金に対する繰入金等が増加したため、元利償還金等（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の総額は増となった。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はわずかに減少し、実質公債費比率の分子は増加した。</a:t>
          </a:r>
        </a:p>
        <a:p>
          <a:r>
            <a:rPr kumimoji="1" lang="ja-JP" altLang="en-US" sz="1400">
              <a:latin typeface="ＭＳ ゴシック" pitchFamily="49" charset="-128"/>
              <a:ea typeface="ＭＳ ゴシック" pitchFamily="49" charset="-128"/>
            </a:rPr>
            <a:t>　今後は、計画されている大規模事業及び頻発する災害復旧に対する地方債の元利償還による実質公債費比率の増加が見込まれるため、総合計画による事業の厳選に努めるとともに効果的な繰上償還を検討し、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当市では、減債基金のうち満期一括償還地方債の償還財源としての積立は無い。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一般会計等に係る地方債の現在高の減少、債務負担行為に基づく支出予定額の減少等により将来負担額の総額は減少した。</a:t>
          </a:r>
        </a:p>
        <a:p>
          <a:r>
            <a:rPr kumimoji="1" lang="ja-JP" altLang="en-US" sz="1400">
              <a:latin typeface="ＭＳ ゴシック" pitchFamily="49" charset="-128"/>
              <a:ea typeface="ＭＳ ゴシック" pitchFamily="49" charset="-128"/>
            </a:rPr>
            <a:t>　一方で、充当可能基金が増加したものの、基準財政需要額参入見込額等が減少したため、充当可能財源等も減少した。</a:t>
          </a:r>
        </a:p>
        <a:p>
          <a:r>
            <a:rPr kumimoji="1" lang="ja-JP" altLang="en-US" sz="1400">
              <a:latin typeface="ＭＳ ゴシック" pitchFamily="49" charset="-128"/>
              <a:ea typeface="ＭＳ ゴシック" pitchFamily="49" charset="-128"/>
            </a:rPr>
            <a:t>　結果、将来負担比率の分子は減少となった。</a:t>
          </a:r>
        </a:p>
        <a:p>
          <a:r>
            <a:rPr kumimoji="1" lang="ja-JP" altLang="en-US" sz="1400">
              <a:latin typeface="ＭＳ ゴシック" pitchFamily="49" charset="-128"/>
              <a:ea typeface="ＭＳ ゴシック" pitchFamily="49" charset="-128"/>
            </a:rPr>
            <a:t>　今後は、効果的な繰上償還を検討し地方債の残高の減少を図るとともに、総合計画等により事業を厳選し、充当可能財源を確保することで、将来負担比率を抑制する。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は、今後、ふるさと納税の伸びを想定しており、適切に積立を行いながら、地域振興に資する事業へ活用していく予定である。その他特定目的基金については、使途に沿った事業に充当していく予定であり、減少していく見込みである。財政調整基金及び減債基金については、一般会計の調整財源として大きな割合を占めているが、これら基金によることなく、できる限り歳入増の取り組み及び総合計画等により事業を厳選を行い歳出減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地域振興整備基金：市勢の振興、地域活性化に向けた施策の推進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都市公園施設整備基金：都市公園施設の整備促進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社会福祉基金：運用利子等により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百万円積み立てた一方、社協活動推進事業に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地域振興整備基金：ふるさと納税等により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百万円積み立てた一方、地域の活性化に資する施設の維持管理等に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都市公園施設整備基金：運用利子の積み立てによる増加。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国際交流基金：青年海外協力隊支援事業分等に取り崩したことによる減少。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教育振興基金：小学校備品整備充実事業に取り崩したことによる減少。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地域振興整備基金は、ふるさと納税のさらなる伸びを目指し、地域の活性化に資する事業への活用を行うことができるよう努める。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その他、各基金の使途を踏まえ、基金事業等の精査を行い、適切に管理する。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百万円の取崩を行ったため、結果として約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調整財源として大きな割合を占めているが、基金の充当をできる限り抑制し、歳入増の取り組み及び総合計画等により事業を厳選を行い歳出減となるように努め、真に必要な事業が行われる際の財源として適切に充当が行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同様、一般会計の調整財源として大きな割合を占めているが、基金の充当をできる限り抑制し、歳入増の取り組み及び総合計画等により事業の厳選を行い歳出減となるように努め、真に必要な事業が行われる際の財源として適切に充当が行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E359E66-89DE-48C7-BD82-EB08AC8E516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AC44EE-439B-4927-BF11-2B40037ED2B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EA86079-D655-43CA-B121-D525F3609CD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7FFF59C-4132-42B7-BC85-4F0915A0F7E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4733298-E15F-4A5D-B3A4-EE1F27B74FD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8B1E103-66CB-4FC6-AF28-72A63EE6127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06814B2-1F36-43F1-A31E-66F32086684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E5AA728-7799-4B40-A16A-CF11D3CA368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36606C-793F-4E1D-8BA6-8FA80499E7A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E1C5086-B34F-47F4-AD64-71F4281A4AA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52,162
51,673
344.42
33,655,397
31,372,576
1,688,890
16,890,830
32,562,920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7F451E7-BABF-452D-B2D4-0BE70E1F456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1E36CA2-3D4D-429A-92B3-0380F4F489A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3C4646D-1999-407F-9835-149A4543A54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D00546C-CDF2-45BB-9B32-914B4B09EB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06DF30B-B825-4F9E-A342-AC3BBEB31B4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956D545-0504-4F39-B4C4-F1D2C457A1A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D2C566-30AB-4C6F-AC96-A7C2A17B8EE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8548D62-C854-4454-ABC3-4425E1A485D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E4B185E-27A6-4300-8EBC-E887BD772F9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E326664-08CD-4F7E-AE10-0184406B4F9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428BE28-C145-43C7-A51B-966AB117358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CB4C173-C134-4FA0-AAF6-436782BC29F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68B7809-F2F1-4765-9667-C25421C281D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D90BCA-2391-4F3B-93A9-A2D8D194CA0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517C98-3B21-467D-8CDD-AFD0AE4406F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00CD82A-9C31-4E47-917F-BD04B13C1F8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C915100-7C4B-4327-A893-E3F9351C4E8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D69B8B7-8F09-4FC9-8804-950AC60F5E0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156C2C7-8BAB-4826-A970-CA1E4FFBFD5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63986A1-1C9B-4A17-A44E-0046BD4A91F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67662C6-82DC-4722-9CD3-68F68FA7AB2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17EB0D7-F461-4E92-8923-4B106C09EE4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4EFB6E2-B478-4A8B-BB14-CA56B7EF33F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8E21398-0FF6-4533-82E1-047953FE90B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B243A1-CCD1-47A6-AC5B-C3165F1753D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E0C4E21-4088-47DF-B45B-E4FAD97BFF8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38C6305-B08A-4A57-B498-0860AA8458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CDDAC1-9BEC-4252-8557-A81716A1032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7B60C9A-D371-4FD9-9C62-30D29884B66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551CF1-1CDC-4759-A99F-CA0396E07AB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C72BF28-2524-48A4-BEA6-B8D66E90DCB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1D35E13-5FF4-4CBA-8709-63BA033494B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F703DC6-D979-45EC-8D34-F60AAAB41D4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2648967-5840-49EB-8A8E-BF9B1F72C6A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DCA5138-F64C-4CD0-87C9-AC4665D780F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7B9251F-1FAB-4CDF-9802-C0B36D2FC31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326B1F3-A79F-4397-A36E-868029CA703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基準財政需要額については、地域社会再生事業費や公債費等の増により全体で前年比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％の増となった。一方で、基準財政収入額については、市町村民税及び固定資産税の増等により全体で前年比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％の増となった。その結果、財政力指数（単年度）では前年度より増加したものの、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今後も、物件費、補助費を中心とした事務事業の見直しによる経常経費の削減、徴収業務の強化等による市税などの歳入の確保による行政基盤の安定確保に努める。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B531084-C50A-4FE9-95CA-659E0CA0547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EE97B77-3A35-4430-86D0-6CF1387972B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99168C6-19E4-42D5-9405-1A2B03A42DD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42E43893-BB6E-4F0A-A402-AA1E638BB32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91DF59D-C7BD-478B-B4B0-513C82F7D38E}"/>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9625F5E1-324C-401C-AD0D-379C355C20F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39ECAF2-B8F4-46AE-B7FD-01CC597918B5}"/>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9AD66AA-6921-49E2-8358-5BECFE690D3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2AA89F8-9C53-40B1-8883-FC657AAF9C5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E08508A8-1BDC-48F7-A7B3-5917A651AF3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DECE9F7-459D-41D2-9F7E-445BC0A816E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583ABDD-7A60-4FCE-95E1-9DC94A35D1A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2252227F-0ABC-44AF-B1DE-C841E970E4C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8A85D48-B992-4151-BB74-0E52DBB1CB4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F2BA611C-B3AF-4B5A-AEB5-DA2F03890AE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D3325F2D-00AC-4D96-8C13-D8F41812393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A02E84AC-FF18-43D0-8A79-59F64B9B515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133FBDC0-9A38-4546-BFA7-FF2DEBCA9C5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9A179C5C-8152-486A-BF4C-BFC919AA6B5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1E3863E-383E-4F90-A01E-3169CE528AC1}"/>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F8C3AC34-B499-456D-97A5-BF964668A07E}"/>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BBF76C1A-7BE2-4A90-A19A-2C157A13210F}"/>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8AB03049-1D38-4D22-9C7B-10E7C50DE851}"/>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7BAA9F5C-CE82-4BCC-AC6D-2184F03740FE}"/>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A6821BA2-AA20-4DBC-A706-F1D169F0EBF6}"/>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B51683EC-D53C-43DD-B7DB-05927E45CE9B}"/>
            </a:ext>
          </a:extLst>
        </xdr:cNvPr>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1933896E-9AB9-41B8-91EA-F969BEED899C}"/>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5938C5B9-7B38-4A26-8794-33D75FCF584B}"/>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EFE1F3C1-E2FF-4101-81E8-6BE76A27461F}"/>
            </a:ext>
          </a:extLst>
        </xdr:cNvPr>
        <xdr:cNvCxnSpPr/>
      </xdr:nvCxnSpPr>
      <xdr:spPr>
        <a:xfrm flipV="1">
          <a:off x="2336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8" name="フローチャート: 判断 77">
          <a:extLst>
            <a:ext uri="{FF2B5EF4-FFF2-40B4-BE49-F238E27FC236}">
              <a16:creationId xmlns:a16="http://schemas.microsoft.com/office/drawing/2014/main" id="{31614225-146D-4488-B06D-83ADF988CA21}"/>
            </a:ext>
          </a:extLst>
        </xdr:cNvPr>
        <xdr:cNvSpPr/>
      </xdr:nvSpPr>
      <xdr:spPr>
        <a:xfrm>
          <a:off x="3175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9" name="テキスト ボックス 78">
          <a:extLst>
            <a:ext uri="{FF2B5EF4-FFF2-40B4-BE49-F238E27FC236}">
              <a16:creationId xmlns:a16="http://schemas.microsoft.com/office/drawing/2014/main" id="{EF016991-2F6A-49E8-AC2E-086D47EAD99C}"/>
            </a:ext>
          </a:extLst>
        </xdr:cNvPr>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8BE356BD-0C7D-4213-81E4-167943186266}"/>
            </a:ext>
          </a:extLst>
        </xdr:cNvPr>
        <xdr:cNvCxnSpPr/>
      </xdr:nvCxnSpPr>
      <xdr:spPr>
        <a:xfrm flipV="1">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71664</xdr:rowOff>
    </xdr:from>
    <xdr:to>
      <xdr:col>11</xdr:col>
      <xdr:colOff>82550</xdr:colOff>
      <xdr:row>36</xdr:row>
      <xdr:rowOff>1814</xdr:rowOff>
    </xdr:to>
    <xdr:sp macro="" textlink="">
      <xdr:nvSpPr>
        <xdr:cNvPr id="81" name="フローチャート: 判断 80">
          <a:extLst>
            <a:ext uri="{FF2B5EF4-FFF2-40B4-BE49-F238E27FC236}">
              <a16:creationId xmlns:a16="http://schemas.microsoft.com/office/drawing/2014/main" id="{4F878503-CA90-4DBE-A95A-4EFB144EA78B}"/>
            </a:ext>
          </a:extLst>
        </xdr:cNvPr>
        <xdr:cNvSpPr/>
      </xdr:nvSpPr>
      <xdr:spPr>
        <a:xfrm>
          <a:off x="2286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82" name="テキスト ボックス 81">
          <a:extLst>
            <a:ext uri="{FF2B5EF4-FFF2-40B4-BE49-F238E27FC236}">
              <a16:creationId xmlns:a16="http://schemas.microsoft.com/office/drawing/2014/main" id="{4C11493E-1F83-43EA-A1EF-AA1EE15CD56E}"/>
            </a:ext>
          </a:extLst>
        </xdr:cNvPr>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83" name="フローチャート: 判断 82">
          <a:extLst>
            <a:ext uri="{FF2B5EF4-FFF2-40B4-BE49-F238E27FC236}">
              <a16:creationId xmlns:a16="http://schemas.microsoft.com/office/drawing/2014/main" id="{FC45D84F-95F0-4F89-B24F-702D8C17045D}"/>
            </a:ext>
          </a:extLst>
        </xdr:cNvPr>
        <xdr:cNvSpPr/>
      </xdr:nvSpPr>
      <xdr:spPr>
        <a:xfrm>
          <a:off x="1397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84" name="テキスト ボックス 83">
          <a:extLst>
            <a:ext uri="{FF2B5EF4-FFF2-40B4-BE49-F238E27FC236}">
              <a16:creationId xmlns:a16="http://schemas.microsoft.com/office/drawing/2014/main" id="{ED954070-CEBE-4DFF-B3F7-0B1CF3D2AA46}"/>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3C5E2BC-09FD-4D19-8A67-D8D1BBCD9A6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724B25B-7784-4D5F-800F-BC84E310ABD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AA5C199-0D72-48EA-BCB7-D23CA5885EA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9A8617B-D9C6-4479-802F-79C3004187C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662F28EA-89D8-48D2-8671-DF5A2261C26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E9E63D1-63FB-4F55-8B67-5D8D10133211}"/>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95B37F09-8CBB-468E-827E-DF4102BE4F5E}"/>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C97E4331-4C81-437D-BD6C-1734D1EFFEE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F2CED99E-2D69-4A86-9CA8-5989163FEF69}"/>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CA15BCB4-9861-4548-B119-BB10C221965A}"/>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95" name="テキスト ボックス 94">
          <a:extLst>
            <a:ext uri="{FF2B5EF4-FFF2-40B4-BE49-F238E27FC236}">
              <a16:creationId xmlns:a16="http://schemas.microsoft.com/office/drawing/2014/main" id="{21381D3C-E16B-4CE9-BA2D-F1208AEE8FE7}"/>
            </a:ext>
          </a:extLst>
        </xdr:cNvPr>
        <xdr:cNvSpPr txBox="1"/>
      </xdr:nvSpPr>
      <xdr:spPr>
        <a:xfrm>
          <a:off x="2844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CD5EB8A2-3A36-4784-9CD4-91227161725F}"/>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7F4F4443-A734-41B3-83B8-342709D64EAF}"/>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38E14646-48C9-43B3-87A2-2CA08074EAB3}"/>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a:extLst>
            <a:ext uri="{FF2B5EF4-FFF2-40B4-BE49-F238E27FC236}">
              <a16:creationId xmlns:a16="http://schemas.microsoft.com/office/drawing/2014/main" id="{4FAE2E48-2CBD-4FE3-80C9-3854DB162AC7}"/>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6268E36A-B2EB-4FA4-ABF5-8205DBA938B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1C86698E-576D-413B-B145-1035606FA49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1BF6BDB-CADB-4F90-AB2F-8266E7BF2ED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0C854E9-9551-4E01-B682-BE9AFD99B89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3F367FE-8225-4236-A733-F3F3CA64D13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A7BE22F-DDC6-4F04-B373-BBE31B04F68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53B0C40-5689-4EB3-8388-3BB72500DD1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E6A68CF-6018-4AF5-9D63-7E3AF325AC8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E903652-647E-4411-85A6-211C2F3E5DD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26B3BA4-6DC4-409A-8259-6E9CEB81655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2D72AC6-6677-4162-91D2-AE1DFF3B72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F06BCD9F-844B-458B-A701-6EE27D075AC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97458F8B-8ADB-434D-99A9-A2E12C3D8AA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物件費の増や公債費の増等により経常経費が前年比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％の増となった。経常一般財源については地方税は増となったものの、普通交付税の減の影響により全体で前年比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％の減となった。結果として経常収支比率は前年度比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は、普通交付税や、臨時財政対策債の減少が見込まれることから、義務的経費の抑制と市政全般にわたる事業厳選と見直しを行い、限られた財源での効率的で効果的な事業を実施する。あわせて、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AD2E912-1F1B-4FF6-9ED8-6C35FE4B96B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6BD8A1E7-354B-41EB-86AF-7B2C23B0475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FB6B549-A969-4AC3-BF01-CCA9A615B99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C40A5E31-3796-42AD-B408-050C1B3CC57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1827E2D5-913D-49FC-AB6D-DD8270DBC7E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C4209926-4E77-4108-A66D-3F374E45DA7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CE2153B7-1952-476C-8578-3BE906C7308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FAB980E4-2D85-4266-86D3-E9F4A5D2F78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6CC54080-6823-4CCD-B2F4-6F3F078C211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E53ED098-729C-4FCE-9824-9BBE0B809B4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EF0F458-A459-4E11-9AD9-B2B59A77619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1ABA6A56-AEA5-402A-970E-C1F142A1DF7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8AEAC19D-AF13-4EE6-B8B9-98571F326AD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CCBA5EDE-44CB-4BD0-B4A6-99597780DE1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ADD72D1E-6EC0-4A04-973A-8354AFB8744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D89277A5-08C3-4070-9F21-6D70A4944B3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34BFE1FA-2FB5-47A0-8839-3662982FE93B}"/>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52CDEE49-AC34-4D0A-8D0E-7F26E869D339}"/>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340F6357-C6EB-4A95-A89F-041E97DE2C76}"/>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4E5CABEC-7607-47F7-97D2-6C1EC79BAF93}"/>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21EF51A6-8626-4ECC-A78B-C2A48797E034}"/>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65</xdr:row>
      <xdr:rowOff>44873</xdr:rowOff>
    </xdr:to>
    <xdr:cxnSp macro="">
      <xdr:nvCxnSpPr>
        <xdr:cNvPr id="134" name="直線コネクタ 133">
          <a:extLst>
            <a:ext uri="{FF2B5EF4-FFF2-40B4-BE49-F238E27FC236}">
              <a16:creationId xmlns:a16="http://schemas.microsoft.com/office/drawing/2014/main" id="{0A9DDDC9-0639-4162-A831-A261F4E6A8C5}"/>
            </a:ext>
          </a:extLst>
        </xdr:cNvPr>
        <xdr:cNvCxnSpPr/>
      </xdr:nvCxnSpPr>
      <xdr:spPr>
        <a:xfrm>
          <a:off x="4114800" y="1065826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1632DFAC-AC56-45FD-B5FA-A9E605BA9F73}"/>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C1168394-C3DA-4A5C-AE0E-A94BEC67AE3C}"/>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64</xdr:row>
      <xdr:rowOff>71544</xdr:rowOff>
    </xdr:to>
    <xdr:cxnSp macro="">
      <xdr:nvCxnSpPr>
        <xdr:cNvPr id="137" name="直線コネクタ 136">
          <a:extLst>
            <a:ext uri="{FF2B5EF4-FFF2-40B4-BE49-F238E27FC236}">
              <a16:creationId xmlns:a16="http://schemas.microsoft.com/office/drawing/2014/main" id="{8BC59A02-7895-4AE1-B10E-4D0F1E035AB0}"/>
            </a:ext>
          </a:extLst>
        </xdr:cNvPr>
        <xdr:cNvCxnSpPr/>
      </xdr:nvCxnSpPr>
      <xdr:spPr>
        <a:xfrm flipV="1">
          <a:off x="3225800" y="106582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C2D867D4-5000-4C83-A8F8-4F9BD23AC88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AD5C4F62-52E1-4EE7-9AD8-F39C6F2D6764}"/>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133350</xdr:rowOff>
    </xdr:to>
    <xdr:cxnSp macro="">
      <xdr:nvCxnSpPr>
        <xdr:cNvPr id="140" name="直線コネクタ 139">
          <a:extLst>
            <a:ext uri="{FF2B5EF4-FFF2-40B4-BE49-F238E27FC236}">
              <a16:creationId xmlns:a16="http://schemas.microsoft.com/office/drawing/2014/main" id="{75D06C7A-424E-47F3-9B69-B1ABD2CB6303}"/>
            </a:ext>
          </a:extLst>
        </xdr:cNvPr>
        <xdr:cNvCxnSpPr/>
      </xdr:nvCxnSpPr>
      <xdr:spPr>
        <a:xfrm flipV="1">
          <a:off x="2336800" y="1104434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4FEF3D2-C10D-429A-8AE2-ED64F998A49C}"/>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7A936DD3-8A46-4909-89C4-9C412F8E4AEB}"/>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45E9F88B-784A-49AE-B6F5-27165FD8A13B}"/>
            </a:ext>
          </a:extLst>
        </xdr:cNvPr>
        <xdr:cNvCxnSpPr/>
      </xdr:nvCxnSpPr>
      <xdr:spPr>
        <a:xfrm>
          <a:off x="1447800" y="1102021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959EAD0-EE18-44BC-A5FA-3C1F9D5939CA}"/>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F81AF482-15A3-477E-8BE3-F4098CA690AF}"/>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a:extLst>
            <a:ext uri="{FF2B5EF4-FFF2-40B4-BE49-F238E27FC236}">
              <a16:creationId xmlns:a16="http://schemas.microsoft.com/office/drawing/2014/main" id="{4C824655-ABE6-469F-B71D-D2C0A48468A4}"/>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7" name="テキスト ボックス 146">
          <a:extLst>
            <a:ext uri="{FF2B5EF4-FFF2-40B4-BE49-F238E27FC236}">
              <a16:creationId xmlns:a16="http://schemas.microsoft.com/office/drawing/2014/main" id="{30B2BA9D-3C63-47CA-A987-DD492F04FCF5}"/>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8418E93-5B7D-43C8-8CD6-E9CEC96190D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C38B034-03ED-4D9F-AEE4-BA92A97D166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1D00A40-BD97-4C56-B2DB-BE5562CA3A3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CEF7E652-2F49-49EC-82E5-392C70EE570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3586767-3079-4A92-A3F3-9551B1DD21B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3" name="楕円 152">
          <a:extLst>
            <a:ext uri="{FF2B5EF4-FFF2-40B4-BE49-F238E27FC236}">
              <a16:creationId xmlns:a16="http://schemas.microsoft.com/office/drawing/2014/main" id="{702D21D4-8DCD-4C53-B2BE-795A631C6E78}"/>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4" name="財政構造の弾力性該当値テキスト">
          <a:extLst>
            <a:ext uri="{FF2B5EF4-FFF2-40B4-BE49-F238E27FC236}">
              <a16:creationId xmlns:a16="http://schemas.microsoft.com/office/drawing/2014/main" id="{FF5A88C0-35BD-4243-8128-52D82C9857AA}"/>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5" name="楕円 154">
          <a:extLst>
            <a:ext uri="{FF2B5EF4-FFF2-40B4-BE49-F238E27FC236}">
              <a16:creationId xmlns:a16="http://schemas.microsoft.com/office/drawing/2014/main" id="{049D0D4E-E3CB-44E6-99E7-F1A114BD7125}"/>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6" name="テキスト ボックス 155">
          <a:extLst>
            <a:ext uri="{FF2B5EF4-FFF2-40B4-BE49-F238E27FC236}">
              <a16:creationId xmlns:a16="http://schemas.microsoft.com/office/drawing/2014/main" id="{4CBE9C93-B6F2-410C-A3A6-50FB9229820E}"/>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a:extLst>
            <a:ext uri="{FF2B5EF4-FFF2-40B4-BE49-F238E27FC236}">
              <a16:creationId xmlns:a16="http://schemas.microsoft.com/office/drawing/2014/main" id="{3E072F7A-D188-4AD6-BB92-9C120E26622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8F938521-6998-4532-B229-AB393EDE8FE8}"/>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AFA91A9B-8107-4FE0-BCC0-9573154F678C}"/>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850050C1-663C-4FEE-9956-2C98967E7E75}"/>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a:extLst>
            <a:ext uri="{FF2B5EF4-FFF2-40B4-BE49-F238E27FC236}">
              <a16:creationId xmlns:a16="http://schemas.microsoft.com/office/drawing/2014/main" id="{A70F7B16-6824-4BB2-87E9-0F698F1EA142}"/>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2" name="テキスト ボックス 161">
          <a:extLst>
            <a:ext uri="{FF2B5EF4-FFF2-40B4-BE49-F238E27FC236}">
              <a16:creationId xmlns:a16="http://schemas.microsoft.com/office/drawing/2014/main" id="{122B62E7-26B2-4703-9AA7-8048774CE9A3}"/>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9D7CB9E7-5B96-468C-BEDE-0B582E8FF4C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9CD83BF2-9761-4C22-951D-3BDD140995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B83E8696-45B0-4055-B045-93910D2404E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683995D8-DBB7-4C13-AD36-7B0D972A2CF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E149CDAE-A9BA-4308-8C8D-992EFCD7D2D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F77E43EB-5FE0-435F-96B6-BBAF6BE7EEC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A0C9B61-1DD9-4AE2-8471-90BB908495A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7DA68237-A81B-4789-B12E-CDC946B5E40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33A6628C-85B6-4ACB-A705-10F24A1E5E7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343468BE-4DFE-4B57-8137-DFB42642C08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BD471394-2ACE-4345-8A74-76216B17D59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6CE1FD4B-2FB8-4089-BDBE-A9394083E62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1247FD12-5859-41C9-B0CD-B09F3D8C8AB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％の増となり、人口が前年より</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人減となったが、物件費が放射能除染事業等の減等により、前年比</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％の減となったことから、人口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人当たり人件費・物件費等決算額は前年度と比較して減となった。しかし、依然として類似団体平均値を上回っている。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今後、物件費となる除染関連事業の終了により、物件費はさらに縮減される見込みであるが、加えて事務事業の見直しを行うことにより、全体的なコスト縮減に努める。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589E67EF-6205-444D-8DD4-6FBB2FC7C31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D0C7C694-281F-45E1-A8FA-16CFBC90D11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7CB12C89-DDC7-479A-9357-D498AC4DD6B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6A96995D-B6C0-4C89-ADD7-7AA223C175E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1C723795-AA80-4D60-93F7-B4F9B9AE0D3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E6832F41-A1D0-4CC5-9CCE-825C41AB43C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D9DEF59D-6F12-4B7F-B594-24FB0C1AB46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AC2ADFE-E662-4956-A11C-675917E6240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319FEFBB-84AB-46C4-8908-AD51C8855ED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5AA8E86B-76DA-43DB-A3D6-31C334EA28D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4529765-A496-48A0-BA49-6804E68084C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222A5B75-37D3-47EF-B9EB-0A26A2F3FCD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DC0DC454-567B-4E26-9522-8BECECA1AE0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BC278A8-C8FC-434A-ADF1-E886D393B2B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CE222E7-F88F-4C2F-952F-FF2728AF5B7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110767F-9500-42C8-A26B-9ACB726CD5B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B417207E-187D-4B4C-86D2-AC0BB5F8632F}"/>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10BD0C29-F9B5-4D8F-AD87-C14938D695AA}"/>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C576A99B-7153-4949-8A1A-BA19F8DD7FCD}"/>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5B5725EC-73CB-4C50-9C0E-63D39989F284}"/>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B79504E0-6591-48E4-BE8D-C095CD4EAA69}"/>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138950</xdr:rowOff>
    </xdr:from>
    <xdr:to>
      <xdr:col>23</xdr:col>
      <xdr:colOff>133350</xdr:colOff>
      <xdr:row>85</xdr:row>
      <xdr:rowOff>150172</xdr:rowOff>
    </xdr:to>
    <xdr:cxnSp macro="">
      <xdr:nvCxnSpPr>
        <xdr:cNvPr id="197" name="直線コネクタ 196">
          <a:extLst>
            <a:ext uri="{FF2B5EF4-FFF2-40B4-BE49-F238E27FC236}">
              <a16:creationId xmlns:a16="http://schemas.microsoft.com/office/drawing/2014/main" id="{596A7689-CB8B-467F-921D-C30813056A56}"/>
            </a:ext>
          </a:extLst>
        </xdr:cNvPr>
        <xdr:cNvCxnSpPr/>
      </xdr:nvCxnSpPr>
      <xdr:spPr>
        <a:xfrm flipV="1">
          <a:off x="4114800" y="14540750"/>
          <a:ext cx="838200" cy="18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CAD5203-1BC3-49DD-9670-47D00A1F72E9}"/>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D2D430D9-6AED-44A8-979C-756463F639E7}"/>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130111</xdr:rowOff>
    </xdr:from>
    <xdr:to>
      <xdr:col>19</xdr:col>
      <xdr:colOff>133350</xdr:colOff>
      <xdr:row>85</xdr:row>
      <xdr:rowOff>150172</xdr:rowOff>
    </xdr:to>
    <xdr:cxnSp macro="">
      <xdr:nvCxnSpPr>
        <xdr:cNvPr id="200" name="直線コネクタ 199">
          <a:extLst>
            <a:ext uri="{FF2B5EF4-FFF2-40B4-BE49-F238E27FC236}">
              <a16:creationId xmlns:a16="http://schemas.microsoft.com/office/drawing/2014/main" id="{2C946ADF-92C0-4CB7-99B8-98ECED068711}"/>
            </a:ext>
          </a:extLst>
        </xdr:cNvPr>
        <xdr:cNvCxnSpPr/>
      </xdr:nvCxnSpPr>
      <xdr:spPr>
        <a:xfrm>
          <a:off x="3225800" y="14703361"/>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3DCDD9FC-DB03-419A-AC09-986E3438355C}"/>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98282198-D04B-45AD-B6B4-622A11858CCA}"/>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133392</xdr:rowOff>
    </xdr:from>
    <xdr:to>
      <xdr:col>15</xdr:col>
      <xdr:colOff>82550</xdr:colOff>
      <xdr:row>85</xdr:row>
      <xdr:rowOff>130111</xdr:rowOff>
    </xdr:to>
    <xdr:cxnSp macro="">
      <xdr:nvCxnSpPr>
        <xdr:cNvPr id="203" name="直線コネクタ 202">
          <a:extLst>
            <a:ext uri="{FF2B5EF4-FFF2-40B4-BE49-F238E27FC236}">
              <a16:creationId xmlns:a16="http://schemas.microsoft.com/office/drawing/2014/main" id="{D9BAD886-F242-4BF4-9B8E-23D87A8282A5}"/>
            </a:ext>
          </a:extLst>
        </xdr:cNvPr>
        <xdr:cNvCxnSpPr/>
      </xdr:nvCxnSpPr>
      <xdr:spPr>
        <a:xfrm>
          <a:off x="2336800" y="14535192"/>
          <a:ext cx="889000" cy="1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4225</xdr:rowOff>
    </xdr:from>
    <xdr:to>
      <xdr:col>15</xdr:col>
      <xdr:colOff>133350</xdr:colOff>
      <xdr:row>83</xdr:row>
      <xdr:rowOff>105825</xdr:rowOff>
    </xdr:to>
    <xdr:sp macro="" textlink="">
      <xdr:nvSpPr>
        <xdr:cNvPr id="204" name="フローチャート: 判断 203">
          <a:extLst>
            <a:ext uri="{FF2B5EF4-FFF2-40B4-BE49-F238E27FC236}">
              <a16:creationId xmlns:a16="http://schemas.microsoft.com/office/drawing/2014/main" id="{4E00FBE6-58A6-430D-86A7-7A166044DC96}"/>
            </a:ext>
          </a:extLst>
        </xdr:cNvPr>
        <xdr:cNvSpPr/>
      </xdr:nvSpPr>
      <xdr:spPr>
        <a:xfrm>
          <a:off x="3175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116002</xdr:rowOff>
    </xdr:from>
    <xdr:ext cx="762000" cy="259045"/>
    <xdr:sp macro="" textlink="">
      <xdr:nvSpPr>
        <xdr:cNvPr id="205" name="テキスト ボックス 204">
          <a:extLst>
            <a:ext uri="{FF2B5EF4-FFF2-40B4-BE49-F238E27FC236}">
              <a16:creationId xmlns:a16="http://schemas.microsoft.com/office/drawing/2014/main" id="{2EB81330-18D2-423C-A747-14F467924969}"/>
            </a:ext>
          </a:extLst>
        </xdr:cNvPr>
        <xdr:cNvSpPr txBox="1"/>
      </xdr:nvSpPr>
      <xdr:spPr>
        <a:xfrm>
          <a:off x="2844800" y="14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88688</xdr:rowOff>
    </xdr:from>
    <xdr:to>
      <xdr:col>11</xdr:col>
      <xdr:colOff>31750</xdr:colOff>
      <xdr:row>84</xdr:row>
      <xdr:rowOff>133392</xdr:rowOff>
    </xdr:to>
    <xdr:cxnSp macro="">
      <xdr:nvCxnSpPr>
        <xdr:cNvPr id="206" name="直線コネクタ 205">
          <a:extLst>
            <a:ext uri="{FF2B5EF4-FFF2-40B4-BE49-F238E27FC236}">
              <a16:creationId xmlns:a16="http://schemas.microsoft.com/office/drawing/2014/main" id="{DAD46F4E-8FD7-4CD8-8095-8C607C750D09}"/>
            </a:ext>
          </a:extLst>
        </xdr:cNvPr>
        <xdr:cNvCxnSpPr/>
      </xdr:nvCxnSpPr>
      <xdr:spPr>
        <a:xfrm>
          <a:off x="1447800" y="14490488"/>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65891</xdr:rowOff>
    </xdr:from>
    <xdr:to>
      <xdr:col>11</xdr:col>
      <xdr:colOff>82550</xdr:colOff>
      <xdr:row>82</xdr:row>
      <xdr:rowOff>167491</xdr:rowOff>
    </xdr:to>
    <xdr:sp macro="" textlink="">
      <xdr:nvSpPr>
        <xdr:cNvPr id="207" name="フローチャート: 判断 206">
          <a:extLst>
            <a:ext uri="{FF2B5EF4-FFF2-40B4-BE49-F238E27FC236}">
              <a16:creationId xmlns:a16="http://schemas.microsoft.com/office/drawing/2014/main" id="{259EB771-B41C-4048-AFC2-15E262A83C05}"/>
            </a:ext>
          </a:extLst>
        </xdr:cNvPr>
        <xdr:cNvSpPr/>
      </xdr:nvSpPr>
      <xdr:spPr>
        <a:xfrm>
          <a:off x="2286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xdr:rowOff>
    </xdr:from>
    <xdr:ext cx="762000" cy="259045"/>
    <xdr:sp macro="" textlink="">
      <xdr:nvSpPr>
        <xdr:cNvPr id="208" name="テキスト ボックス 207">
          <a:extLst>
            <a:ext uri="{FF2B5EF4-FFF2-40B4-BE49-F238E27FC236}">
              <a16:creationId xmlns:a16="http://schemas.microsoft.com/office/drawing/2014/main" id="{1F4C82D4-81D8-4632-97BA-39C0653315F8}"/>
            </a:ext>
          </a:extLst>
        </xdr:cNvPr>
        <xdr:cNvSpPr txBox="1"/>
      </xdr:nvSpPr>
      <xdr:spPr>
        <a:xfrm>
          <a:off x="1955800" y="138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7592</xdr:rowOff>
    </xdr:from>
    <xdr:to>
      <xdr:col>7</xdr:col>
      <xdr:colOff>31750</xdr:colOff>
      <xdr:row>82</xdr:row>
      <xdr:rowOff>109192</xdr:rowOff>
    </xdr:to>
    <xdr:sp macro="" textlink="">
      <xdr:nvSpPr>
        <xdr:cNvPr id="209" name="フローチャート: 判断 208">
          <a:extLst>
            <a:ext uri="{FF2B5EF4-FFF2-40B4-BE49-F238E27FC236}">
              <a16:creationId xmlns:a16="http://schemas.microsoft.com/office/drawing/2014/main" id="{344254E6-31DC-40ED-8639-7CBFF2EB0FF3}"/>
            </a:ext>
          </a:extLst>
        </xdr:cNvPr>
        <xdr:cNvSpPr/>
      </xdr:nvSpPr>
      <xdr:spPr>
        <a:xfrm>
          <a:off x="1397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119369</xdr:rowOff>
    </xdr:from>
    <xdr:ext cx="762000" cy="259045"/>
    <xdr:sp macro="" textlink="">
      <xdr:nvSpPr>
        <xdr:cNvPr id="210" name="テキスト ボックス 209">
          <a:extLst>
            <a:ext uri="{FF2B5EF4-FFF2-40B4-BE49-F238E27FC236}">
              <a16:creationId xmlns:a16="http://schemas.microsoft.com/office/drawing/2014/main" id="{AB2EC455-82E4-4A88-B4C1-8AD5D9C45493}"/>
            </a:ext>
          </a:extLst>
        </xdr:cNvPr>
        <xdr:cNvSpPr txBox="1"/>
      </xdr:nvSpPr>
      <xdr:spPr>
        <a:xfrm>
          <a:off x="1066800" y="13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BB1CE86-DBF5-4BFB-9CA3-665DE2C1756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9149060-A2D5-4245-AFAB-0598F7880B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49CEB94-0002-445F-9309-B3ECE97DE8A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23E18FD-865E-437E-BE70-5F2C60D9C86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C622A54-349C-4F39-A76B-8EBB3743F8B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88150</xdr:rowOff>
    </xdr:from>
    <xdr:to>
      <xdr:col>23</xdr:col>
      <xdr:colOff>184150</xdr:colOff>
      <xdr:row>85</xdr:row>
      <xdr:rowOff>18300</xdr:rowOff>
    </xdr:to>
    <xdr:sp macro="" textlink="">
      <xdr:nvSpPr>
        <xdr:cNvPr id="216" name="楕円 215">
          <a:extLst>
            <a:ext uri="{FF2B5EF4-FFF2-40B4-BE49-F238E27FC236}">
              <a16:creationId xmlns:a16="http://schemas.microsoft.com/office/drawing/2014/main" id="{ADA9C633-58AE-4BDB-AAEE-5524896ED8F4}"/>
            </a:ext>
          </a:extLst>
        </xdr:cNvPr>
        <xdr:cNvSpPr/>
      </xdr:nvSpPr>
      <xdr:spPr>
        <a:xfrm>
          <a:off x="4902200" y="144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60227</xdr:rowOff>
    </xdr:from>
    <xdr:ext cx="762000" cy="259045"/>
    <xdr:sp macro="" textlink="">
      <xdr:nvSpPr>
        <xdr:cNvPr id="217" name="人件費・物件費等の状況該当値テキスト">
          <a:extLst>
            <a:ext uri="{FF2B5EF4-FFF2-40B4-BE49-F238E27FC236}">
              <a16:creationId xmlns:a16="http://schemas.microsoft.com/office/drawing/2014/main" id="{BD3584D3-D453-4744-92F0-5F6B3F6019B2}"/>
            </a:ext>
          </a:extLst>
        </xdr:cNvPr>
        <xdr:cNvSpPr txBox="1"/>
      </xdr:nvSpPr>
      <xdr:spPr>
        <a:xfrm>
          <a:off x="5041900" y="1446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99372</xdr:rowOff>
    </xdr:from>
    <xdr:to>
      <xdr:col>19</xdr:col>
      <xdr:colOff>184150</xdr:colOff>
      <xdr:row>86</xdr:row>
      <xdr:rowOff>29522</xdr:rowOff>
    </xdr:to>
    <xdr:sp macro="" textlink="">
      <xdr:nvSpPr>
        <xdr:cNvPr id="218" name="楕円 217">
          <a:extLst>
            <a:ext uri="{FF2B5EF4-FFF2-40B4-BE49-F238E27FC236}">
              <a16:creationId xmlns:a16="http://schemas.microsoft.com/office/drawing/2014/main" id="{A2C0CBDF-D261-44B5-889D-491973A8445A}"/>
            </a:ext>
          </a:extLst>
        </xdr:cNvPr>
        <xdr:cNvSpPr/>
      </xdr:nvSpPr>
      <xdr:spPr>
        <a:xfrm>
          <a:off x="4064000" y="146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14299</xdr:rowOff>
    </xdr:from>
    <xdr:ext cx="736600" cy="259045"/>
    <xdr:sp macro="" textlink="">
      <xdr:nvSpPr>
        <xdr:cNvPr id="219" name="テキスト ボックス 218">
          <a:extLst>
            <a:ext uri="{FF2B5EF4-FFF2-40B4-BE49-F238E27FC236}">
              <a16:creationId xmlns:a16="http://schemas.microsoft.com/office/drawing/2014/main" id="{61D91977-23EA-437B-AEDA-158009843B22}"/>
            </a:ext>
          </a:extLst>
        </xdr:cNvPr>
        <xdr:cNvSpPr txBox="1"/>
      </xdr:nvSpPr>
      <xdr:spPr>
        <a:xfrm>
          <a:off x="3733800" y="1475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79311</xdr:rowOff>
    </xdr:from>
    <xdr:to>
      <xdr:col>15</xdr:col>
      <xdr:colOff>133350</xdr:colOff>
      <xdr:row>86</xdr:row>
      <xdr:rowOff>9461</xdr:rowOff>
    </xdr:to>
    <xdr:sp macro="" textlink="">
      <xdr:nvSpPr>
        <xdr:cNvPr id="220" name="楕円 219">
          <a:extLst>
            <a:ext uri="{FF2B5EF4-FFF2-40B4-BE49-F238E27FC236}">
              <a16:creationId xmlns:a16="http://schemas.microsoft.com/office/drawing/2014/main" id="{42BD1A25-D7DA-4F43-BF9C-7A14B028E0E9}"/>
            </a:ext>
          </a:extLst>
        </xdr:cNvPr>
        <xdr:cNvSpPr/>
      </xdr:nvSpPr>
      <xdr:spPr>
        <a:xfrm>
          <a:off x="3175000" y="146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165688</xdr:rowOff>
    </xdr:from>
    <xdr:ext cx="762000" cy="259045"/>
    <xdr:sp macro="" textlink="">
      <xdr:nvSpPr>
        <xdr:cNvPr id="221" name="テキスト ボックス 220">
          <a:extLst>
            <a:ext uri="{FF2B5EF4-FFF2-40B4-BE49-F238E27FC236}">
              <a16:creationId xmlns:a16="http://schemas.microsoft.com/office/drawing/2014/main" id="{CE336D32-F540-439D-8D4B-98F2A03732B5}"/>
            </a:ext>
          </a:extLst>
        </xdr:cNvPr>
        <xdr:cNvSpPr txBox="1"/>
      </xdr:nvSpPr>
      <xdr:spPr>
        <a:xfrm>
          <a:off x="2844800" y="147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82592</xdr:rowOff>
    </xdr:from>
    <xdr:to>
      <xdr:col>11</xdr:col>
      <xdr:colOff>82550</xdr:colOff>
      <xdr:row>85</xdr:row>
      <xdr:rowOff>12742</xdr:rowOff>
    </xdr:to>
    <xdr:sp macro="" textlink="">
      <xdr:nvSpPr>
        <xdr:cNvPr id="222" name="楕円 221">
          <a:extLst>
            <a:ext uri="{FF2B5EF4-FFF2-40B4-BE49-F238E27FC236}">
              <a16:creationId xmlns:a16="http://schemas.microsoft.com/office/drawing/2014/main" id="{E6080D66-9975-496E-999D-8277D9C276E8}"/>
            </a:ext>
          </a:extLst>
        </xdr:cNvPr>
        <xdr:cNvSpPr/>
      </xdr:nvSpPr>
      <xdr:spPr>
        <a:xfrm>
          <a:off x="2286000" y="14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168969</xdr:rowOff>
    </xdr:from>
    <xdr:ext cx="762000" cy="259045"/>
    <xdr:sp macro="" textlink="">
      <xdr:nvSpPr>
        <xdr:cNvPr id="223" name="テキスト ボックス 222">
          <a:extLst>
            <a:ext uri="{FF2B5EF4-FFF2-40B4-BE49-F238E27FC236}">
              <a16:creationId xmlns:a16="http://schemas.microsoft.com/office/drawing/2014/main" id="{C53B9FDB-1273-41E7-9BDC-65D705C4BAFC}"/>
            </a:ext>
          </a:extLst>
        </xdr:cNvPr>
        <xdr:cNvSpPr txBox="1"/>
      </xdr:nvSpPr>
      <xdr:spPr>
        <a:xfrm>
          <a:off x="1955800" y="145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37888</xdr:rowOff>
    </xdr:from>
    <xdr:to>
      <xdr:col>7</xdr:col>
      <xdr:colOff>31750</xdr:colOff>
      <xdr:row>84</xdr:row>
      <xdr:rowOff>139488</xdr:rowOff>
    </xdr:to>
    <xdr:sp macro="" textlink="">
      <xdr:nvSpPr>
        <xdr:cNvPr id="224" name="楕円 223">
          <a:extLst>
            <a:ext uri="{FF2B5EF4-FFF2-40B4-BE49-F238E27FC236}">
              <a16:creationId xmlns:a16="http://schemas.microsoft.com/office/drawing/2014/main" id="{45E64317-B436-4B56-98F8-9197A6C2726F}"/>
            </a:ext>
          </a:extLst>
        </xdr:cNvPr>
        <xdr:cNvSpPr/>
      </xdr:nvSpPr>
      <xdr:spPr>
        <a:xfrm>
          <a:off x="1397000" y="14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124265</xdr:rowOff>
    </xdr:from>
    <xdr:ext cx="762000" cy="259045"/>
    <xdr:sp macro="" textlink="">
      <xdr:nvSpPr>
        <xdr:cNvPr id="225" name="テキスト ボックス 224">
          <a:extLst>
            <a:ext uri="{FF2B5EF4-FFF2-40B4-BE49-F238E27FC236}">
              <a16:creationId xmlns:a16="http://schemas.microsoft.com/office/drawing/2014/main" id="{A9D96F74-8AAF-4594-9275-C19A18D99DF4}"/>
            </a:ext>
          </a:extLst>
        </xdr:cNvPr>
        <xdr:cNvSpPr txBox="1"/>
      </xdr:nvSpPr>
      <xdr:spPr>
        <a:xfrm>
          <a:off x="1066800" y="145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1ED40C1-DEC4-4F07-8A3D-9DFC6117817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C6C80059-EB99-43A1-9B66-164DC6D836D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2FEA679E-E496-4107-94AF-CF170C10F3E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AE2E499E-ADE8-4DB2-B1EF-7F93410904E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2173482-59FF-4CF1-90C8-DE8D2B98E99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E7AE78E-8FA0-4E77-B79C-59DB6629534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5AE3FDAE-5071-4900-80D4-FD330A6A38E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CE8AE366-85EC-4C4B-8307-3D878130179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A16CFEC1-FEB6-45BF-9269-FA3672C200D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59AA57D-1869-4AED-9282-94FA4799AFD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B7C9A51-43A6-429A-B09C-A9BBA52E762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472FC24-1155-47BE-8502-A88766275EB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2C9B140C-C3BB-4464-8767-AED56601218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前年の数値を下回った要因は、採用・退職等による職員構成や経験年数別階層の変動と考えられる。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A53D0D50-1F58-4843-9CCE-4C8724013E7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702CFDFE-5EAD-46E9-B596-04D88CC3718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D737A0B5-84DC-44C5-A351-5C9CC4AF924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F88EC87-95B0-49C4-AC5D-1672DFCCB60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F000F191-36CD-48FE-A94A-5E55BCAE271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B4295E4-2847-4C1E-8964-F5E2862740D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FCF7B052-E61C-4739-8FF5-154B61ADCD5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2966658C-1D24-4BB6-B8BF-CACD82664B6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196A7FEE-AE29-4CF7-92A9-1B1A40FADB5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72467FB6-15D0-4A3C-B293-7B28CBB1531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A49AE626-61E1-4BAC-81E0-5AD0C633647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46ACB729-EF31-4376-8D9F-806532FA3E2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65E892D4-2FB4-4C07-B514-8FF971AF866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74927645-D344-42F5-B181-61017925846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8CF4C7F-B7A7-4924-A239-1ACDE9068F7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A764C51-D35D-4556-8E11-C14C230E291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1F0FBDBB-3804-4606-9268-4AD2ECC1C24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551716A-76D2-4882-8086-AFE795042A88}"/>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EDAC4855-AFEA-40BC-80BC-D9F19C5313CE}"/>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467A38C7-5280-4655-88E9-1128D58A9433}"/>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89964B9A-1BB4-49B4-8ACF-9D9E5FBAF812}"/>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2A2E4A09-7132-4090-A60F-BE3579C681F6}"/>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69376F7A-902A-4819-8313-98CBD76CDB93}"/>
            </a:ext>
          </a:extLst>
        </xdr:cNvPr>
        <xdr:cNvCxnSpPr/>
      </xdr:nvCxnSpPr>
      <xdr:spPr>
        <a:xfrm flipV="1">
          <a:off x="16179800" y="150186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B7A891F0-FAA7-4F2E-8DD2-9096A9AD0A1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E9AD13BB-0050-4A30-BFAE-0F8B9B4EC267}"/>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7E4443EA-599A-4B24-B802-84080E0B606E}"/>
            </a:ext>
          </a:extLst>
        </xdr:cNvPr>
        <xdr:cNvCxnSpPr/>
      </xdr:nvCxnSpPr>
      <xdr:spPr>
        <a:xfrm>
          <a:off x="15290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431DD4EF-4901-4FF0-919C-73571A89B9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C6F1A5EF-9B12-4ADD-9700-5519223FC153}"/>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9452349C-525C-418D-9A10-5EB33B588921}"/>
            </a:ext>
          </a:extLst>
        </xdr:cNvPr>
        <xdr:cNvCxnSpPr/>
      </xdr:nvCxnSpPr>
      <xdr:spPr>
        <a:xfrm>
          <a:off x="14401800" y="148807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778C446D-BCBE-47FF-AC38-17D60261D596}"/>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F84AFB3E-BF53-4278-AED9-C72BD35327E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170543</xdr:rowOff>
    </xdr:to>
    <xdr:cxnSp macro="">
      <xdr:nvCxnSpPr>
        <xdr:cNvPr id="270" name="直線コネクタ 269">
          <a:extLst>
            <a:ext uri="{FF2B5EF4-FFF2-40B4-BE49-F238E27FC236}">
              <a16:creationId xmlns:a16="http://schemas.microsoft.com/office/drawing/2014/main" id="{A1F94F58-6E68-43FD-9583-C567238F91F2}"/>
            </a:ext>
          </a:extLst>
        </xdr:cNvPr>
        <xdr:cNvCxnSpPr/>
      </xdr:nvCxnSpPr>
      <xdr:spPr>
        <a:xfrm flipV="1">
          <a:off x="13512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71" name="フローチャート: 判断 270">
          <a:extLst>
            <a:ext uri="{FF2B5EF4-FFF2-40B4-BE49-F238E27FC236}">
              <a16:creationId xmlns:a16="http://schemas.microsoft.com/office/drawing/2014/main" id="{1B76EAE7-1C39-451B-AF67-1723C09EAEB1}"/>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22BD3C4C-12B2-4F5F-9F87-9C54103CDEEB}"/>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3" name="フローチャート: 判断 272">
          <a:extLst>
            <a:ext uri="{FF2B5EF4-FFF2-40B4-BE49-F238E27FC236}">
              <a16:creationId xmlns:a16="http://schemas.microsoft.com/office/drawing/2014/main" id="{05981903-5015-4F35-97BB-E5868E9ABA88}"/>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4" name="テキスト ボックス 273">
          <a:extLst>
            <a:ext uri="{FF2B5EF4-FFF2-40B4-BE49-F238E27FC236}">
              <a16:creationId xmlns:a16="http://schemas.microsoft.com/office/drawing/2014/main" id="{07D13822-B4D3-4650-8429-F5730E8B3ADD}"/>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F7BA09B-D155-4C02-8A6A-16285776E51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6F5B627-964E-4860-A177-8954A6837E7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994277E-D325-43C8-8C7D-B217783BDA5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6F9BD96-32BC-4489-A3EE-2B3DE5D157F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1897A02-F325-4E29-B55B-9889D3EE57F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0B5B852F-B14E-4534-BD28-993DAC299B0F}"/>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911B8EE7-2887-4528-8F6F-62CAC6FD5D27}"/>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C0F51796-0902-408B-B8CF-743516FD31C1}"/>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2A366578-88FD-4409-BE5C-58C3A78E1A7F}"/>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9E2C181-3E26-4030-AD47-04715A56BD7F}"/>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81FED261-6F3A-4330-8331-33E6331B2852}"/>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E12FF817-6479-44B8-9A05-09ACBDB56322}"/>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2B85E92-4FDA-4224-B719-F44C22E18473}"/>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28283FC9-53B7-4772-A73D-12948A4DD147}"/>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C115E0D6-78E7-4347-AB0E-CC731FB58F71}"/>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8D561388-5901-4AE0-BC96-048B233A4AD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DFCFB3D1-93E5-43D9-85B2-EF302C81D40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ECB23107-5BE6-4F20-A7A4-F4F6C24374C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FA3521BD-6B24-4FD6-8A15-7CCEF84B17C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2880329-2D70-497A-94D5-8B5D9295807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C5171F35-77EB-4085-BD45-39E71A39E9D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811701D-CC80-44A5-B234-ACA52D95122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07DBA43-AFCB-4B9B-89DD-4CD8971EBC1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AE6CAC38-68C3-45F5-81C7-65ED0E77EAA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8B8AF98F-C459-48F5-82A5-5DB8A3AF469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6A20D88E-B3DB-454D-B8B9-485167743D9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2F0E9A9-D248-4867-A488-1F3551A31A0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49D4892E-940D-4AB5-A55C-C88A729D4DD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月策定の定員管理計画において、「令和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人とする」目標を設定した。目標達成に向け、採用者数の抑制、組織の見直し等に取り組んでいるところである。（令和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年度当初職員数は</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名となっている。）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D535991-827E-4577-85BA-D3D8FCD025D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9342D52-9A21-4A0B-9D9B-C6D1ECAC1FF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FA01445-0B00-45CE-96C1-4A0163EC974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76DB8DDC-C319-4788-96FB-576D76DD8FE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A883EED9-2C4C-4E2B-A2C4-6B755398A09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2FFA0B44-8B7C-4986-83FB-F877178304D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577AB92-CB53-4E3F-A1C0-56B40709E2B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2DB6607E-F066-4724-AEE6-2736D02DBDA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33827DEF-8AEE-46EB-A19A-CF36215E2B1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BE88C9E5-8548-4F44-8DC3-3BB73C10567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E076629-2E2B-4AC8-BEC0-6D02267D71B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788A9A36-5C39-4D50-AD71-BE047DA1629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B4CB1A19-0FAD-4B33-B734-3BB585E85F3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8A7F0D68-92F5-4F27-99B1-C2E2B52B851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2E1D442B-4C37-4BE8-B621-A0EA641ACE2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F65B3C7E-9E1B-4973-A149-BD72AB74938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A3CA4F15-03C9-4477-8663-D3BBE2C2C6D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56C45EBB-772A-4BBB-A6C0-00EEE546099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2E013AE-24B9-418E-A6B0-A39D4178BBEE}"/>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D610DFDA-DB4C-4CCF-94B5-6BAB90A0E452}"/>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330DC281-7540-45AA-9CB0-C146596EF71C}"/>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E32AC1B2-F68D-4245-8450-B4D1A9295AB6}"/>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ACC9043D-D415-4F12-8F76-E2B00E68B39B}"/>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119380</xdr:rowOff>
    </xdr:to>
    <xdr:cxnSp macro="">
      <xdr:nvCxnSpPr>
        <xdr:cNvPr id="326" name="直線コネクタ 325">
          <a:extLst>
            <a:ext uri="{FF2B5EF4-FFF2-40B4-BE49-F238E27FC236}">
              <a16:creationId xmlns:a16="http://schemas.microsoft.com/office/drawing/2014/main" id="{4643DB18-A958-4C82-97E6-6898F2B8286F}"/>
            </a:ext>
          </a:extLst>
        </xdr:cNvPr>
        <xdr:cNvCxnSpPr/>
      </xdr:nvCxnSpPr>
      <xdr:spPr>
        <a:xfrm>
          <a:off x="16179800" y="105617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2B45CB5E-F376-420B-AC9D-C7071112ABE6}"/>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355C22DF-4D76-47E1-943E-FAA4E40D6B0C}"/>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89505</xdr:rowOff>
    </xdr:from>
    <xdr:to>
      <xdr:col>77</xdr:col>
      <xdr:colOff>44450</xdr:colOff>
      <xdr:row>61</xdr:row>
      <xdr:rowOff>103294</xdr:rowOff>
    </xdr:to>
    <xdr:cxnSp macro="">
      <xdr:nvCxnSpPr>
        <xdr:cNvPr id="329" name="直線コネクタ 328">
          <a:extLst>
            <a:ext uri="{FF2B5EF4-FFF2-40B4-BE49-F238E27FC236}">
              <a16:creationId xmlns:a16="http://schemas.microsoft.com/office/drawing/2014/main" id="{B8F90384-466F-4DD6-AC8B-29699DBDC413}"/>
            </a:ext>
          </a:extLst>
        </xdr:cNvPr>
        <xdr:cNvCxnSpPr/>
      </xdr:nvCxnSpPr>
      <xdr:spPr>
        <a:xfrm>
          <a:off x="15290800" y="105479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229C7A4F-6318-4483-8A2D-48A942B1DCB8}"/>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3938A492-7DE1-4FD1-97B7-C71249170839}"/>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89505</xdr:rowOff>
    </xdr:to>
    <xdr:cxnSp macro="">
      <xdr:nvCxnSpPr>
        <xdr:cNvPr id="332" name="直線コネクタ 331">
          <a:extLst>
            <a:ext uri="{FF2B5EF4-FFF2-40B4-BE49-F238E27FC236}">
              <a16:creationId xmlns:a16="http://schemas.microsoft.com/office/drawing/2014/main" id="{3EAC11EB-44CD-4ED4-892B-2021DCD2A156}"/>
            </a:ext>
          </a:extLst>
        </xdr:cNvPr>
        <xdr:cNvCxnSpPr/>
      </xdr:nvCxnSpPr>
      <xdr:spPr>
        <a:xfrm>
          <a:off x="14401800" y="105433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138914</xdr:rowOff>
    </xdr:from>
    <xdr:to>
      <xdr:col>73</xdr:col>
      <xdr:colOff>44450</xdr:colOff>
      <xdr:row>61</xdr:row>
      <xdr:rowOff>69064</xdr:rowOff>
    </xdr:to>
    <xdr:sp macro="" textlink="">
      <xdr:nvSpPr>
        <xdr:cNvPr id="333" name="フローチャート: 判断 332">
          <a:extLst>
            <a:ext uri="{FF2B5EF4-FFF2-40B4-BE49-F238E27FC236}">
              <a16:creationId xmlns:a16="http://schemas.microsoft.com/office/drawing/2014/main" id="{602E3857-5ED2-4A13-B4B6-B347DAAB5C7A}"/>
            </a:ext>
          </a:extLst>
        </xdr:cNvPr>
        <xdr:cNvSpPr/>
      </xdr:nvSpPr>
      <xdr:spPr>
        <a:xfrm>
          <a:off x="15240000" y="10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79241</xdr:rowOff>
    </xdr:from>
    <xdr:ext cx="762000" cy="259045"/>
    <xdr:sp macro="" textlink="">
      <xdr:nvSpPr>
        <xdr:cNvPr id="334" name="テキスト ボックス 333">
          <a:extLst>
            <a:ext uri="{FF2B5EF4-FFF2-40B4-BE49-F238E27FC236}">
              <a16:creationId xmlns:a16="http://schemas.microsoft.com/office/drawing/2014/main" id="{EA11AA4B-0564-495D-8724-F50A7426F633}"/>
            </a:ext>
          </a:extLst>
        </xdr:cNvPr>
        <xdr:cNvSpPr txBox="1"/>
      </xdr:nvSpPr>
      <xdr:spPr>
        <a:xfrm>
          <a:off x="14909800" y="101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84909</xdr:rowOff>
    </xdr:to>
    <xdr:cxnSp macro="">
      <xdr:nvCxnSpPr>
        <xdr:cNvPr id="335" name="直線コネクタ 334">
          <a:extLst>
            <a:ext uri="{FF2B5EF4-FFF2-40B4-BE49-F238E27FC236}">
              <a16:creationId xmlns:a16="http://schemas.microsoft.com/office/drawing/2014/main" id="{E8D1736E-36FE-4F0A-8CF3-FCB0547A4193}"/>
            </a:ext>
          </a:extLst>
        </xdr:cNvPr>
        <xdr:cNvCxnSpPr/>
      </xdr:nvCxnSpPr>
      <xdr:spPr>
        <a:xfrm>
          <a:off x="13512800" y="1053186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134317</xdr:rowOff>
    </xdr:from>
    <xdr:to>
      <xdr:col>68</xdr:col>
      <xdr:colOff>203200</xdr:colOff>
      <xdr:row>61</xdr:row>
      <xdr:rowOff>64467</xdr:rowOff>
    </xdr:to>
    <xdr:sp macro="" textlink="">
      <xdr:nvSpPr>
        <xdr:cNvPr id="336" name="フローチャート: 判断 335">
          <a:extLst>
            <a:ext uri="{FF2B5EF4-FFF2-40B4-BE49-F238E27FC236}">
              <a16:creationId xmlns:a16="http://schemas.microsoft.com/office/drawing/2014/main" id="{252FB3D0-66F6-496F-9163-C2E8B6027A6B}"/>
            </a:ext>
          </a:extLst>
        </xdr:cNvPr>
        <xdr:cNvSpPr/>
      </xdr:nvSpPr>
      <xdr:spPr>
        <a:xfrm>
          <a:off x="143510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74644</xdr:rowOff>
    </xdr:from>
    <xdr:ext cx="762000" cy="259045"/>
    <xdr:sp macro="" textlink="">
      <xdr:nvSpPr>
        <xdr:cNvPr id="337" name="テキスト ボックス 336">
          <a:extLst>
            <a:ext uri="{FF2B5EF4-FFF2-40B4-BE49-F238E27FC236}">
              <a16:creationId xmlns:a16="http://schemas.microsoft.com/office/drawing/2014/main" id="{9E53F50A-7FCD-4D54-80AE-B17398B91D19}"/>
            </a:ext>
          </a:extLst>
        </xdr:cNvPr>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38" name="フローチャート: 判断 337">
          <a:extLst>
            <a:ext uri="{FF2B5EF4-FFF2-40B4-BE49-F238E27FC236}">
              <a16:creationId xmlns:a16="http://schemas.microsoft.com/office/drawing/2014/main" id="{B821C4C1-DBA1-41BD-8E6A-9F3B16C654BD}"/>
            </a:ext>
          </a:extLst>
        </xdr:cNvPr>
        <xdr:cNvSpPr/>
      </xdr:nvSpPr>
      <xdr:spPr>
        <a:xfrm>
          <a:off x="13462000" y="1041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39" name="テキスト ボックス 338">
          <a:extLst>
            <a:ext uri="{FF2B5EF4-FFF2-40B4-BE49-F238E27FC236}">
              <a16:creationId xmlns:a16="http://schemas.microsoft.com/office/drawing/2014/main" id="{CF43E3FA-6FF1-49DD-AFEF-F165F23D4F1F}"/>
            </a:ext>
          </a:extLst>
        </xdr:cNvPr>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EB4D800-5235-4E10-9A60-87D4C499EA3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7D6E75D-F4ED-4085-AF01-E7C884AA541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B975D21-8EFB-4C74-A11A-7BD2C5413F4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3FA60C67-4E53-4408-81DE-AC60954D14E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4146236C-E64E-4B3A-B8E0-A418AD62EB9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5" name="楕円 344">
          <a:extLst>
            <a:ext uri="{FF2B5EF4-FFF2-40B4-BE49-F238E27FC236}">
              <a16:creationId xmlns:a16="http://schemas.microsoft.com/office/drawing/2014/main" id="{AC9D8B67-E3BF-403D-841D-0EFFAC3EA3D9}"/>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6" name="定員管理の状況該当値テキスト">
          <a:extLst>
            <a:ext uri="{FF2B5EF4-FFF2-40B4-BE49-F238E27FC236}">
              <a16:creationId xmlns:a16="http://schemas.microsoft.com/office/drawing/2014/main" id="{F04F9223-C3E1-4783-BA3A-73C22DA366A8}"/>
            </a:ext>
          </a:extLst>
        </xdr:cNvPr>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7" name="楕円 346">
          <a:extLst>
            <a:ext uri="{FF2B5EF4-FFF2-40B4-BE49-F238E27FC236}">
              <a16:creationId xmlns:a16="http://schemas.microsoft.com/office/drawing/2014/main" id="{3B4B3C6B-47B1-4C5F-8C8F-02991744762B}"/>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8" name="テキスト ボックス 347">
          <a:extLst>
            <a:ext uri="{FF2B5EF4-FFF2-40B4-BE49-F238E27FC236}">
              <a16:creationId xmlns:a16="http://schemas.microsoft.com/office/drawing/2014/main" id="{7E669A9C-8B04-481C-AEC1-DD7C4B372677}"/>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38705</xdr:rowOff>
    </xdr:from>
    <xdr:to>
      <xdr:col>73</xdr:col>
      <xdr:colOff>44450</xdr:colOff>
      <xdr:row>61</xdr:row>
      <xdr:rowOff>140305</xdr:rowOff>
    </xdr:to>
    <xdr:sp macro="" textlink="">
      <xdr:nvSpPr>
        <xdr:cNvPr id="349" name="楕円 348">
          <a:extLst>
            <a:ext uri="{FF2B5EF4-FFF2-40B4-BE49-F238E27FC236}">
              <a16:creationId xmlns:a16="http://schemas.microsoft.com/office/drawing/2014/main" id="{F93D861B-71F0-4E3A-B457-3695097E3329}"/>
            </a:ext>
          </a:extLst>
        </xdr:cNvPr>
        <xdr:cNvSpPr/>
      </xdr:nvSpPr>
      <xdr:spPr>
        <a:xfrm>
          <a:off x="15240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125082</xdr:rowOff>
    </xdr:from>
    <xdr:ext cx="762000" cy="259045"/>
    <xdr:sp macro="" textlink="">
      <xdr:nvSpPr>
        <xdr:cNvPr id="350" name="テキスト ボックス 349">
          <a:extLst>
            <a:ext uri="{FF2B5EF4-FFF2-40B4-BE49-F238E27FC236}">
              <a16:creationId xmlns:a16="http://schemas.microsoft.com/office/drawing/2014/main" id="{94D7C077-59AD-4A81-8907-F6906194150C}"/>
            </a:ext>
          </a:extLst>
        </xdr:cNvPr>
        <xdr:cNvSpPr txBox="1"/>
      </xdr:nvSpPr>
      <xdr:spPr>
        <a:xfrm>
          <a:off x="14909800" y="1058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51" name="楕円 350">
          <a:extLst>
            <a:ext uri="{FF2B5EF4-FFF2-40B4-BE49-F238E27FC236}">
              <a16:creationId xmlns:a16="http://schemas.microsoft.com/office/drawing/2014/main" id="{273F01C4-2572-479F-89E9-00EBBC686636}"/>
            </a:ext>
          </a:extLst>
        </xdr:cNvPr>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52" name="テキスト ボックス 351">
          <a:extLst>
            <a:ext uri="{FF2B5EF4-FFF2-40B4-BE49-F238E27FC236}">
              <a16:creationId xmlns:a16="http://schemas.microsoft.com/office/drawing/2014/main" id="{F860F818-BF84-431B-9DC7-973893716FAA}"/>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53" name="楕円 352">
          <a:extLst>
            <a:ext uri="{FF2B5EF4-FFF2-40B4-BE49-F238E27FC236}">
              <a16:creationId xmlns:a16="http://schemas.microsoft.com/office/drawing/2014/main" id="{95A79B43-CD7D-4D06-9B77-435FB5C0C5DC}"/>
            </a:ext>
          </a:extLst>
        </xdr:cNvPr>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54" name="テキスト ボックス 353">
          <a:extLst>
            <a:ext uri="{FF2B5EF4-FFF2-40B4-BE49-F238E27FC236}">
              <a16:creationId xmlns:a16="http://schemas.microsoft.com/office/drawing/2014/main" id="{17489D49-2208-4363-A515-BBC7AFE21187}"/>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7FCD4C23-C097-41C7-99A7-685E502E706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59747894-EC1F-4861-AF5D-C8233D4A011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5A2FE8B7-E104-44F3-8897-FBC2C740A24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1450EEC-B776-4556-9B18-45A7355C6AD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70959B65-3F9B-438F-AF87-CAE8CD5B547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F1B19196-AAA3-4628-B9B8-543FBC1865C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FF5AD85E-8296-4667-9EE7-5CD45D79744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7C0883DA-D371-41A1-870B-A153908025E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CEE50070-09A6-454F-AAF6-AF2DFF8C236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4546D713-237D-4BF2-8793-9097C1F408F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B1D6B667-F833-44E3-B745-FEFF4143D0B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717A7D3-523B-4E38-BEB1-2BBDFDC608F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61C4B589-0EEA-4294-9D0F-7E3A63098CE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準ずる債務負担行為に係るものが減少した一方、元利償還金の額が増加したことにより分子となる額は増加した。また、市民税及び固定資産税を主とする標準税収入額等が増加したものの普通交付税及び臨時財政対策債発行可能額が減少し、分母となる額は減少したため、単年度においては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ポイント実質公債費比率が増加となり、３カ年平均では前年度同率となった。</a:t>
          </a:r>
        </a:p>
        <a:p>
          <a:r>
            <a:rPr kumimoji="1" lang="ja-JP" altLang="en-US" sz="1100">
              <a:latin typeface="ＭＳ Ｐゴシック" panose="020B0600070205080204" pitchFamily="50" charset="-128"/>
              <a:ea typeface="ＭＳ Ｐゴシック" panose="020B0600070205080204" pitchFamily="50" charset="-128"/>
            </a:rPr>
            <a:t>　今後の実質公債費比率については、近年頻発している災害に対する災害復旧事業債の償還及び実施予定の大規模事業等により増加が見込まれるため、総合計画による事業の厳選と計画的な財政運営及び、公債費に準ずる債務負担行為の新規設定の抑制により更なる財政健全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8BD2583D-12B3-4403-9283-B79517F1E02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B34070C3-54E0-4AD5-A34D-715FDF1C9BE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1D7401C6-5068-429F-B539-5EF24885F97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6C75C80A-33BB-47DB-B50A-A8A860C0970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C1EA130F-53E3-447A-92F6-9962AC46A63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5F0C1E27-E873-42F6-AEA5-0EFFAB8448B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665902F5-0E1A-43FF-917C-ED4AF9EC1F04}"/>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2A61D507-BD87-4B7B-8E39-4CCACE98612E}"/>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7ECC8F53-A2BE-4A1E-9E01-4FD1FA1A98A9}"/>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85720ED8-819D-4072-82D1-23B2A020DC39}"/>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21313B3C-89C5-4600-820A-908730F3A77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83428863-F149-4C38-8280-D1539D00EE3B}"/>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4E5198A2-64DF-4AA7-92D0-12FB8A835513}"/>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BBACD52B-7312-4C5B-B119-E23238688513}"/>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77FD150A-243B-4A75-8007-5F4E7F37DAF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AFF8F4D1-0409-4DA8-B1FF-A983FCA9016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456AB16A-ACD3-43FD-9CF4-600C11BC45A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26F59164-228B-4D1C-81EB-6D48D97020FC}"/>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CCD89C61-910C-4355-B43A-4B5FE2FEB801}"/>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5C8DDD5D-51E3-414B-B266-7ECCFEF350C9}"/>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47DF1A96-57B9-4A6E-B8F4-1598459A040B}"/>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4961376D-85DA-4F67-A118-9BE4AC793468}"/>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116417</xdr:rowOff>
    </xdr:to>
    <xdr:cxnSp macro="">
      <xdr:nvCxnSpPr>
        <xdr:cNvPr id="390" name="直線コネクタ 389">
          <a:extLst>
            <a:ext uri="{FF2B5EF4-FFF2-40B4-BE49-F238E27FC236}">
              <a16:creationId xmlns:a16="http://schemas.microsoft.com/office/drawing/2014/main" id="{67578453-F81E-4613-8DF7-7943F2FE90C9}"/>
            </a:ext>
          </a:extLst>
        </xdr:cNvPr>
        <xdr:cNvCxnSpPr/>
      </xdr:nvCxnSpPr>
      <xdr:spPr>
        <a:xfrm>
          <a:off x="16179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A15D7167-C5F8-4C95-82C3-0B6B888F9CAE}"/>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454B985C-EF4C-48DB-B781-02AA246440D8}"/>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162378</xdr:rowOff>
    </xdr:to>
    <xdr:cxnSp macro="">
      <xdr:nvCxnSpPr>
        <xdr:cNvPr id="393" name="直線コネクタ 392">
          <a:extLst>
            <a:ext uri="{FF2B5EF4-FFF2-40B4-BE49-F238E27FC236}">
              <a16:creationId xmlns:a16="http://schemas.microsoft.com/office/drawing/2014/main" id="{35660C2A-D29A-4E51-801A-7B369C972BCC}"/>
            </a:ext>
          </a:extLst>
        </xdr:cNvPr>
        <xdr:cNvCxnSpPr/>
      </xdr:nvCxnSpPr>
      <xdr:spPr>
        <a:xfrm flipV="1">
          <a:off x="15290800" y="71458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A06A1C3C-0117-4729-A5E0-20C5838FC98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D51BF5AC-015D-47B2-8CDA-3558F399150B}"/>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59872</xdr:rowOff>
    </xdr:to>
    <xdr:cxnSp macro="">
      <xdr:nvCxnSpPr>
        <xdr:cNvPr id="396" name="直線コネクタ 395">
          <a:extLst>
            <a:ext uri="{FF2B5EF4-FFF2-40B4-BE49-F238E27FC236}">
              <a16:creationId xmlns:a16="http://schemas.microsoft.com/office/drawing/2014/main" id="{7587F074-19B4-4A3E-AB61-762D7600B0AA}"/>
            </a:ext>
          </a:extLst>
        </xdr:cNvPr>
        <xdr:cNvCxnSpPr/>
      </xdr:nvCxnSpPr>
      <xdr:spPr>
        <a:xfrm flipV="1">
          <a:off x="14401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7" name="フローチャート: 判断 396">
          <a:extLst>
            <a:ext uri="{FF2B5EF4-FFF2-40B4-BE49-F238E27FC236}">
              <a16:creationId xmlns:a16="http://schemas.microsoft.com/office/drawing/2014/main" id="{6500E4E2-99B5-4944-8633-F9E55E193877}"/>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8" name="テキスト ボックス 397">
          <a:extLst>
            <a:ext uri="{FF2B5EF4-FFF2-40B4-BE49-F238E27FC236}">
              <a16:creationId xmlns:a16="http://schemas.microsoft.com/office/drawing/2014/main" id="{0C99F1BA-0BFF-4DB1-BFD6-D00E920FB5C1}"/>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94343</xdr:rowOff>
    </xdr:to>
    <xdr:cxnSp macro="">
      <xdr:nvCxnSpPr>
        <xdr:cNvPr id="399" name="直線コネクタ 398">
          <a:extLst>
            <a:ext uri="{FF2B5EF4-FFF2-40B4-BE49-F238E27FC236}">
              <a16:creationId xmlns:a16="http://schemas.microsoft.com/office/drawing/2014/main" id="{6D4708F3-D490-4D1D-9F33-A4C25F4771B1}"/>
            </a:ext>
          </a:extLst>
        </xdr:cNvPr>
        <xdr:cNvCxnSpPr/>
      </xdr:nvCxnSpPr>
      <xdr:spPr>
        <a:xfrm flipV="1">
          <a:off x="13512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18748</xdr:rowOff>
    </xdr:from>
    <xdr:to>
      <xdr:col>68</xdr:col>
      <xdr:colOff>203200</xdr:colOff>
      <xdr:row>40</xdr:row>
      <xdr:rowOff>120348</xdr:rowOff>
    </xdr:to>
    <xdr:sp macro="" textlink="">
      <xdr:nvSpPr>
        <xdr:cNvPr id="400" name="フローチャート: 判断 399">
          <a:extLst>
            <a:ext uri="{FF2B5EF4-FFF2-40B4-BE49-F238E27FC236}">
              <a16:creationId xmlns:a16="http://schemas.microsoft.com/office/drawing/2014/main" id="{159DEC38-4217-4D80-B9C1-05FA59802233}"/>
            </a:ext>
          </a:extLst>
        </xdr:cNvPr>
        <xdr:cNvSpPr/>
      </xdr:nvSpPr>
      <xdr:spPr>
        <a:xfrm>
          <a:off x="14351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01" name="テキスト ボックス 400">
          <a:extLst>
            <a:ext uri="{FF2B5EF4-FFF2-40B4-BE49-F238E27FC236}">
              <a16:creationId xmlns:a16="http://schemas.microsoft.com/office/drawing/2014/main" id="{1C84DE0A-05E4-4582-BE37-DD74225BE62E}"/>
            </a:ext>
          </a:extLst>
        </xdr:cNvPr>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2" name="フローチャート: 判断 401">
          <a:extLst>
            <a:ext uri="{FF2B5EF4-FFF2-40B4-BE49-F238E27FC236}">
              <a16:creationId xmlns:a16="http://schemas.microsoft.com/office/drawing/2014/main" id="{19D9940C-6FB3-4CBB-80FC-40129E54CA39}"/>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3" name="テキスト ボックス 402">
          <a:extLst>
            <a:ext uri="{FF2B5EF4-FFF2-40B4-BE49-F238E27FC236}">
              <a16:creationId xmlns:a16="http://schemas.microsoft.com/office/drawing/2014/main" id="{B256D6F9-156B-4424-8A2C-BE64CA4F829F}"/>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E316D5A8-A726-4082-801E-E5EE484EBD2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D989D38-0B2B-424C-94BD-240815C1F27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9B26034-3A13-4F01-AA1F-E5EFED800CA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EE55D75C-2D40-4313-A79A-E3C8E2DC9E8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E995FF91-CD2A-4EA9-8927-FD3FF27BA71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9" name="楕円 408">
          <a:extLst>
            <a:ext uri="{FF2B5EF4-FFF2-40B4-BE49-F238E27FC236}">
              <a16:creationId xmlns:a16="http://schemas.microsoft.com/office/drawing/2014/main" id="{E9DF0382-CD11-48F8-B9F3-A28276DAAD52}"/>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10" name="公債費負担の状況該当値テキスト">
          <a:extLst>
            <a:ext uri="{FF2B5EF4-FFF2-40B4-BE49-F238E27FC236}">
              <a16:creationId xmlns:a16="http://schemas.microsoft.com/office/drawing/2014/main" id="{7C001294-19B5-41F3-BC73-60B616F955D7}"/>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a:extLst>
            <a:ext uri="{FF2B5EF4-FFF2-40B4-BE49-F238E27FC236}">
              <a16:creationId xmlns:a16="http://schemas.microsoft.com/office/drawing/2014/main" id="{894E4CD4-63A3-46A6-81FE-102AD7EB3A89}"/>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a:extLst>
            <a:ext uri="{FF2B5EF4-FFF2-40B4-BE49-F238E27FC236}">
              <a16:creationId xmlns:a16="http://schemas.microsoft.com/office/drawing/2014/main" id="{90A32F58-4728-4381-88B6-4CEF5879371C}"/>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a:extLst>
            <a:ext uri="{FF2B5EF4-FFF2-40B4-BE49-F238E27FC236}">
              <a16:creationId xmlns:a16="http://schemas.microsoft.com/office/drawing/2014/main" id="{1B1BE352-9A6D-4797-8E5F-B694C8B7FCC1}"/>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a:extLst>
            <a:ext uri="{FF2B5EF4-FFF2-40B4-BE49-F238E27FC236}">
              <a16:creationId xmlns:a16="http://schemas.microsoft.com/office/drawing/2014/main" id="{F14A4182-223B-4244-8962-606BE81C323A}"/>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5" name="楕円 414">
          <a:extLst>
            <a:ext uri="{FF2B5EF4-FFF2-40B4-BE49-F238E27FC236}">
              <a16:creationId xmlns:a16="http://schemas.microsoft.com/office/drawing/2014/main" id="{14367909-A087-4444-BA8B-D669649B2D39}"/>
            </a:ext>
          </a:extLst>
        </xdr:cNvPr>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6" name="テキスト ボックス 415">
          <a:extLst>
            <a:ext uri="{FF2B5EF4-FFF2-40B4-BE49-F238E27FC236}">
              <a16:creationId xmlns:a16="http://schemas.microsoft.com/office/drawing/2014/main" id="{A16920AC-5386-40DD-A765-D90453D82C8E}"/>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7" name="楕円 416">
          <a:extLst>
            <a:ext uri="{FF2B5EF4-FFF2-40B4-BE49-F238E27FC236}">
              <a16:creationId xmlns:a16="http://schemas.microsoft.com/office/drawing/2014/main" id="{94E46399-9581-4FAA-AC77-85CA3B091FBB}"/>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8" name="テキスト ボックス 417">
          <a:extLst>
            <a:ext uri="{FF2B5EF4-FFF2-40B4-BE49-F238E27FC236}">
              <a16:creationId xmlns:a16="http://schemas.microsoft.com/office/drawing/2014/main" id="{C733D789-6535-408C-B274-A3D3A0C11D47}"/>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CEE692AB-BB06-45D0-B090-6ACBF87765D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77C6B2E-B4DA-40A9-AA31-2879929EBC6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DEE7883A-672E-4F64-A4C6-EBDF6AC291C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7736732-CD0A-4095-82C0-60D865250E4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FA10C835-5AC8-4932-8ACB-058AA137769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AECAF2C2-BCAF-46E6-ABDD-D6D19204645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8EC6D98-A9A2-4D93-A044-086AB353AEE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A0425FA3-593A-4D0F-BF92-3AC8763F1A1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1083E5FC-8392-4512-833A-431B6ACD45E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607F4963-4AB9-403A-BCA2-B34B3FA738A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9EBDEFA2-77A2-4B2D-9DF5-6EA799D92B6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52FEC006-B903-4033-9510-FFCD97BD490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DC213F52-F53E-4CC6-B2FC-8203A7B362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地方債現在高の減少や債務負担行為に基づく支出予定額の減少、充当可能基金の残高の増加等により、前年比で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ポイント減少したが、なお類似団体平均値を上回っている状況にある。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二本松駅南整備事業や公立小中学校の長寿命化改修等の大規模事業により地方債残高の増加が見込まれることから、効果的な繰上償還を検討するとともに、長期総合計画の見直しによる事業の厳選により、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7FB0D993-BD1A-4D1D-BF3F-8D9C9DD880E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A3B24B12-8DDE-4E22-82C5-C7994BE22DD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6693B50D-34F2-4661-9EFC-D7BEEE4D61F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AAF3D97F-BADD-4522-BC02-80F813498EE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A4BD4789-0A28-4B20-8601-3726C09FC101}"/>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900C37A6-D3D8-4752-AB44-C860682358C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487A3D15-985D-48A8-9AB7-7681FF043E1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97EA31CC-C949-4382-8127-0BF548A80D1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D0ED6C6-8FA5-40AD-AD77-134A3E36726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E84C71B6-91BB-4E36-8C64-D97D0254F5D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2223C096-F12C-4F7D-8411-23C07749BC3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78257F0B-4EED-4949-AA4D-E0B632539FD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927AE7D8-DE78-484D-84CC-34B1799C2D7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133D4FE6-A0C1-4125-9165-EA0A810A635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B0AA7B2D-B0EC-492D-90B6-80786CE56E2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BDE6D105-17DE-4D5E-B48F-10E5EFC5A48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FD893698-ED45-4491-B3D6-8765EAD81DE1}"/>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30F99455-8EE9-4706-8C55-FD595EA767CE}"/>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2257AD78-5ACD-4A94-AB0D-B6529C7BA495}"/>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B98B4894-4535-4686-A2C3-E6321ED574E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15028</xdr:rowOff>
    </xdr:from>
    <xdr:to>
      <xdr:col>81</xdr:col>
      <xdr:colOff>44450</xdr:colOff>
      <xdr:row>17</xdr:row>
      <xdr:rowOff>65969</xdr:rowOff>
    </xdr:to>
    <xdr:cxnSp macro="">
      <xdr:nvCxnSpPr>
        <xdr:cNvPr id="452" name="直線コネクタ 451">
          <a:extLst>
            <a:ext uri="{FF2B5EF4-FFF2-40B4-BE49-F238E27FC236}">
              <a16:creationId xmlns:a16="http://schemas.microsoft.com/office/drawing/2014/main" id="{894AD726-56ED-47D9-A75D-E110CE2299C7}"/>
            </a:ext>
          </a:extLst>
        </xdr:cNvPr>
        <xdr:cNvCxnSpPr/>
      </xdr:nvCxnSpPr>
      <xdr:spPr>
        <a:xfrm flipV="1">
          <a:off x="16179800" y="2929678"/>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696E2DFF-0C67-48FC-9C7B-396DE0C4B95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7D3511C4-E42C-491F-B34C-3CA670AF4E4F}"/>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65969</xdr:rowOff>
    </xdr:from>
    <xdr:to>
      <xdr:col>77</xdr:col>
      <xdr:colOff>44450</xdr:colOff>
      <xdr:row>18</xdr:row>
      <xdr:rowOff>51365</xdr:rowOff>
    </xdr:to>
    <xdr:cxnSp macro="">
      <xdr:nvCxnSpPr>
        <xdr:cNvPr id="455" name="直線コネクタ 454">
          <a:extLst>
            <a:ext uri="{FF2B5EF4-FFF2-40B4-BE49-F238E27FC236}">
              <a16:creationId xmlns:a16="http://schemas.microsoft.com/office/drawing/2014/main" id="{B83CEA8B-0B2E-4AD6-821E-5ADCFA0FF938}"/>
            </a:ext>
          </a:extLst>
        </xdr:cNvPr>
        <xdr:cNvCxnSpPr/>
      </xdr:nvCxnSpPr>
      <xdr:spPr>
        <a:xfrm flipV="1">
          <a:off x="15290800" y="2980619"/>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CC7FA0D7-485E-4C1A-9B15-992153AF25C5}"/>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8B18160E-D0EB-4FD2-81A7-6633820AFFCD}"/>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169192</xdr:rowOff>
    </xdr:from>
    <xdr:to>
      <xdr:col>72</xdr:col>
      <xdr:colOff>203200</xdr:colOff>
      <xdr:row>18</xdr:row>
      <xdr:rowOff>51365</xdr:rowOff>
    </xdr:to>
    <xdr:cxnSp macro="">
      <xdr:nvCxnSpPr>
        <xdr:cNvPr id="458" name="直線コネクタ 457">
          <a:extLst>
            <a:ext uri="{FF2B5EF4-FFF2-40B4-BE49-F238E27FC236}">
              <a16:creationId xmlns:a16="http://schemas.microsoft.com/office/drawing/2014/main" id="{B74F1CE7-B2DD-4DC6-90E4-CC96A9FD210D}"/>
            </a:ext>
          </a:extLst>
        </xdr:cNvPr>
        <xdr:cNvCxnSpPr/>
      </xdr:nvCxnSpPr>
      <xdr:spPr>
        <a:xfrm>
          <a:off x="14401800" y="308384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106186</xdr:rowOff>
    </xdr:from>
    <xdr:to>
      <xdr:col>73</xdr:col>
      <xdr:colOff>44450</xdr:colOff>
      <xdr:row>17</xdr:row>
      <xdr:rowOff>36336</xdr:rowOff>
    </xdr:to>
    <xdr:sp macro="" textlink="">
      <xdr:nvSpPr>
        <xdr:cNvPr id="459" name="フローチャート: 判断 458">
          <a:extLst>
            <a:ext uri="{FF2B5EF4-FFF2-40B4-BE49-F238E27FC236}">
              <a16:creationId xmlns:a16="http://schemas.microsoft.com/office/drawing/2014/main" id="{764A07BC-7837-4F95-BBE3-343A2B4B30B4}"/>
            </a:ext>
          </a:extLst>
        </xdr:cNvPr>
        <xdr:cNvSpPr/>
      </xdr:nvSpPr>
      <xdr:spPr>
        <a:xfrm>
          <a:off x="15240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46513</xdr:rowOff>
    </xdr:from>
    <xdr:ext cx="762000" cy="259045"/>
    <xdr:sp macro="" textlink="">
      <xdr:nvSpPr>
        <xdr:cNvPr id="460" name="テキスト ボックス 459">
          <a:extLst>
            <a:ext uri="{FF2B5EF4-FFF2-40B4-BE49-F238E27FC236}">
              <a16:creationId xmlns:a16="http://schemas.microsoft.com/office/drawing/2014/main" id="{86103C4F-234E-428A-B800-AB98D1E879B8}"/>
            </a:ext>
          </a:extLst>
        </xdr:cNvPr>
        <xdr:cNvSpPr txBox="1"/>
      </xdr:nvSpPr>
      <xdr:spPr>
        <a:xfrm>
          <a:off x="14909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147743</xdr:rowOff>
    </xdr:from>
    <xdr:to>
      <xdr:col>68</xdr:col>
      <xdr:colOff>152400</xdr:colOff>
      <xdr:row>17</xdr:row>
      <xdr:rowOff>169192</xdr:rowOff>
    </xdr:to>
    <xdr:cxnSp macro="">
      <xdr:nvCxnSpPr>
        <xdr:cNvPr id="461" name="直線コネクタ 460">
          <a:extLst>
            <a:ext uri="{FF2B5EF4-FFF2-40B4-BE49-F238E27FC236}">
              <a16:creationId xmlns:a16="http://schemas.microsoft.com/office/drawing/2014/main" id="{6762075C-B13E-46A8-B1C8-749774437935}"/>
            </a:ext>
          </a:extLst>
        </xdr:cNvPr>
        <xdr:cNvCxnSpPr/>
      </xdr:nvCxnSpPr>
      <xdr:spPr>
        <a:xfrm>
          <a:off x="13512800" y="306239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118251</xdr:rowOff>
    </xdr:from>
    <xdr:to>
      <xdr:col>68</xdr:col>
      <xdr:colOff>203200</xdr:colOff>
      <xdr:row>17</xdr:row>
      <xdr:rowOff>48401</xdr:rowOff>
    </xdr:to>
    <xdr:sp macro="" textlink="">
      <xdr:nvSpPr>
        <xdr:cNvPr id="462" name="フローチャート: 判断 461">
          <a:extLst>
            <a:ext uri="{FF2B5EF4-FFF2-40B4-BE49-F238E27FC236}">
              <a16:creationId xmlns:a16="http://schemas.microsoft.com/office/drawing/2014/main" id="{C2DB0438-3D65-40D7-8CC2-0DF26A75DA1D}"/>
            </a:ext>
          </a:extLst>
        </xdr:cNvPr>
        <xdr:cNvSpPr/>
      </xdr:nvSpPr>
      <xdr:spPr>
        <a:xfrm>
          <a:off x="14351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58578</xdr:rowOff>
    </xdr:from>
    <xdr:ext cx="762000" cy="259045"/>
    <xdr:sp macro="" textlink="">
      <xdr:nvSpPr>
        <xdr:cNvPr id="463" name="テキスト ボックス 462">
          <a:extLst>
            <a:ext uri="{FF2B5EF4-FFF2-40B4-BE49-F238E27FC236}">
              <a16:creationId xmlns:a16="http://schemas.microsoft.com/office/drawing/2014/main" id="{40AC22E9-99C4-4E12-9FB0-BE921386D249}"/>
            </a:ext>
          </a:extLst>
        </xdr:cNvPr>
        <xdr:cNvSpPr txBox="1"/>
      </xdr:nvSpPr>
      <xdr:spPr>
        <a:xfrm>
          <a:off x="14020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64" name="フローチャート: 判断 463">
          <a:extLst>
            <a:ext uri="{FF2B5EF4-FFF2-40B4-BE49-F238E27FC236}">
              <a16:creationId xmlns:a16="http://schemas.microsoft.com/office/drawing/2014/main" id="{B9F4E744-4C7F-4C2F-9A46-354F154DA6A8}"/>
            </a:ext>
          </a:extLst>
        </xdr:cNvPr>
        <xdr:cNvSpPr/>
      </xdr:nvSpPr>
      <xdr:spPr>
        <a:xfrm>
          <a:off x="13462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160319</xdr:rowOff>
    </xdr:from>
    <xdr:ext cx="762000" cy="259045"/>
    <xdr:sp macro="" textlink="">
      <xdr:nvSpPr>
        <xdr:cNvPr id="465" name="テキスト ボックス 464">
          <a:extLst>
            <a:ext uri="{FF2B5EF4-FFF2-40B4-BE49-F238E27FC236}">
              <a16:creationId xmlns:a16="http://schemas.microsoft.com/office/drawing/2014/main" id="{80CA8016-62AE-4361-88A9-04642D6875BF}"/>
            </a:ext>
          </a:extLst>
        </xdr:cNvPr>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7E5E62DD-2BCA-45B0-9C3E-62DFA747689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4937ED0C-9DC7-43CD-AB6D-BF0C1CD2BD7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9267CF0C-5E6A-432A-BB21-4F1411FC5F7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D0CD7E5A-FE3C-4D1C-AB9A-808E5D32585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FD59E757-377F-4FAC-806E-82DD5977E11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135678</xdr:rowOff>
    </xdr:from>
    <xdr:to>
      <xdr:col>81</xdr:col>
      <xdr:colOff>95250</xdr:colOff>
      <xdr:row>17</xdr:row>
      <xdr:rowOff>65828</xdr:rowOff>
    </xdr:to>
    <xdr:sp macro="" textlink="">
      <xdr:nvSpPr>
        <xdr:cNvPr id="471" name="楕円 470">
          <a:extLst>
            <a:ext uri="{FF2B5EF4-FFF2-40B4-BE49-F238E27FC236}">
              <a16:creationId xmlns:a16="http://schemas.microsoft.com/office/drawing/2014/main" id="{7CD15826-B6D5-4388-AE51-FCAE2E6B4392}"/>
            </a:ext>
          </a:extLst>
        </xdr:cNvPr>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107755</xdr:rowOff>
    </xdr:from>
    <xdr:ext cx="762000" cy="259045"/>
    <xdr:sp macro="" textlink="">
      <xdr:nvSpPr>
        <xdr:cNvPr id="472" name="将来負担の状況該当値テキスト">
          <a:extLst>
            <a:ext uri="{FF2B5EF4-FFF2-40B4-BE49-F238E27FC236}">
              <a16:creationId xmlns:a16="http://schemas.microsoft.com/office/drawing/2014/main" id="{CAA92492-6E84-4DF5-88C8-178BE87AE5B8}"/>
            </a:ext>
          </a:extLst>
        </xdr:cNvPr>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15169</xdr:rowOff>
    </xdr:from>
    <xdr:to>
      <xdr:col>77</xdr:col>
      <xdr:colOff>95250</xdr:colOff>
      <xdr:row>17</xdr:row>
      <xdr:rowOff>116769</xdr:rowOff>
    </xdr:to>
    <xdr:sp macro="" textlink="">
      <xdr:nvSpPr>
        <xdr:cNvPr id="473" name="楕円 472">
          <a:extLst>
            <a:ext uri="{FF2B5EF4-FFF2-40B4-BE49-F238E27FC236}">
              <a16:creationId xmlns:a16="http://schemas.microsoft.com/office/drawing/2014/main" id="{95F38E17-F495-4E8B-BB1F-321353848D45}"/>
            </a:ext>
          </a:extLst>
        </xdr:cNvPr>
        <xdr:cNvSpPr/>
      </xdr:nvSpPr>
      <xdr:spPr>
        <a:xfrm>
          <a:off x="16129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101546</xdr:rowOff>
    </xdr:from>
    <xdr:ext cx="736600" cy="259045"/>
    <xdr:sp macro="" textlink="">
      <xdr:nvSpPr>
        <xdr:cNvPr id="474" name="テキスト ボックス 473">
          <a:extLst>
            <a:ext uri="{FF2B5EF4-FFF2-40B4-BE49-F238E27FC236}">
              <a16:creationId xmlns:a16="http://schemas.microsoft.com/office/drawing/2014/main" id="{493E5394-8B3A-4095-B614-A25E046715BB}"/>
            </a:ext>
          </a:extLst>
        </xdr:cNvPr>
        <xdr:cNvSpPr txBox="1"/>
      </xdr:nvSpPr>
      <xdr:spPr>
        <a:xfrm>
          <a:off x="15798800" y="301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565</xdr:rowOff>
    </xdr:from>
    <xdr:to>
      <xdr:col>73</xdr:col>
      <xdr:colOff>44450</xdr:colOff>
      <xdr:row>18</xdr:row>
      <xdr:rowOff>102165</xdr:rowOff>
    </xdr:to>
    <xdr:sp macro="" textlink="">
      <xdr:nvSpPr>
        <xdr:cNvPr id="475" name="楕円 474">
          <a:extLst>
            <a:ext uri="{FF2B5EF4-FFF2-40B4-BE49-F238E27FC236}">
              <a16:creationId xmlns:a16="http://schemas.microsoft.com/office/drawing/2014/main" id="{8467576D-9A40-42A3-BECE-8FEA271755EB}"/>
            </a:ext>
          </a:extLst>
        </xdr:cNvPr>
        <xdr:cNvSpPr/>
      </xdr:nvSpPr>
      <xdr:spPr>
        <a:xfrm>
          <a:off x="15240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86942</xdr:rowOff>
    </xdr:from>
    <xdr:ext cx="762000" cy="259045"/>
    <xdr:sp macro="" textlink="">
      <xdr:nvSpPr>
        <xdr:cNvPr id="476" name="テキスト ボックス 475">
          <a:extLst>
            <a:ext uri="{FF2B5EF4-FFF2-40B4-BE49-F238E27FC236}">
              <a16:creationId xmlns:a16="http://schemas.microsoft.com/office/drawing/2014/main" id="{2B89623A-C212-48D3-A1D5-46D9003BAFA4}"/>
            </a:ext>
          </a:extLst>
        </xdr:cNvPr>
        <xdr:cNvSpPr txBox="1"/>
      </xdr:nvSpPr>
      <xdr:spPr>
        <a:xfrm>
          <a:off x="14909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118392</xdr:rowOff>
    </xdr:from>
    <xdr:to>
      <xdr:col>68</xdr:col>
      <xdr:colOff>203200</xdr:colOff>
      <xdr:row>18</xdr:row>
      <xdr:rowOff>48542</xdr:rowOff>
    </xdr:to>
    <xdr:sp macro="" textlink="">
      <xdr:nvSpPr>
        <xdr:cNvPr id="477" name="楕円 476">
          <a:extLst>
            <a:ext uri="{FF2B5EF4-FFF2-40B4-BE49-F238E27FC236}">
              <a16:creationId xmlns:a16="http://schemas.microsoft.com/office/drawing/2014/main" id="{0A485A87-385B-448A-B9B1-2235BE548BB3}"/>
            </a:ext>
          </a:extLst>
        </xdr:cNvPr>
        <xdr:cNvSpPr/>
      </xdr:nvSpPr>
      <xdr:spPr>
        <a:xfrm>
          <a:off x="14351000" y="3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33319</xdr:rowOff>
    </xdr:from>
    <xdr:ext cx="762000" cy="259045"/>
    <xdr:sp macro="" textlink="">
      <xdr:nvSpPr>
        <xdr:cNvPr id="478" name="テキスト ボックス 477">
          <a:extLst>
            <a:ext uri="{FF2B5EF4-FFF2-40B4-BE49-F238E27FC236}">
              <a16:creationId xmlns:a16="http://schemas.microsoft.com/office/drawing/2014/main" id="{5EC31CCE-4926-491E-BB25-809DBE9AE44A}"/>
            </a:ext>
          </a:extLst>
        </xdr:cNvPr>
        <xdr:cNvSpPr txBox="1"/>
      </xdr:nvSpPr>
      <xdr:spPr>
        <a:xfrm>
          <a:off x="14020800" y="31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96943</xdr:rowOff>
    </xdr:from>
    <xdr:to>
      <xdr:col>64</xdr:col>
      <xdr:colOff>152400</xdr:colOff>
      <xdr:row>18</xdr:row>
      <xdr:rowOff>27093</xdr:rowOff>
    </xdr:to>
    <xdr:sp macro="" textlink="">
      <xdr:nvSpPr>
        <xdr:cNvPr id="479" name="楕円 478">
          <a:extLst>
            <a:ext uri="{FF2B5EF4-FFF2-40B4-BE49-F238E27FC236}">
              <a16:creationId xmlns:a16="http://schemas.microsoft.com/office/drawing/2014/main" id="{FBB60B94-88FA-4B47-BE95-2D63E9997100}"/>
            </a:ext>
          </a:extLst>
        </xdr:cNvPr>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11870</xdr:rowOff>
    </xdr:from>
    <xdr:ext cx="762000" cy="259045"/>
    <xdr:sp macro="" textlink="">
      <xdr:nvSpPr>
        <xdr:cNvPr id="480" name="テキスト ボックス 479">
          <a:extLst>
            <a:ext uri="{FF2B5EF4-FFF2-40B4-BE49-F238E27FC236}">
              <a16:creationId xmlns:a16="http://schemas.microsoft.com/office/drawing/2014/main" id="{7F764390-7CAA-46D1-A8B6-6926D9D74C96}"/>
            </a:ext>
          </a:extLst>
        </xdr:cNvPr>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52,162
51,673
344.42
33,655,397
31,372,576
1,688,890
16,890,830
32,562,920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％となったが、全国・県平均を下回っている。　　　</a:t>
          </a:r>
        </a:p>
        <a:p>
          <a:r>
            <a:rPr kumimoji="1" lang="ja-JP" altLang="en-US" sz="1300">
              <a:latin typeface="ＭＳ Ｐゴシック" panose="020B0600070205080204" pitchFamily="50" charset="-128"/>
              <a:ea typeface="ＭＳ Ｐゴシック" panose="020B0600070205080204" pitchFamily="50" charset="-128"/>
            </a:rPr>
            <a:t>　また、人件費及び人件費に準ずる経費の人口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人当たりの決算額については類似団体平均を上回っていることから、引き続き定員管理・職員給与の適正化を図り、人件費関係経費全体の抑制に努める。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物件費に係る経常収支比率については、前年度比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ポイント増となり、類似団体平均及び全国平均を上回っている。福島県内類似団体では平均並みとなっている。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主な要因は、前年度、新型コロナウイルス感染症地方創生臨時交付金を充当していた経費が、一般財源での対応となった事等によるもの。</a:t>
          </a:r>
        </a:p>
        <a:p>
          <a:r>
            <a:rPr kumimoji="1" lang="ja-JP" altLang="en-US" sz="1200">
              <a:latin typeface="ＭＳ Ｐゴシック" panose="020B0600070205080204" pitchFamily="50" charset="-128"/>
              <a:ea typeface="ＭＳ Ｐゴシック" panose="020B0600070205080204" pitchFamily="50" charset="-128"/>
            </a:rPr>
            <a:t>　今後も引き続き、コストを意識した効率的で効果的な市民サービスの提供方法について検討し、物件費の抑制に努める。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18</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18</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10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7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19050</xdr:rowOff>
    </xdr:from>
    <xdr:to>
      <xdr:col>69</xdr:col>
      <xdr:colOff>142875</xdr:colOff>
      <xdr:row>19</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ポイントの増となり、全国・県・類似団体平均を下回っている。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今後も生活保護費をはじめ社会保障の増加が見込まれるため、資格審査の適正化など財政負担が過度にならないよう適正管理に努める。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xdr:rowOff>
    </xdr:from>
    <xdr:to>
      <xdr:col>24</xdr:col>
      <xdr:colOff>25400</xdr:colOff>
      <xdr:row>54</xdr:row>
      <xdr:rowOff>17272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66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xdr:rowOff>
    </xdr:from>
    <xdr:to>
      <xdr:col>19</xdr:col>
      <xdr:colOff>187325</xdr:colOff>
      <xdr:row>54</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66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60198</xdr:rowOff>
    </xdr:from>
    <xdr:to>
      <xdr:col>15</xdr:col>
      <xdr:colOff>149225</xdr:colOff>
      <xdr:row>55</xdr:row>
      <xdr:rowOff>161798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146575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72136</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30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137922</xdr:rowOff>
    </xdr:from>
    <xdr:to>
      <xdr:col>24</xdr:col>
      <xdr:colOff>76200</xdr:colOff>
      <xdr:row>54</xdr:row>
      <xdr:rowOff>68072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46499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128778</xdr:rowOff>
    </xdr:from>
    <xdr:to>
      <xdr:col>20</xdr:col>
      <xdr:colOff>38100</xdr:colOff>
      <xdr:row>54</xdr:row>
      <xdr:rowOff>58928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69105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21336</xdr:rowOff>
    </xdr:from>
    <xdr:to>
      <xdr:col>6</xdr:col>
      <xdr:colOff>171450</xdr:colOff>
      <xdr:row>54</xdr:row>
      <xdr:rowOff>122936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133113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その他に係る経常収支比率は、繰出金が増加した一方、維持補修費が増加した影響により全体で前年度比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今後も公共施設等管理計画に基づき、効率的な施設管理を図り、維持補修費及び繰出金の抑制に努める。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56</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56</xdr:row>
      <xdr:rowOff>94343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94343</xdr:rowOff>
    </xdr:from>
    <xdr:to>
      <xdr:col>73</xdr:col>
      <xdr:colOff>180975</xdr:colOff>
      <xdr:row>58</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955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68035</xdr:rowOff>
    </xdr:from>
    <xdr:to>
      <xdr:col>74</xdr:col>
      <xdr:colOff>31750</xdr:colOff>
      <xdr:row>55</xdr:row>
      <xdr:rowOff>169635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45357</xdr:rowOff>
    </xdr:from>
    <xdr:to>
      <xdr:col>69</xdr:col>
      <xdr:colOff>92075</xdr:colOff>
      <xdr:row>58</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894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149678</xdr:rowOff>
    </xdr:from>
    <xdr:to>
      <xdr:col>78</xdr:col>
      <xdr:colOff>120650</xdr:colOff>
      <xdr:row>56</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90005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43543</xdr:rowOff>
    </xdr:from>
    <xdr:to>
      <xdr:col>74</xdr:col>
      <xdr:colOff>31750</xdr:colOff>
      <xdr:row>56</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129920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92528</xdr:rowOff>
    </xdr:from>
    <xdr:to>
      <xdr:col>69</xdr:col>
      <xdr:colOff>142875</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ポイント増となったが、全国及び類似団体平均を上回っている。これは、一部事務組合に対する負担金や補助金等が多額となっているためである。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今後も、補助制度における経費負担のあり方や事業効果の検証を行い、減額や廃止等の検討を行うとともに、真に必要なものを除く新たな補助等は抑制するよう努める。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735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86995</xdr:rowOff>
    </xdr:from>
    <xdr:to>
      <xdr:col>78</xdr:col>
      <xdr:colOff>69850</xdr:colOff>
      <xdr:row>40</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73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161290</xdr:rowOff>
    </xdr:from>
    <xdr:to>
      <xdr:col>73</xdr:col>
      <xdr:colOff>180975</xdr:colOff>
      <xdr:row>40</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47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121920</xdr:rowOff>
    </xdr:from>
    <xdr:to>
      <xdr:col>74</xdr:col>
      <xdr:colOff>31750</xdr:colOff>
      <xdr:row>39</xdr:row>
      <xdr:rowOff>52070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62247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156210</xdr:rowOff>
    </xdr:from>
    <xdr:to>
      <xdr:col>69</xdr:col>
      <xdr:colOff>142875</xdr:colOff>
      <xdr:row>38</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96537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93345</xdr:rowOff>
    </xdr:from>
    <xdr:to>
      <xdr:col>82</xdr:col>
      <xdr:colOff>158750</xdr:colOff>
      <xdr:row>40</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65422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144780</xdr:rowOff>
    </xdr:from>
    <xdr:to>
      <xdr:col>74</xdr:col>
      <xdr:colOff>31750</xdr:colOff>
      <xdr:row>40</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ポイント増加し、全国及び県平均を上回り、類似団体平均並みとなった。</a:t>
          </a:r>
        </a:p>
        <a:p>
          <a:r>
            <a:rPr kumimoji="1" lang="ja-JP" altLang="en-US" sz="1300">
              <a:latin typeface="ＭＳ Ｐゴシック" panose="020B0600070205080204" pitchFamily="50" charset="-128"/>
              <a:ea typeface="ＭＳ Ｐゴシック" panose="020B0600070205080204" pitchFamily="50" charset="-128"/>
            </a:rPr>
            <a:t>　今後は、近年頻発している災害に対する災害復旧事業債の償還及び、実施予定の大規模事業により公債費は増える見込みであるため、総合計画に基づく事業の厳選等により新発債の発行の抑制に努める。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77</xdr:row>
      <xdr:rowOff>4536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429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99786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42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99786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97972</xdr:rowOff>
    </xdr:from>
    <xdr:to>
      <xdr:col>15</xdr:col>
      <xdr:colOff>149225</xdr:colOff>
      <xdr:row>75</xdr:row>
      <xdr:rowOff>28122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87085</xdr:rowOff>
    </xdr:from>
    <xdr:to>
      <xdr:col>11</xdr:col>
      <xdr:colOff>60325</xdr:colOff>
      <xdr:row>75</xdr:row>
      <xdr:rowOff>17235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97263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37391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ポイント増となり、全国平均並みとなっているが、県及び類似団体平均を上回っている。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要因として、各費目の分析欄記載内容の他、経常一般財源等が普通交付税（臨時財政対策債）の減により、減となったことも挙げられる。</a:t>
          </a:r>
        </a:p>
        <a:p>
          <a:r>
            <a:rPr kumimoji="1" lang="ja-JP" altLang="en-US" sz="1100">
              <a:latin typeface="ＭＳ Ｐゴシック" panose="020B0600070205080204" pitchFamily="50" charset="-128"/>
              <a:ea typeface="ＭＳ Ｐゴシック" panose="020B0600070205080204" pitchFamily="50" charset="-128"/>
            </a:rPr>
            <a:t>　今後は、経常一般財源等を構成する地方税及び普通交付税等は年により変動することを踏まえ、物件費や補助費等を中心に経費の削減・見直しを図り、より効率的な執行に努める。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77</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590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590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78</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63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09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123207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99629</xdr:rowOff>
    </xdr:from>
    <xdr:to>
      <xdr:col>29</xdr:col>
      <xdr:colOff>127000</xdr:colOff>
      <xdr:row>16</xdr:row>
      <xdr:rowOff>147986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90454"/>
          <a:ext cx="647700" cy="4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147986</xdr:rowOff>
    </xdr:from>
    <xdr:to>
      <xdr:col>26</xdr:col>
      <xdr:colOff>50800</xdr:colOff>
      <xdr:row>16</xdr:row>
      <xdr:rowOff>166898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8811"/>
          <a:ext cx="698500" cy="18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166898</xdr:rowOff>
    </xdr:from>
    <xdr:to>
      <xdr:col>22</xdr:col>
      <xdr:colOff>114300</xdr:colOff>
      <xdr:row>17</xdr:row>
      <xdr:rowOff>81249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57723"/>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56784</xdr:rowOff>
    </xdr:from>
    <xdr:to>
      <xdr:col>22</xdr:col>
      <xdr:colOff>165100</xdr:colOff>
      <xdr:row>17</xdr:row>
      <xdr:rowOff>158384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9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143161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81249</xdr:rowOff>
    </xdr:from>
    <xdr:to>
      <xdr:col>18</xdr:col>
      <xdr:colOff>177800</xdr:colOff>
      <xdr:row>17</xdr:row>
      <xdr:rowOff>92923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3524"/>
          <a:ext cx="698500" cy="1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124876</xdr:rowOff>
    </xdr:from>
    <xdr:to>
      <xdr:col>19</xdr:col>
      <xdr:colOff>38100</xdr:colOff>
      <xdr:row>18</xdr:row>
      <xdr:rowOff>55026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87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39803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7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150754</xdr:rowOff>
    </xdr:from>
    <xdr:to>
      <xdr:col>15</xdr:col>
      <xdr:colOff>101600</xdr:colOff>
      <xdr:row>18</xdr:row>
      <xdr:rowOff>80904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65681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48829</xdr:rowOff>
    </xdr:from>
    <xdr:to>
      <xdr:col>29</xdr:col>
      <xdr:colOff>177800</xdr:colOff>
      <xdr:row>16</xdr:row>
      <xdr:rowOff>150429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97186</xdr:rowOff>
    </xdr:from>
    <xdr:to>
      <xdr:col>26</xdr:col>
      <xdr:colOff>101600</xdr:colOff>
      <xdr:row>17</xdr:row>
      <xdr:rowOff>27336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37513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116098</xdr:rowOff>
    </xdr:from>
    <xdr:to>
      <xdr:col>22</xdr:col>
      <xdr:colOff>165100</xdr:colOff>
      <xdr:row>17</xdr:row>
      <xdr:rowOff>46248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56425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7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30449</xdr:rowOff>
    </xdr:from>
    <xdr:to>
      <xdr:col>19</xdr:col>
      <xdr:colOff>38100</xdr:colOff>
      <xdr:row>17</xdr:row>
      <xdr:rowOff>132049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142226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42123</xdr:rowOff>
    </xdr:from>
    <xdr:to>
      <xdr:col>15</xdr:col>
      <xdr:colOff>101600</xdr:colOff>
      <xdr:row>17</xdr:row>
      <xdr:rowOff>143723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153900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146659</xdr:rowOff>
    </xdr:from>
    <xdr:to>
      <xdr:col>29</xdr:col>
      <xdr:colOff>127000</xdr:colOff>
      <xdr:row>35</xdr:row>
      <xdr:rowOff>228172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7009"/>
          <a:ext cx="6477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228172</xdr:rowOff>
    </xdr:from>
    <xdr:to>
      <xdr:col>26</xdr:col>
      <xdr:colOff>50800</xdr:colOff>
      <xdr:row>35</xdr:row>
      <xdr:rowOff>257628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8522"/>
          <a:ext cx="6985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190910</xdr:rowOff>
    </xdr:from>
    <xdr:to>
      <xdr:col>22</xdr:col>
      <xdr:colOff>114300</xdr:colOff>
      <xdr:row>35</xdr:row>
      <xdr:rowOff>257628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1260"/>
          <a:ext cx="698500" cy="6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118099</xdr:rowOff>
    </xdr:from>
    <xdr:to>
      <xdr:col>22</xdr:col>
      <xdr:colOff>165100</xdr:colOff>
      <xdr:row>37</xdr:row>
      <xdr:rowOff>48249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1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5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190910</xdr:rowOff>
    </xdr:from>
    <xdr:to>
      <xdr:col>18</xdr:col>
      <xdr:colOff>177800</xdr:colOff>
      <xdr:row>35</xdr:row>
      <xdr:rowOff>195156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1260"/>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61700</xdr:rowOff>
    </xdr:from>
    <xdr:to>
      <xdr:col>19</xdr:col>
      <xdr:colOff>38100</xdr:colOff>
      <xdr:row>36</xdr:row>
      <xdr:rowOff>163300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148077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36358</xdr:rowOff>
    </xdr:from>
    <xdr:to>
      <xdr:col>15</xdr:col>
      <xdr:colOff>101600</xdr:colOff>
      <xdr:row>36</xdr:row>
      <xdr:rowOff>137958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9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95859</xdr:rowOff>
    </xdr:from>
    <xdr:to>
      <xdr:col>29</xdr:col>
      <xdr:colOff>177800</xdr:colOff>
      <xdr:row>35</xdr:row>
      <xdr:rowOff>197459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6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283836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177372</xdr:rowOff>
    </xdr:from>
    <xdr:to>
      <xdr:col>26</xdr:col>
      <xdr:colOff>101600</xdr:colOff>
      <xdr:row>35</xdr:row>
      <xdr:rowOff>278972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289149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6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206828</xdr:rowOff>
    </xdr:from>
    <xdr:to>
      <xdr:col>22</xdr:col>
      <xdr:colOff>165100</xdr:colOff>
      <xdr:row>35</xdr:row>
      <xdr:rowOff>308428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318605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140110</xdr:rowOff>
    </xdr:from>
    <xdr:to>
      <xdr:col>19</xdr:col>
      <xdr:colOff>38100</xdr:colOff>
      <xdr:row>35</xdr:row>
      <xdr:rowOff>241710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0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251887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1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144356</xdr:rowOff>
    </xdr:from>
    <xdr:to>
      <xdr:col>15</xdr:col>
      <xdr:colOff>101600</xdr:colOff>
      <xdr:row>35</xdr:row>
      <xdr:rowOff>245956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256133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52,162
51,673
344.42
33,655,397
31,372,576
1,688,890
16,890,830
32,562,920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169863</xdr:rowOff>
    </xdr:from>
    <xdr:to>
      <xdr:col>24</xdr:col>
      <xdr:colOff>63500</xdr:colOff>
      <xdr:row>35</xdr:row>
      <xdr:rowOff>28270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9163"/>
          <a:ext cx="8382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28270</xdr:rowOff>
    </xdr:from>
    <xdr:to>
      <xdr:col>19</xdr:col>
      <xdr:colOff>177800</xdr:colOff>
      <xdr:row>35</xdr:row>
      <xdr:rowOff>53518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9020"/>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53518</xdr:rowOff>
    </xdr:from>
    <xdr:to>
      <xdr:col>15</xdr:col>
      <xdr:colOff>50800</xdr:colOff>
      <xdr:row>36</xdr:row>
      <xdr:rowOff>42532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4268"/>
          <a:ext cx="889000" cy="1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106985</xdr:rowOff>
    </xdr:from>
    <xdr:to>
      <xdr:col>15</xdr:col>
      <xdr:colOff>101600</xdr:colOff>
      <xdr:row>36</xdr:row>
      <xdr:rowOff>37135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22161</xdr:rowOff>
    </xdr:from>
    <xdr:to>
      <xdr:col>10</xdr:col>
      <xdr:colOff>114300</xdr:colOff>
      <xdr:row>36</xdr:row>
      <xdr:rowOff>42532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94361"/>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44005</xdr:rowOff>
    </xdr:from>
    <xdr:to>
      <xdr:col>10</xdr:col>
      <xdr:colOff>165100</xdr:colOff>
      <xdr:row>36</xdr:row>
      <xdr:rowOff>145605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136732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47308</xdr:rowOff>
    </xdr:from>
    <xdr:to>
      <xdr:col>6</xdr:col>
      <xdr:colOff>38100</xdr:colOff>
      <xdr:row>36</xdr:row>
      <xdr:rowOff>148908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140035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119063</xdr:rowOff>
    </xdr:from>
    <xdr:to>
      <xdr:col>24</xdr:col>
      <xdr:colOff>114300</xdr:colOff>
      <xdr:row>35</xdr:row>
      <xdr:rowOff>49213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141940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148920</xdr:rowOff>
    </xdr:from>
    <xdr:to>
      <xdr:col>20</xdr:col>
      <xdr:colOff>38100</xdr:colOff>
      <xdr:row>35</xdr:row>
      <xdr:rowOff>79070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70197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2718</xdr:rowOff>
    </xdr:from>
    <xdr:to>
      <xdr:col>15</xdr:col>
      <xdr:colOff>101600</xdr:colOff>
      <xdr:row>35</xdr:row>
      <xdr:rowOff>104318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120845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163182</xdr:rowOff>
    </xdr:from>
    <xdr:to>
      <xdr:col>10</xdr:col>
      <xdr:colOff>165100</xdr:colOff>
      <xdr:row>36</xdr:row>
      <xdr:rowOff>93332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109859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142811</xdr:rowOff>
    </xdr:from>
    <xdr:to>
      <xdr:col>6</xdr:col>
      <xdr:colOff>38100</xdr:colOff>
      <xdr:row>36</xdr:row>
      <xdr:rowOff>72961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89488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67870</xdr:rowOff>
    </xdr:from>
    <xdr:to>
      <xdr:col>24</xdr:col>
      <xdr:colOff>63500</xdr:colOff>
      <xdr:row>53</xdr:row>
      <xdr:rowOff>146444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8811820"/>
          <a:ext cx="838200" cy="4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67870</xdr:rowOff>
    </xdr:from>
    <xdr:to>
      <xdr:col>19</xdr:col>
      <xdr:colOff>177800</xdr:colOff>
      <xdr:row>51</xdr:row>
      <xdr:rowOff>76884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811820"/>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76884</xdr:rowOff>
    </xdr:from>
    <xdr:to>
      <xdr:col>15</xdr:col>
      <xdr:colOff>50800</xdr:colOff>
      <xdr:row>52</xdr:row>
      <xdr:rowOff>30903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820834"/>
          <a:ext cx="889000" cy="1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13332</xdr:rowOff>
    </xdr:from>
    <xdr:to>
      <xdr:col>15</xdr:col>
      <xdr:colOff>101600</xdr:colOff>
      <xdr:row>55</xdr:row>
      <xdr:rowOff>114932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4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106059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30903</xdr:rowOff>
    </xdr:from>
    <xdr:to>
      <xdr:col>10</xdr:col>
      <xdr:colOff>114300</xdr:colOff>
      <xdr:row>52</xdr:row>
      <xdr:rowOff>135324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46303"/>
          <a:ext cx="889000" cy="10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103906</xdr:rowOff>
    </xdr:from>
    <xdr:to>
      <xdr:col>10</xdr:col>
      <xdr:colOff>165100</xdr:colOff>
      <xdr:row>56</xdr:row>
      <xdr:rowOff>34056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25183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33546</xdr:rowOff>
    </xdr:from>
    <xdr:to>
      <xdr:col>6</xdr:col>
      <xdr:colOff>38100</xdr:colOff>
      <xdr:row>56</xdr:row>
      <xdr:rowOff>135146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126273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95644</xdr:rowOff>
    </xdr:from>
    <xdr:to>
      <xdr:col>24</xdr:col>
      <xdr:colOff>114300</xdr:colOff>
      <xdr:row>54</xdr:row>
      <xdr:rowOff>25794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118521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3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17070</xdr:rowOff>
    </xdr:from>
    <xdr:to>
      <xdr:col>20</xdr:col>
      <xdr:colOff>38100</xdr:colOff>
      <xdr:row>51</xdr:row>
      <xdr:rowOff>118670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135197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3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26084</xdr:rowOff>
    </xdr:from>
    <xdr:to>
      <xdr:col>15</xdr:col>
      <xdr:colOff>101600</xdr:colOff>
      <xdr:row>51</xdr:row>
      <xdr:rowOff>127684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7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144211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5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151553</xdr:rowOff>
    </xdr:from>
    <xdr:to>
      <xdr:col>10</xdr:col>
      <xdr:colOff>165100</xdr:colOff>
      <xdr:row>52</xdr:row>
      <xdr:rowOff>81703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98230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84524</xdr:rowOff>
    </xdr:from>
    <xdr:to>
      <xdr:col>6</xdr:col>
      <xdr:colOff>38100</xdr:colOff>
      <xdr:row>53</xdr:row>
      <xdr:rowOff>14674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31201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7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143540</xdr:rowOff>
    </xdr:from>
    <xdr:to>
      <xdr:col>24</xdr:col>
      <xdr:colOff>63500</xdr:colOff>
      <xdr:row>76</xdr:row>
      <xdr:rowOff>166401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7374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149758</xdr:rowOff>
    </xdr:from>
    <xdr:to>
      <xdr:col>19</xdr:col>
      <xdr:colOff>177800</xdr:colOff>
      <xdr:row>76</xdr:row>
      <xdr:rowOff>166401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79958"/>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149758</xdr:rowOff>
    </xdr:from>
    <xdr:to>
      <xdr:col>15</xdr:col>
      <xdr:colOff>50800</xdr:colOff>
      <xdr:row>76</xdr:row>
      <xdr:rowOff>161737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995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35224</xdr:rowOff>
    </xdr:from>
    <xdr:to>
      <xdr:col>15</xdr:col>
      <xdr:colOff>101600</xdr:colOff>
      <xdr:row>77</xdr:row>
      <xdr:rowOff>136824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3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127951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120955</xdr:rowOff>
    </xdr:from>
    <xdr:to>
      <xdr:col>10</xdr:col>
      <xdr:colOff>114300</xdr:colOff>
      <xdr:row>76</xdr:row>
      <xdr:rowOff>161737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51155"/>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7885</xdr:rowOff>
    </xdr:from>
    <xdr:to>
      <xdr:col>10</xdr:col>
      <xdr:colOff>165100</xdr:colOff>
      <xdr:row>77</xdr:row>
      <xdr:rowOff>109485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100612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18035</xdr:rowOff>
    </xdr:from>
    <xdr:to>
      <xdr:col>6</xdr:col>
      <xdr:colOff>38100</xdr:colOff>
      <xdr:row>77</xdr:row>
      <xdr:rowOff>119635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1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110762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92740</xdr:rowOff>
    </xdr:from>
    <xdr:to>
      <xdr:col>24</xdr:col>
      <xdr:colOff>114300</xdr:colOff>
      <xdr:row>77</xdr:row>
      <xdr:rowOff>22890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71167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115601</xdr:rowOff>
    </xdr:from>
    <xdr:to>
      <xdr:col>20</xdr:col>
      <xdr:colOff>38100</xdr:colOff>
      <xdr:row>77</xdr:row>
      <xdr:rowOff>45751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36878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98958</xdr:rowOff>
    </xdr:from>
    <xdr:to>
      <xdr:col>15</xdr:col>
      <xdr:colOff>101600</xdr:colOff>
      <xdr:row>77</xdr:row>
      <xdr:rowOff>29108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45635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110937</xdr:rowOff>
    </xdr:from>
    <xdr:to>
      <xdr:col>10</xdr:col>
      <xdr:colOff>165100</xdr:colOff>
      <xdr:row>77</xdr:row>
      <xdr:rowOff>41087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57614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70155</xdr:rowOff>
    </xdr:from>
    <xdr:to>
      <xdr:col>6</xdr:col>
      <xdr:colOff>38100</xdr:colOff>
      <xdr:row>77</xdr:row>
      <xdr:rowOff>305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153090</xdr:rowOff>
    </xdr:from>
    <xdr:to>
      <xdr:col>24</xdr:col>
      <xdr:colOff>63500</xdr:colOff>
      <xdr:row>98</xdr:row>
      <xdr:rowOff>99335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83740"/>
          <a:ext cx="838200" cy="1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153090</xdr:rowOff>
    </xdr:from>
    <xdr:to>
      <xdr:col>19</xdr:col>
      <xdr:colOff>177800</xdr:colOff>
      <xdr:row>99</xdr:row>
      <xdr:rowOff>53409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3740"/>
          <a:ext cx="889000" cy="2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52908</xdr:rowOff>
    </xdr:from>
    <xdr:to>
      <xdr:col>15</xdr:col>
      <xdr:colOff>50800</xdr:colOff>
      <xdr:row>99</xdr:row>
      <xdr:rowOff>53409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26458"/>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105021</xdr:rowOff>
    </xdr:from>
    <xdr:to>
      <xdr:col>15</xdr:col>
      <xdr:colOff>101600</xdr:colOff>
      <xdr:row>98</xdr:row>
      <xdr:rowOff>35171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3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51698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52908</xdr:rowOff>
    </xdr:from>
    <xdr:to>
      <xdr:col>10</xdr:col>
      <xdr:colOff>114300</xdr:colOff>
      <xdr:row>99</xdr:row>
      <xdr:rowOff>108012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26458"/>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132824</xdr:rowOff>
    </xdr:from>
    <xdr:to>
      <xdr:col>10</xdr:col>
      <xdr:colOff>165100</xdr:colOff>
      <xdr:row>98</xdr:row>
      <xdr:rowOff>62974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79501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16652</xdr:rowOff>
    </xdr:from>
    <xdr:to>
      <xdr:col>6</xdr:col>
      <xdr:colOff>38100</xdr:colOff>
      <xdr:row>98</xdr:row>
      <xdr:rowOff>118252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48535</xdr:rowOff>
    </xdr:from>
    <xdr:to>
      <xdr:col>24</xdr:col>
      <xdr:colOff>114300</xdr:colOff>
      <xdr:row>98</xdr:row>
      <xdr:rowOff>150135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134912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102290</xdr:rowOff>
    </xdr:from>
    <xdr:to>
      <xdr:col>20</xdr:col>
      <xdr:colOff>38100</xdr:colOff>
      <xdr:row>98</xdr:row>
      <xdr:rowOff>32440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23567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2609</xdr:rowOff>
    </xdr:from>
    <xdr:to>
      <xdr:col>15</xdr:col>
      <xdr:colOff>101600</xdr:colOff>
      <xdr:row>99</xdr:row>
      <xdr:rowOff>104209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95336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2108</xdr:rowOff>
    </xdr:from>
    <xdr:to>
      <xdr:col>10</xdr:col>
      <xdr:colOff>165100</xdr:colOff>
      <xdr:row>99</xdr:row>
      <xdr:rowOff>103708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94835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57212</xdr:rowOff>
    </xdr:from>
    <xdr:to>
      <xdr:col>6</xdr:col>
      <xdr:colOff>38100</xdr:colOff>
      <xdr:row>99</xdr:row>
      <xdr:rowOff>158812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149939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94239</xdr:rowOff>
    </xdr:from>
    <xdr:to>
      <xdr:col>55</xdr:col>
      <xdr:colOff>0</xdr:colOff>
      <xdr:row>35</xdr:row>
      <xdr:rowOff>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23539"/>
          <a:ext cx="838200" cy="8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44877</xdr:rowOff>
    </xdr:from>
    <xdr:to>
      <xdr:col>50</xdr:col>
      <xdr:colOff>114300</xdr:colOff>
      <xdr:row>35</xdr:row>
      <xdr:rowOff>9413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88377"/>
          <a:ext cx="889000" cy="8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44877</xdr:rowOff>
    </xdr:from>
    <xdr:to>
      <xdr:col>45</xdr:col>
      <xdr:colOff>177800</xdr:colOff>
      <xdr:row>35</xdr:row>
      <xdr:rowOff>103840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88377"/>
          <a:ext cx="889000" cy="9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180</xdr:rowOff>
    </xdr:from>
    <xdr:to>
      <xdr:col>46</xdr:col>
      <xdr:colOff>38100</xdr:colOff>
      <xdr:row>31</xdr:row>
      <xdr:rowOff>101780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92907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103840</xdr:rowOff>
    </xdr:from>
    <xdr:to>
      <xdr:col>41</xdr:col>
      <xdr:colOff>50800</xdr:colOff>
      <xdr:row>35</xdr:row>
      <xdr:rowOff>110790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0459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94485</xdr:rowOff>
    </xdr:from>
    <xdr:to>
      <xdr:col>41</xdr:col>
      <xdr:colOff>101600</xdr:colOff>
      <xdr:row>37</xdr:row>
      <xdr:rowOff>24635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15762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104262</xdr:rowOff>
    </xdr:from>
    <xdr:to>
      <xdr:col>36</xdr:col>
      <xdr:colOff>165100</xdr:colOff>
      <xdr:row>37</xdr:row>
      <xdr:rowOff>34412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25539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43439</xdr:rowOff>
    </xdr:from>
    <xdr:to>
      <xdr:col>55</xdr:col>
      <xdr:colOff>50800</xdr:colOff>
      <xdr:row>34</xdr:row>
      <xdr:rowOff>145039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66316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2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130063</xdr:rowOff>
    </xdr:from>
    <xdr:to>
      <xdr:col>50</xdr:col>
      <xdr:colOff>165100</xdr:colOff>
      <xdr:row>35</xdr:row>
      <xdr:rowOff>60213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76740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165527</xdr:rowOff>
    </xdr:from>
    <xdr:to>
      <xdr:col>46</xdr:col>
      <xdr:colOff>38100</xdr:colOff>
      <xdr:row>30</xdr:row>
      <xdr:rowOff>95677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112204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1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53040</xdr:rowOff>
    </xdr:from>
    <xdr:to>
      <xdr:col>41</xdr:col>
      <xdr:colOff>101600</xdr:colOff>
      <xdr:row>35</xdr:row>
      <xdr:rowOff>154640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171167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59990</xdr:rowOff>
    </xdr:from>
    <xdr:to>
      <xdr:col>36</xdr:col>
      <xdr:colOff>165100</xdr:colOff>
      <xdr:row>35</xdr:row>
      <xdr:rowOff>161590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6667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47219</xdr:rowOff>
    </xdr:from>
    <xdr:to>
      <xdr:col>55</xdr:col>
      <xdr:colOff>0</xdr:colOff>
      <xdr:row>56</xdr:row>
      <xdr:rowOff>144526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05519"/>
          <a:ext cx="838200" cy="44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47219</xdr:rowOff>
    </xdr:from>
    <xdr:to>
      <xdr:col>50</xdr:col>
      <xdr:colOff>114300</xdr:colOff>
      <xdr:row>55</xdr:row>
      <xdr:rowOff>125997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05519"/>
          <a:ext cx="889000" cy="2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96241</xdr:rowOff>
    </xdr:from>
    <xdr:to>
      <xdr:col>45</xdr:col>
      <xdr:colOff>177800</xdr:colOff>
      <xdr:row>55</xdr:row>
      <xdr:rowOff>125997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25991"/>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37986</xdr:rowOff>
    </xdr:from>
    <xdr:to>
      <xdr:col>46</xdr:col>
      <xdr:colOff>38100</xdr:colOff>
      <xdr:row>56</xdr:row>
      <xdr:rowOff>139586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3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130713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133883</xdr:rowOff>
    </xdr:from>
    <xdr:to>
      <xdr:col>41</xdr:col>
      <xdr:colOff>50800</xdr:colOff>
      <xdr:row>55</xdr:row>
      <xdr:rowOff>96241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20733"/>
          <a:ext cx="889000" cy="30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151079</xdr:rowOff>
    </xdr:from>
    <xdr:to>
      <xdr:col>41</xdr:col>
      <xdr:colOff>101600</xdr:colOff>
      <xdr:row>56</xdr:row>
      <xdr:rowOff>81229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72356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54039</xdr:rowOff>
    </xdr:from>
    <xdr:to>
      <xdr:col>36</xdr:col>
      <xdr:colOff>165100</xdr:colOff>
      <xdr:row>55</xdr:row>
      <xdr:rowOff>155639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146766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93726</xdr:rowOff>
    </xdr:from>
    <xdr:to>
      <xdr:col>55</xdr:col>
      <xdr:colOff>50800</xdr:colOff>
      <xdr:row>57</xdr:row>
      <xdr:rowOff>23876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72153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167869</xdr:rowOff>
    </xdr:from>
    <xdr:to>
      <xdr:col>50</xdr:col>
      <xdr:colOff>165100</xdr:colOff>
      <xdr:row>54</xdr:row>
      <xdr:rowOff>98019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114546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75197</xdr:rowOff>
    </xdr:from>
    <xdr:to>
      <xdr:col>46</xdr:col>
      <xdr:colOff>38100</xdr:colOff>
      <xdr:row>56</xdr:row>
      <xdr:rowOff>5347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21874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2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45441</xdr:rowOff>
    </xdr:from>
    <xdr:to>
      <xdr:col>41</xdr:col>
      <xdr:colOff>101600</xdr:colOff>
      <xdr:row>55</xdr:row>
      <xdr:rowOff>147041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163568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83083</xdr:rowOff>
    </xdr:from>
    <xdr:to>
      <xdr:col>36</xdr:col>
      <xdr:colOff>165100</xdr:colOff>
      <xdr:row>54</xdr:row>
      <xdr:rowOff>13233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29760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94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132474</xdr:rowOff>
    </xdr:from>
    <xdr:to>
      <xdr:col>55</xdr:col>
      <xdr:colOff>0</xdr:colOff>
      <xdr:row>77</xdr:row>
      <xdr:rowOff>2387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91224"/>
          <a:ext cx="838200" cy="2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132474</xdr:rowOff>
    </xdr:from>
    <xdr:to>
      <xdr:col>50</xdr:col>
      <xdr:colOff>114300</xdr:colOff>
      <xdr:row>76</xdr:row>
      <xdr:rowOff>160617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91224"/>
          <a:ext cx="889000" cy="1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74892</xdr:rowOff>
    </xdr:from>
    <xdr:to>
      <xdr:col>45</xdr:col>
      <xdr:colOff>177800</xdr:colOff>
      <xdr:row>76</xdr:row>
      <xdr:rowOff>160617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05092"/>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59055</xdr:rowOff>
    </xdr:from>
    <xdr:to>
      <xdr:col>46</xdr:col>
      <xdr:colOff>38100</xdr:colOff>
      <xdr:row>77</xdr:row>
      <xdr:rowOff>160655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151782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69215</xdr:rowOff>
    </xdr:from>
    <xdr:to>
      <xdr:col>41</xdr:col>
      <xdr:colOff>50800</xdr:colOff>
      <xdr:row>76</xdr:row>
      <xdr:rowOff>74892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756515"/>
          <a:ext cx="889000" cy="3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60782</xdr:rowOff>
    </xdr:from>
    <xdr:to>
      <xdr:col>41</xdr:col>
      <xdr:colOff>101600</xdr:colOff>
      <xdr:row>77</xdr:row>
      <xdr:rowOff>162382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153509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112128</xdr:rowOff>
    </xdr:from>
    <xdr:to>
      <xdr:col>36</xdr:col>
      <xdr:colOff>165100</xdr:colOff>
      <xdr:row>77</xdr:row>
      <xdr:rowOff>42278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4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123037</xdr:rowOff>
    </xdr:from>
    <xdr:to>
      <xdr:col>55</xdr:col>
      <xdr:colOff>50800</xdr:colOff>
      <xdr:row>77</xdr:row>
      <xdr:rowOff>53187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145914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0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81674</xdr:rowOff>
    </xdr:from>
    <xdr:to>
      <xdr:col>50</xdr:col>
      <xdr:colOff>165100</xdr:colOff>
      <xdr:row>76</xdr:row>
      <xdr:rowOff>11824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28351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109817</xdr:rowOff>
    </xdr:from>
    <xdr:to>
      <xdr:col>46</xdr:col>
      <xdr:colOff>38100</xdr:colOff>
      <xdr:row>77</xdr:row>
      <xdr:rowOff>39967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56494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24092</xdr:rowOff>
    </xdr:from>
    <xdr:to>
      <xdr:col>41</xdr:col>
      <xdr:colOff>101600</xdr:colOff>
      <xdr:row>76</xdr:row>
      <xdr:rowOff>125692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142219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18415</xdr:rowOff>
    </xdr:from>
    <xdr:to>
      <xdr:col>36</xdr:col>
      <xdr:colOff>165100</xdr:colOff>
      <xdr:row>74</xdr:row>
      <xdr:rowOff>120015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136542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32438</xdr:rowOff>
    </xdr:from>
    <xdr:to>
      <xdr:col>55</xdr:col>
      <xdr:colOff>0</xdr:colOff>
      <xdr:row>97</xdr:row>
      <xdr:rowOff>113330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91638"/>
          <a:ext cx="838200" cy="2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32438</xdr:rowOff>
    </xdr:from>
    <xdr:to>
      <xdr:col>50</xdr:col>
      <xdr:colOff>114300</xdr:colOff>
      <xdr:row>96</xdr:row>
      <xdr:rowOff>79628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91638"/>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79628</xdr:rowOff>
    </xdr:from>
    <xdr:to>
      <xdr:col>45</xdr:col>
      <xdr:colOff>177800</xdr:colOff>
      <xdr:row>96</xdr:row>
      <xdr:rowOff>109705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38828"/>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109705</xdr:rowOff>
    </xdr:from>
    <xdr:to>
      <xdr:col>41</xdr:col>
      <xdr:colOff>50800</xdr:colOff>
      <xdr:row>97</xdr:row>
      <xdr:rowOff>10998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68905"/>
          <a:ext cx="889000"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32360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62530</xdr:rowOff>
    </xdr:from>
    <xdr:to>
      <xdr:col>55</xdr:col>
      <xdr:colOff>50800</xdr:colOff>
      <xdr:row>97</xdr:row>
      <xdr:rowOff>164130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148907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153088</xdr:rowOff>
    </xdr:from>
    <xdr:to>
      <xdr:col>50</xdr:col>
      <xdr:colOff>165100</xdr:colOff>
      <xdr:row>96</xdr:row>
      <xdr:rowOff>83238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74365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3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28828</xdr:rowOff>
    </xdr:from>
    <xdr:to>
      <xdr:col>46</xdr:col>
      <xdr:colOff>38100</xdr:colOff>
      <xdr:row>96</xdr:row>
      <xdr:rowOff>130428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121555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5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58905</xdr:rowOff>
    </xdr:from>
    <xdr:to>
      <xdr:col>41</xdr:col>
      <xdr:colOff>101600</xdr:colOff>
      <xdr:row>96</xdr:row>
      <xdr:rowOff>160505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151632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131648</xdr:rowOff>
    </xdr:from>
    <xdr:to>
      <xdr:col>36</xdr:col>
      <xdr:colOff>165100</xdr:colOff>
      <xdr:row>97</xdr:row>
      <xdr:rowOff>61798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52925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151663</xdr:rowOff>
    </xdr:from>
    <xdr:to>
      <xdr:col>85</xdr:col>
      <xdr:colOff>127000</xdr:colOff>
      <xdr:row>36</xdr:row>
      <xdr:rowOff>144044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152413"/>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26981</xdr:rowOff>
    </xdr:from>
    <xdr:to>
      <xdr:col>81</xdr:col>
      <xdr:colOff>50800</xdr:colOff>
      <xdr:row>35</xdr:row>
      <xdr:rowOff>151663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027731"/>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26981</xdr:rowOff>
    </xdr:from>
    <xdr:to>
      <xdr:col>76</xdr:col>
      <xdr:colOff>114300</xdr:colOff>
      <xdr:row>37</xdr:row>
      <xdr:rowOff>148425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027731"/>
          <a:ext cx="889000" cy="46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44056</xdr:rowOff>
    </xdr:from>
    <xdr:to>
      <xdr:col>76</xdr:col>
      <xdr:colOff>165100</xdr:colOff>
      <xdr:row>38</xdr:row>
      <xdr:rowOff>145656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136783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148425</xdr:rowOff>
    </xdr:from>
    <xdr:to>
      <xdr:col>71</xdr:col>
      <xdr:colOff>177800</xdr:colOff>
      <xdr:row>38</xdr:row>
      <xdr:rowOff>160998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92075"/>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96520</xdr:rowOff>
    </xdr:from>
    <xdr:to>
      <xdr:col>72</xdr:col>
      <xdr:colOff>38100</xdr:colOff>
      <xdr:row>39</xdr:row>
      <xdr:rowOff>26670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17797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71774</xdr:rowOff>
    </xdr:from>
    <xdr:to>
      <xdr:col>67</xdr:col>
      <xdr:colOff>101600</xdr:colOff>
      <xdr:row>39</xdr:row>
      <xdr:rowOff>1924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18451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93244</xdr:rowOff>
    </xdr:from>
    <xdr:to>
      <xdr:col>85</xdr:col>
      <xdr:colOff>177800</xdr:colOff>
      <xdr:row>37</xdr:row>
      <xdr:rowOff>23394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116121</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1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100863</xdr:rowOff>
    </xdr:from>
    <xdr:to>
      <xdr:col>81</xdr:col>
      <xdr:colOff>101600</xdr:colOff>
      <xdr:row>36</xdr:row>
      <xdr:rowOff>31013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47540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147631</xdr:rowOff>
    </xdr:from>
    <xdr:to>
      <xdr:col>76</xdr:col>
      <xdr:colOff>165100</xdr:colOff>
      <xdr:row>35</xdr:row>
      <xdr:rowOff>77781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9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94308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7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97625</xdr:rowOff>
    </xdr:from>
    <xdr:to>
      <xdr:col>72</xdr:col>
      <xdr:colOff>38100</xdr:colOff>
      <xdr:row>38</xdr:row>
      <xdr:rowOff>27775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44302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2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110198</xdr:rowOff>
    </xdr:from>
    <xdr:to>
      <xdr:col>67</xdr:col>
      <xdr:colOff>101600</xdr:colOff>
      <xdr:row>39</xdr:row>
      <xdr:rowOff>40348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31475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1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84166</xdr:rowOff>
    </xdr:from>
    <xdr:to>
      <xdr:col>85</xdr:col>
      <xdr:colOff>127000</xdr:colOff>
      <xdr:row>75</xdr:row>
      <xdr:rowOff>130458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42916"/>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130458</xdr:rowOff>
    </xdr:from>
    <xdr:to>
      <xdr:col>81</xdr:col>
      <xdr:colOff>50800</xdr:colOff>
      <xdr:row>75</xdr:row>
      <xdr:rowOff>157939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989208"/>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157939</xdr:rowOff>
    </xdr:from>
    <xdr:to>
      <xdr:col>76</xdr:col>
      <xdr:colOff>114300</xdr:colOff>
      <xdr:row>76</xdr:row>
      <xdr:rowOff>14624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16689"/>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3158</xdr:rowOff>
    </xdr:from>
    <xdr:to>
      <xdr:col>76</xdr:col>
      <xdr:colOff>165100</xdr:colOff>
      <xdr:row>77</xdr:row>
      <xdr:rowOff>104758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2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95885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14624</xdr:rowOff>
    </xdr:from>
    <xdr:to>
      <xdr:col>71</xdr:col>
      <xdr:colOff>177800</xdr:colOff>
      <xdr:row>76</xdr:row>
      <xdr:rowOff>36323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44824"/>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20172</xdr:rowOff>
    </xdr:from>
    <xdr:to>
      <xdr:col>72</xdr:col>
      <xdr:colOff>38100</xdr:colOff>
      <xdr:row>77</xdr:row>
      <xdr:rowOff>121772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22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112899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25219</xdr:rowOff>
    </xdr:from>
    <xdr:to>
      <xdr:col>67</xdr:col>
      <xdr:colOff>101600</xdr:colOff>
      <xdr:row>77</xdr:row>
      <xdr:rowOff>126819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2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117946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33366</xdr:rowOff>
    </xdr:from>
    <xdr:to>
      <xdr:col>85</xdr:col>
      <xdr:colOff>177800</xdr:colOff>
      <xdr:row>75</xdr:row>
      <xdr:rowOff>134966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8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56243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4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79658</xdr:rowOff>
    </xdr:from>
    <xdr:to>
      <xdr:col>81</xdr:col>
      <xdr:colOff>101600</xdr:colOff>
      <xdr:row>76</xdr:row>
      <xdr:rowOff>9807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38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107139</xdr:rowOff>
    </xdr:from>
    <xdr:to>
      <xdr:col>76</xdr:col>
      <xdr:colOff>165100</xdr:colOff>
      <xdr:row>76</xdr:row>
      <xdr:rowOff>37289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53816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7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135273</xdr:rowOff>
    </xdr:from>
    <xdr:to>
      <xdr:col>72</xdr:col>
      <xdr:colOff>38100</xdr:colOff>
      <xdr:row>76</xdr:row>
      <xdr:rowOff>65422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94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81950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156973</xdr:rowOff>
    </xdr:from>
    <xdr:to>
      <xdr:col>67</xdr:col>
      <xdr:colOff>101600</xdr:colOff>
      <xdr:row>76</xdr:row>
      <xdr:rowOff>87123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103651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7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32562</xdr:rowOff>
    </xdr:from>
    <xdr:to>
      <xdr:col>85</xdr:col>
      <xdr:colOff>127000</xdr:colOff>
      <xdr:row>96</xdr:row>
      <xdr:rowOff>120422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491762"/>
          <a:ext cx="838200" cy="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49364</xdr:rowOff>
    </xdr:from>
    <xdr:to>
      <xdr:col>81</xdr:col>
      <xdr:colOff>50800</xdr:colOff>
      <xdr:row>96</xdr:row>
      <xdr:rowOff>32562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337114"/>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49364</xdr:rowOff>
    </xdr:from>
    <xdr:to>
      <xdr:col>76</xdr:col>
      <xdr:colOff>114300</xdr:colOff>
      <xdr:row>97</xdr:row>
      <xdr:rowOff>22219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337114"/>
          <a:ext cx="889000" cy="3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5099</xdr:rowOff>
    </xdr:from>
    <xdr:to>
      <xdr:col>76</xdr:col>
      <xdr:colOff>165100</xdr:colOff>
      <xdr:row>97</xdr:row>
      <xdr:rowOff>106699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3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97826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22219</xdr:rowOff>
    </xdr:from>
    <xdr:to>
      <xdr:col>71</xdr:col>
      <xdr:colOff>177800</xdr:colOff>
      <xdr:row>97</xdr:row>
      <xdr:rowOff>157987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652869"/>
          <a:ext cx="889000" cy="1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150774</xdr:rowOff>
    </xdr:from>
    <xdr:to>
      <xdr:col>72</xdr:col>
      <xdr:colOff>38100</xdr:colOff>
      <xdr:row>98</xdr:row>
      <xdr:rowOff>80924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72051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120771</xdr:rowOff>
    </xdr:from>
    <xdr:to>
      <xdr:col>67</xdr:col>
      <xdr:colOff>101600</xdr:colOff>
      <xdr:row>98</xdr:row>
      <xdr:rowOff>50921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42048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69622</xdr:rowOff>
    </xdr:from>
    <xdr:to>
      <xdr:col>85</xdr:col>
      <xdr:colOff>177800</xdr:colOff>
      <xdr:row>96</xdr:row>
      <xdr:rowOff>171222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48049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5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153212</xdr:rowOff>
    </xdr:from>
    <xdr:to>
      <xdr:col>81</xdr:col>
      <xdr:colOff>101600</xdr:colOff>
      <xdr:row>96</xdr:row>
      <xdr:rowOff>83362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4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74489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5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170014</xdr:rowOff>
    </xdr:from>
    <xdr:to>
      <xdr:col>76</xdr:col>
      <xdr:colOff>165100</xdr:colOff>
      <xdr:row>95</xdr:row>
      <xdr:rowOff>100164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2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116691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0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142869</xdr:rowOff>
    </xdr:from>
    <xdr:to>
      <xdr:col>72</xdr:col>
      <xdr:colOff>38100</xdr:colOff>
      <xdr:row>97</xdr:row>
      <xdr:rowOff>73019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89546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107187</xdr:rowOff>
    </xdr:from>
    <xdr:to>
      <xdr:col>67</xdr:col>
      <xdr:colOff>101600</xdr:colOff>
      <xdr:row>98</xdr:row>
      <xdr:rowOff>37337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53864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104781</xdr:rowOff>
    </xdr:from>
    <xdr:to>
      <xdr:col>116</xdr:col>
      <xdr:colOff>63500</xdr:colOff>
      <xdr:row>37</xdr:row>
      <xdr:rowOff>105296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48431"/>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105296</xdr:rowOff>
    </xdr:from>
    <xdr:to>
      <xdr:col>111</xdr:col>
      <xdr:colOff>177800</xdr:colOff>
      <xdr:row>37</xdr:row>
      <xdr:rowOff>114840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4894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114840</xdr:rowOff>
    </xdr:from>
    <xdr:to>
      <xdr:col>107</xdr:col>
      <xdr:colOff>50800</xdr:colOff>
      <xdr:row>37</xdr:row>
      <xdr:rowOff>152216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58490"/>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161080</xdr:rowOff>
    </xdr:from>
    <xdr:to>
      <xdr:col>107</xdr:col>
      <xdr:colOff>101600</xdr:colOff>
      <xdr:row>37</xdr:row>
      <xdr:rowOff>91230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107757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136099</xdr:rowOff>
    </xdr:from>
    <xdr:to>
      <xdr:col>102</xdr:col>
      <xdr:colOff>114300</xdr:colOff>
      <xdr:row>37</xdr:row>
      <xdr:rowOff>152216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7974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78384</xdr:rowOff>
    </xdr:from>
    <xdr:to>
      <xdr:col>102</xdr:col>
      <xdr:colOff>165100</xdr:colOff>
      <xdr:row>38</xdr:row>
      <xdr:rowOff>8534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25061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85071</xdr:rowOff>
    </xdr:from>
    <xdr:to>
      <xdr:col>98</xdr:col>
      <xdr:colOff>38100</xdr:colOff>
      <xdr:row>38</xdr:row>
      <xdr:rowOff>15221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31748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53981</xdr:rowOff>
    </xdr:from>
    <xdr:to>
      <xdr:col>116</xdr:col>
      <xdr:colOff>114300</xdr:colOff>
      <xdr:row>37</xdr:row>
      <xdr:rowOff>155581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140358</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54496</xdr:rowOff>
    </xdr:from>
    <xdr:to>
      <xdr:col>112</xdr:col>
      <xdr:colOff>38100</xdr:colOff>
      <xdr:row>37</xdr:row>
      <xdr:rowOff>156096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147223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4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64040</xdr:rowOff>
    </xdr:from>
    <xdr:to>
      <xdr:col>107</xdr:col>
      <xdr:colOff>101600</xdr:colOff>
      <xdr:row>37</xdr:row>
      <xdr:rowOff>165640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156767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5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101416</xdr:rowOff>
    </xdr:from>
    <xdr:to>
      <xdr:col>102</xdr:col>
      <xdr:colOff>165100</xdr:colOff>
      <xdr:row>38</xdr:row>
      <xdr:rowOff>31566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22693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537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85299</xdr:rowOff>
    </xdr:from>
    <xdr:to>
      <xdr:col>98</xdr:col>
      <xdr:colOff>38100</xdr:colOff>
      <xdr:row>38</xdr:row>
      <xdr:rowOff>15449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6576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5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72034</xdr:rowOff>
    </xdr:from>
    <xdr:to>
      <xdr:col>116</xdr:col>
      <xdr:colOff>63500</xdr:colOff>
      <xdr:row>55</xdr:row>
      <xdr:rowOff>163795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501784"/>
          <a:ext cx="838200" cy="9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39756</xdr:rowOff>
    </xdr:from>
    <xdr:to>
      <xdr:col>111</xdr:col>
      <xdr:colOff>177800</xdr:colOff>
      <xdr:row>55</xdr:row>
      <xdr:rowOff>72034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46950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39756</xdr:rowOff>
    </xdr:from>
    <xdr:to>
      <xdr:col>107</xdr:col>
      <xdr:colOff>50800</xdr:colOff>
      <xdr:row>55</xdr:row>
      <xdr:rowOff>46248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469506"/>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40169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46248</xdr:rowOff>
    </xdr:from>
    <xdr:to>
      <xdr:col>102</xdr:col>
      <xdr:colOff>114300</xdr:colOff>
      <xdr:row>55</xdr:row>
      <xdr:rowOff>57633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47599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93662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6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86210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112995</xdr:rowOff>
    </xdr:from>
    <xdr:to>
      <xdr:col>116</xdr:col>
      <xdr:colOff>114300</xdr:colOff>
      <xdr:row>56</xdr:row>
      <xdr:rowOff>43145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135872</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21234</xdr:rowOff>
    </xdr:from>
    <xdr:to>
      <xdr:col>112</xdr:col>
      <xdr:colOff>38100</xdr:colOff>
      <xdr:row>55</xdr:row>
      <xdr:rowOff>122834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139361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2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160406</xdr:rowOff>
    </xdr:from>
    <xdr:to>
      <xdr:col>107</xdr:col>
      <xdr:colOff>101600</xdr:colOff>
      <xdr:row>55</xdr:row>
      <xdr:rowOff>90556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4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107083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1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166898</xdr:rowOff>
    </xdr:from>
    <xdr:to>
      <xdr:col>102</xdr:col>
      <xdr:colOff>165100</xdr:colOff>
      <xdr:row>55</xdr:row>
      <xdr:rowOff>97048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4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113575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2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6833</xdr:rowOff>
    </xdr:from>
    <xdr:to>
      <xdr:col>98</xdr:col>
      <xdr:colOff>38100</xdr:colOff>
      <xdr:row>55</xdr:row>
      <xdr:rowOff>108433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124960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101409</xdr:rowOff>
    </xdr:from>
    <xdr:to>
      <xdr:col>116</xdr:col>
      <xdr:colOff>63500</xdr:colOff>
      <xdr:row>76</xdr:row>
      <xdr:rowOff>154063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31609"/>
          <a:ext cx="8382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154063</xdr:rowOff>
    </xdr:from>
    <xdr:to>
      <xdr:col>111</xdr:col>
      <xdr:colOff>177800</xdr:colOff>
      <xdr:row>77</xdr:row>
      <xdr:rowOff>7341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84263"/>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35801</xdr:rowOff>
    </xdr:from>
    <xdr:to>
      <xdr:col>107</xdr:col>
      <xdr:colOff>50800</xdr:colOff>
      <xdr:row>77</xdr:row>
      <xdr:rowOff>7341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94551"/>
          <a:ext cx="889000" cy="3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101740</xdr:rowOff>
    </xdr:from>
    <xdr:to>
      <xdr:col>107</xdr:col>
      <xdr:colOff>101600</xdr:colOff>
      <xdr:row>78</xdr:row>
      <xdr:rowOff>31890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3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23017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35801</xdr:rowOff>
    </xdr:from>
    <xdr:to>
      <xdr:col>102</xdr:col>
      <xdr:colOff>114300</xdr:colOff>
      <xdr:row>75</xdr:row>
      <xdr:rowOff>120650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94551"/>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45656</xdr:rowOff>
    </xdr:from>
    <xdr:to>
      <xdr:col>102</xdr:col>
      <xdr:colOff>165100</xdr:colOff>
      <xdr:row>75</xdr:row>
      <xdr:rowOff>147256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138383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64439</xdr:rowOff>
    </xdr:from>
    <xdr:to>
      <xdr:col>98</xdr:col>
      <xdr:colOff>38100</xdr:colOff>
      <xdr:row>75</xdr:row>
      <xdr:rowOff>166039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50609</xdr:rowOff>
    </xdr:from>
    <xdr:to>
      <xdr:col>116</xdr:col>
      <xdr:colOff>114300</xdr:colOff>
      <xdr:row>76</xdr:row>
      <xdr:rowOff>152209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29036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103263</xdr:rowOff>
    </xdr:from>
    <xdr:to>
      <xdr:col>112</xdr:col>
      <xdr:colOff>38100</xdr:colOff>
      <xdr:row>77</xdr:row>
      <xdr:rowOff>33413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24540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127991</xdr:rowOff>
    </xdr:from>
    <xdr:to>
      <xdr:col>107</xdr:col>
      <xdr:colOff>101600</xdr:colOff>
      <xdr:row>77</xdr:row>
      <xdr:rowOff>58141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74668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156451</xdr:rowOff>
    </xdr:from>
    <xdr:to>
      <xdr:col>102</xdr:col>
      <xdr:colOff>165100</xdr:colOff>
      <xdr:row>75</xdr:row>
      <xdr:rowOff>86601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103128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69850</xdr:rowOff>
    </xdr:from>
    <xdr:to>
      <xdr:col>98</xdr:col>
      <xdr:colOff>38100</xdr:colOff>
      <xdr:row>76</xdr:row>
      <xdr:rowOff>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162577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100,087</a:t>
          </a:r>
          <a:r>
            <a:rPr kumimoji="1" lang="ja-JP" altLang="en-US" sz="1300">
              <a:latin typeface="ＭＳ Ｐゴシック" panose="020B0600070205080204" pitchFamily="50" charset="-128"/>
              <a:ea typeface="ＭＳ Ｐゴシック" panose="020B0600070205080204" pitchFamily="50" charset="-128"/>
            </a:rPr>
            <a:t>円となっており、前年度より差が縮小したものの、依然として類似団体平均を大きく上回っている。しかし、県内類似団体平均とはほぼ同じ額となっており、これは、除染関連事業が含まれているためである。今後、除染関連事業の終了等により、物件費のさらなる縮減が見込まれる。</a:t>
          </a: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21,772</a:t>
          </a:r>
          <a:r>
            <a:rPr kumimoji="1" lang="ja-JP" altLang="en-US" sz="1300">
              <a:latin typeface="ＭＳ Ｐゴシック" panose="020B0600070205080204" pitchFamily="50" charset="-128"/>
              <a:ea typeface="ＭＳ Ｐゴシック" panose="020B0600070205080204" pitchFamily="50" charset="-128"/>
            </a:rPr>
            <a:t>円と前年度と比較し</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％の減となっているものの全国、県、類似団体平均よりいずれも大きく上回っており、これは、令和元年発生台風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号及び豪雨災害、令和３年２月及び令和４年３月福島沖地震に係る災害復旧事業によるものである。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62,620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の減となっており、全国平均に近く、県及び類似団体平均を下回っている。これは、二本松城跡前総合整備事業及び杉田駅周辺整備事業が概ね完了となった事によるものである。しかし、新規整備と更新整備の割合をみると、当市は新規整備費が全国や類似団体と比べ多くなっている一方、更新整備費は全国、県、類似団体いずれよりも大幅に少なくなっている。これは、新規整備に重きが置かれ、更新整備に費やす経費が抑えられていることを示している。　</a:t>
          </a:r>
        </a:p>
        <a:p>
          <a:r>
            <a:rPr kumimoji="1" lang="ja-JP" altLang="en-US" sz="1300">
              <a:latin typeface="ＭＳ Ｐゴシック" panose="020B0600070205080204" pitchFamily="50" charset="-128"/>
              <a:ea typeface="ＭＳ Ｐゴシック" panose="020B0600070205080204" pitchFamily="50" charset="-128"/>
            </a:rPr>
            <a:t>　今後は、総合計画及び公共施設等総合管理計画に基づき事業の厳選を徹底するとともに、計画的な施設等の更新を行いながら、維持補修費も含めた事業費の配分を目指すこととしている。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52,162
51,673
344.42
33,655,397
31,372,576
1,688,890
16,890,830
32,562,920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xdr:rowOff>
    </xdr:from>
    <xdr:to>
      <xdr:col>24</xdr:col>
      <xdr:colOff>63500</xdr:colOff>
      <xdr:row>34</xdr:row>
      <xdr:rowOff>69215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39841"/>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69215</xdr:rowOff>
    </xdr:from>
    <xdr:to>
      <xdr:col>19</xdr:col>
      <xdr:colOff>177800</xdr:colOff>
      <xdr:row>34</xdr:row>
      <xdr:rowOff>94742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851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60452</xdr:rowOff>
    </xdr:from>
    <xdr:to>
      <xdr:col>15</xdr:col>
      <xdr:colOff>50800</xdr:colOff>
      <xdr:row>34</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97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61468</xdr:rowOff>
    </xdr:from>
    <xdr:to>
      <xdr:col>15</xdr:col>
      <xdr:colOff>101600</xdr:colOff>
      <xdr:row>35</xdr:row>
      <xdr:rowOff>163068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154195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34</xdr:row>
      <xdr:rowOff>60452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669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60325</xdr:rowOff>
    </xdr:from>
    <xdr:to>
      <xdr:col>10</xdr:col>
      <xdr:colOff>165100</xdr:colOff>
      <xdr:row>35</xdr:row>
      <xdr:rowOff>161925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153052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73279</xdr:rowOff>
    </xdr:from>
    <xdr:to>
      <xdr:col>6</xdr:col>
      <xdr:colOff>38100</xdr:colOff>
      <xdr:row>36</xdr:row>
      <xdr:rowOff>3429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166006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131191</xdr:rowOff>
    </xdr:from>
    <xdr:to>
      <xdr:col>24</xdr:col>
      <xdr:colOff>114300</xdr:colOff>
      <xdr:row>34</xdr:row>
      <xdr:rowOff>61341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154068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18415</xdr:rowOff>
    </xdr:from>
    <xdr:to>
      <xdr:col>20</xdr:col>
      <xdr:colOff>38100</xdr:colOff>
      <xdr:row>34</xdr:row>
      <xdr:rowOff>120015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136542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43942</xdr:rowOff>
    </xdr:from>
    <xdr:to>
      <xdr:col>15</xdr:col>
      <xdr:colOff>101600</xdr:colOff>
      <xdr:row>34</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162069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9652</xdr:rowOff>
    </xdr:from>
    <xdr:to>
      <xdr:col>10</xdr:col>
      <xdr:colOff>165100</xdr:colOff>
      <xdr:row>34</xdr:row>
      <xdr:rowOff>111252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127779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44721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118661</xdr:rowOff>
    </xdr:from>
    <xdr:to>
      <xdr:col>24</xdr:col>
      <xdr:colOff>63500</xdr:colOff>
      <xdr:row>55</xdr:row>
      <xdr:rowOff>119827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841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28989</xdr:rowOff>
    </xdr:from>
    <xdr:to>
      <xdr:col>19</xdr:col>
      <xdr:colOff>177800</xdr:colOff>
      <xdr:row>55</xdr:row>
      <xdr:rowOff>118661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72939"/>
          <a:ext cx="889000" cy="77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28989</xdr:rowOff>
    </xdr:from>
    <xdr:to>
      <xdr:col>15</xdr:col>
      <xdr:colOff>50800</xdr:colOff>
      <xdr:row>55</xdr:row>
      <xdr:rowOff>165364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72939"/>
          <a:ext cx="889000" cy="8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40231</xdr:rowOff>
    </xdr:from>
    <xdr:to>
      <xdr:col>15</xdr:col>
      <xdr:colOff>101600</xdr:colOff>
      <xdr:row>51</xdr:row>
      <xdr:rowOff>141831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132958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165364</xdr:rowOff>
    </xdr:from>
    <xdr:to>
      <xdr:col>10</xdr:col>
      <xdr:colOff>114300</xdr:colOff>
      <xdr:row>56</xdr:row>
      <xdr:rowOff>65519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95114"/>
          <a:ext cx="889000" cy="7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xdr:rowOff>
    </xdr:from>
    <xdr:to>
      <xdr:col>10</xdr:col>
      <xdr:colOff>165100</xdr:colOff>
      <xdr:row>56</xdr:row>
      <xdr:rowOff>102466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93593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56492</xdr:rowOff>
    </xdr:from>
    <xdr:to>
      <xdr:col>6</xdr:col>
      <xdr:colOff>38100</xdr:colOff>
      <xdr:row>56</xdr:row>
      <xdr:rowOff>158092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149219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69027</xdr:rowOff>
    </xdr:from>
    <xdr:to>
      <xdr:col>24</xdr:col>
      <xdr:colOff>114300</xdr:colOff>
      <xdr:row>55</xdr:row>
      <xdr:rowOff>170627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47454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67861</xdr:rowOff>
    </xdr:from>
    <xdr:to>
      <xdr:col>20</xdr:col>
      <xdr:colOff>38100</xdr:colOff>
      <xdr:row>55</xdr:row>
      <xdr:rowOff>169461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160588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149639</xdr:rowOff>
    </xdr:from>
    <xdr:to>
      <xdr:col>15</xdr:col>
      <xdr:colOff>101600</xdr:colOff>
      <xdr:row>51</xdr:row>
      <xdr:rowOff>79789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96316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9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114564</xdr:rowOff>
    </xdr:from>
    <xdr:to>
      <xdr:col>10</xdr:col>
      <xdr:colOff>165100</xdr:colOff>
      <xdr:row>56</xdr:row>
      <xdr:rowOff>44714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61241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14719</xdr:rowOff>
    </xdr:from>
    <xdr:to>
      <xdr:col>6</xdr:col>
      <xdr:colOff>38100</xdr:colOff>
      <xdr:row>56</xdr:row>
      <xdr:rowOff>116319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132846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xdr:rowOff>
    </xdr:from>
    <xdr:to>
      <xdr:col>24</xdr:col>
      <xdr:colOff>63500</xdr:colOff>
      <xdr:row>76</xdr:row>
      <xdr:rowOff>100585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87960"/>
          <a:ext cx="838200" cy="4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660</xdr:rowOff>
    </xdr:from>
    <xdr:to>
      <xdr:col>19</xdr:col>
      <xdr:colOff>177800</xdr:colOff>
      <xdr:row>75</xdr:row>
      <xdr:rowOff>101905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87960"/>
          <a:ext cx="889000" cy="2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101905</xdr:rowOff>
    </xdr:from>
    <xdr:to>
      <xdr:col>15</xdr:col>
      <xdr:colOff>50800</xdr:colOff>
      <xdr:row>76</xdr:row>
      <xdr:rowOff>111049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0655"/>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2287</xdr:rowOff>
    </xdr:from>
    <xdr:to>
      <xdr:col>15</xdr:col>
      <xdr:colOff>101600</xdr:colOff>
      <xdr:row>78</xdr:row>
      <xdr:rowOff>103887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6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71666</xdr:rowOff>
    </xdr:from>
    <xdr:to>
      <xdr:col>10</xdr:col>
      <xdr:colOff>114300</xdr:colOff>
      <xdr:row>76</xdr:row>
      <xdr:rowOff>111049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30416"/>
          <a:ext cx="889000" cy="2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145008</xdr:rowOff>
    </xdr:from>
    <xdr:to>
      <xdr:col>10</xdr:col>
      <xdr:colOff>165100</xdr:colOff>
      <xdr:row>79</xdr:row>
      <xdr:rowOff>75158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51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66285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6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50076</xdr:rowOff>
    </xdr:from>
    <xdr:to>
      <xdr:col>6</xdr:col>
      <xdr:colOff>38100</xdr:colOff>
      <xdr:row>79</xdr:row>
      <xdr:rowOff>151676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9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142803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6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49785</xdr:rowOff>
    </xdr:from>
    <xdr:to>
      <xdr:col>24</xdr:col>
      <xdr:colOff>114300</xdr:colOff>
      <xdr:row>76</xdr:row>
      <xdr:rowOff>151385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28212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121310</xdr:rowOff>
    </xdr:from>
    <xdr:to>
      <xdr:col>20</xdr:col>
      <xdr:colOff>38100</xdr:colOff>
      <xdr:row>74</xdr:row>
      <xdr:rowOff>51460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67987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1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51105</xdr:rowOff>
    </xdr:from>
    <xdr:to>
      <xdr:col>15</xdr:col>
      <xdr:colOff>101600</xdr:colOff>
      <xdr:row>75</xdr:row>
      <xdr:rowOff>152704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9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60249</xdr:rowOff>
    </xdr:from>
    <xdr:to>
      <xdr:col>10</xdr:col>
      <xdr:colOff>165100</xdr:colOff>
      <xdr:row>76</xdr:row>
      <xdr:rowOff>161849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20866</xdr:rowOff>
    </xdr:from>
    <xdr:to>
      <xdr:col>6</xdr:col>
      <xdr:colOff>38100</xdr:colOff>
      <xdr:row>75</xdr:row>
      <xdr:rowOff>122466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138993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154482</xdr:rowOff>
    </xdr:from>
    <xdr:to>
      <xdr:col>24</xdr:col>
      <xdr:colOff>63500</xdr:colOff>
      <xdr:row>96</xdr:row>
      <xdr:rowOff>109982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42232"/>
          <a:ext cx="838200" cy="1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109982</xdr:rowOff>
    </xdr:from>
    <xdr:to>
      <xdr:col>19</xdr:col>
      <xdr:colOff>177800</xdr:colOff>
      <xdr:row>97</xdr:row>
      <xdr:rowOff>89484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69182"/>
          <a:ext cx="889000" cy="1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21419</xdr:rowOff>
    </xdr:from>
    <xdr:to>
      <xdr:col>15</xdr:col>
      <xdr:colOff>50800</xdr:colOff>
      <xdr:row>97</xdr:row>
      <xdr:rowOff>89484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52069"/>
          <a:ext cx="889000" cy="6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164985</xdr:rowOff>
    </xdr:from>
    <xdr:to>
      <xdr:col>15</xdr:col>
      <xdr:colOff>101600</xdr:colOff>
      <xdr:row>96</xdr:row>
      <xdr:rowOff>95135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17075</xdr:rowOff>
    </xdr:from>
    <xdr:to>
      <xdr:col>10</xdr:col>
      <xdr:colOff>114300</xdr:colOff>
      <xdr:row>97</xdr:row>
      <xdr:rowOff>21419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4772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78423</xdr:rowOff>
    </xdr:from>
    <xdr:to>
      <xdr:col>10</xdr:col>
      <xdr:colOff>165100</xdr:colOff>
      <xdr:row>97</xdr:row>
      <xdr:rowOff>8573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25100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160510</xdr:rowOff>
    </xdr:from>
    <xdr:to>
      <xdr:col>6</xdr:col>
      <xdr:colOff>38100</xdr:colOff>
      <xdr:row>96</xdr:row>
      <xdr:rowOff>90660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107187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103682</xdr:rowOff>
    </xdr:from>
    <xdr:to>
      <xdr:col>24</xdr:col>
      <xdr:colOff>114300</xdr:colOff>
      <xdr:row>96</xdr:row>
      <xdr:rowOff>33832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82109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59182</xdr:rowOff>
    </xdr:from>
    <xdr:to>
      <xdr:col>20</xdr:col>
      <xdr:colOff>38100</xdr:colOff>
      <xdr:row>96</xdr:row>
      <xdr:rowOff>160782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38684</xdr:rowOff>
    </xdr:from>
    <xdr:to>
      <xdr:col>15</xdr:col>
      <xdr:colOff>101600</xdr:colOff>
      <xdr:row>97</xdr:row>
      <xdr:rowOff>140284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131411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142069</xdr:rowOff>
    </xdr:from>
    <xdr:to>
      <xdr:col>10</xdr:col>
      <xdr:colOff>165100</xdr:colOff>
      <xdr:row>97</xdr:row>
      <xdr:rowOff>72219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63346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137725</xdr:rowOff>
    </xdr:from>
    <xdr:to>
      <xdr:col>6</xdr:col>
      <xdr:colOff>38100</xdr:colOff>
      <xdr:row>97</xdr:row>
      <xdr:rowOff>67875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59002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24029</xdr:rowOff>
    </xdr:from>
    <xdr:to>
      <xdr:col>55</xdr:col>
      <xdr:colOff>0</xdr:colOff>
      <xdr:row>39</xdr:row>
      <xdr:rowOff>28143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1057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24029</xdr:rowOff>
    </xdr:from>
    <xdr:to>
      <xdr:col>50</xdr:col>
      <xdr:colOff>114300</xdr:colOff>
      <xdr:row>39</xdr:row>
      <xdr:rowOff>24638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1057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15189</xdr:rowOff>
    </xdr:from>
    <xdr:to>
      <xdr:col>45</xdr:col>
      <xdr:colOff>177800</xdr:colOff>
      <xdr:row>39</xdr:row>
      <xdr:rowOff>24638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1739"/>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135382</xdr:rowOff>
    </xdr:from>
    <xdr:to>
      <xdr:col>46</xdr:col>
      <xdr:colOff>38100</xdr:colOff>
      <xdr:row>39</xdr:row>
      <xdr:rowOff>65532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82059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15189</xdr:rowOff>
    </xdr:from>
    <xdr:to>
      <xdr:col>41</xdr:col>
      <xdr:colOff>50800</xdr:colOff>
      <xdr:row>39</xdr:row>
      <xdr:rowOff>23495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1739"/>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135610</xdr:rowOff>
    </xdr:from>
    <xdr:to>
      <xdr:col>41</xdr:col>
      <xdr:colOff>101600</xdr:colOff>
      <xdr:row>39</xdr:row>
      <xdr:rowOff>65760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82288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98730</xdr:rowOff>
    </xdr:from>
    <xdr:to>
      <xdr:col>36</xdr:col>
      <xdr:colOff>165100</xdr:colOff>
      <xdr:row>39</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148793</xdr:rowOff>
    </xdr:from>
    <xdr:to>
      <xdr:col>55</xdr:col>
      <xdr:colOff>50800</xdr:colOff>
      <xdr:row>39</xdr:row>
      <xdr:rowOff>78943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144679</xdr:rowOff>
    </xdr:from>
    <xdr:to>
      <xdr:col>50</xdr:col>
      <xdr:colOff>165100</xdr:colOff>
      <xdr:row>39</xdr:row>
      <xdr:rowOff>74829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65956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145288</xdr:rowOff>
    </xdr:from>
    <xdr:to>
      <xdr:col>46</xdr:col>
      <xdr:colOff>38100</xdr:colOff>
      <xdr:row>39</xdr:row>
      <xdr:rowOff>75438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66565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135839</xdr:rowOff>
    </xdr:from>
    <xdr:to>
      <xdr:col>41</xdr:col>
      <xdr:colOff>101600</xdr:colOff>
      <xdr:row>39</xdr:row>
      <xdr:rowOff>65989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57116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144145</xdr:rowOff>
    </xdr:from>
    <xdr:to>
      <xdr:col>36</xdr:col>
      <xdr:colOff>165100</xdr:colOff>
      <xdr:row>39</xdr:row>
      <xdr:rowOff>74295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65422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42735</xdr:rowOff>
    </xdr:from>
    <xdr:to>
      <xdr:col>55</xdr:col>
      <xdr:colOff>0</xdr:colOff>
      <xdr:row>56</xdr:row>
      <xdr:rowOff>69444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72485"/>
          <a:ext cx="8382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42735</xdr:rowOff>
    </xdr:from>
    <xdr:to>
      <xdr:col>50</xdr:col>
      <xdr:colOff>114300</xdr:colOff>
      <xdr:row>55</xdr:row>
      <xdr:rowOff>80016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72485"/>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80016</xdr:rowOff>
    </xdr:from>
    <xdr:to>
      <xdr:col>45</xdr:col>
      <xdr:colOff>177800</xdr:colOff>
      <xdr:row>55</xdr:row>
      <xdr:rowOff>106591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09766"/>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86557</xdr:rowOff>
    </xdr:from>
    <xdr:to>
      <xdr:col>46</xdr:col>
      <xdr:colOff>38100</xdr:colOff>
      <xdr:row>57</xdr:row>
      <xdr:rowOff>16707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8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106591</xdr:rowOff>
    </xdr:from>
    <xdr:to>
      <xdr:col>41</xdr:col>
      <xdr:colOff>50800</xdr:colOff>
      <xdr:row>56</xdr:row>
      <xdr:rowOff>44888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36341"/>
          <a:ext cx="889000" cy="10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104997</xdr:rowOff>
    </xdr:from>
    <xdr:to>
      <xdr:col>41</xdr:col>
      <xdr:colOff>101600</xdr:colOff>
      <xdr:row>57</xdr:row>
      <xdr:rowOff>35147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0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96577</xdr:rowOff>
    </xdr:from>
    <xdr:to>
      <xdr:col>36</xdr:col>
      <xdr:colOff>165100</xdr:colOff>
      <xdr:row>57</xdr:row>
      <xdr:rowOff>26727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17854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9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18644</xdr:rowOff>
    </xdr:from>
    <xdr:to>
      <xdr:col>55</xdr:col>
      <xdr:colOff>50800</xdr:colOff>
      <xdr:row>56</xdr:row>
      <xdr:rowOff>120244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168521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163385</xdr:rowOff>
    </xdr:from>
    <xdr:to>
      <xdr:col>50</xdr:col>
      <xdr:colOff>165100</xdr:colOff>
      <xdr:row>55</xdr:row>
      <xdr:rowOff>93535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110062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29216</xdr:rowOff>
    </xdr:from>
    <xdr:to>
      <xdr:col>46</xdr:col>
      <xdr:colOff>38100</xdr:colOff>
      <xdr:row>55</xdr:row>
      <xdr:rowOff>130816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147343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55791</xdr:rowOff>
    </xdr:from>
    <xdr:to>
      <xdr:col>41</xdr:col>
      <xdr:colOff>101600</xdr:colOff>
      <xdr:row>55</xdr:row>
      <xdr:rowOff>157391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165538</xdr:rowOff>
    </xdr:from>
    <xdr:to>
      <xdr:col>36</xdr:col>
      <xdr:colOff>165100</xdr:colOff>
      <xdr:row>56</xdr:row>
      <xdr:rowOff>95688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112215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16325</xdr:rowOff>
    </xdr:from>
    <xdr:to>
      <xdr:col>55</xdr:col>
      <xdr:colOff>0</xdr:colOff>
      <xdr:row>75</xdr:row>
      <xdr:rowOff>21423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75075"/>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95831</xdr:rowOff>
    </xdr:from>
    <xdr:to>
      <xdr:col>50</xdr:col>
      <xdr:colOff>114300</xdr:colOff>
      <xdr:row>75</xdr:row>
      <xdr:rowOff>21423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611681"/>
          <a:ext cx="889000" cy="26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95831</xdr:rowOff>
    </xdr:from>
    <xdr:to>
      <xdr:col>45</xdr:col>
      <xdr:colOff>177800</xdr:colOff>
      <xdr:row>75</xdr:row>
      <xdr:rowOff>132636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11681"/>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29350</xdr:rowOff>
    </xdr:from>
    <xdr:to>
      <xdr:col>46</xdr:col>
      <xdr:colOff>38100</xdr:colOff>
      <xdr:row>76</xdr:row>
      <xdr:rowOff>130950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87991</xdr:rowOff>
    </xdr:from>
    <xdr:to>
      <xdr:col>41</xdr:col>
      <xdr:colOff>50800</xdr:colOff>
      <xdr:row>75</xdr:row>
      <xdr:rowOff>132636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946741"/>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36894</xdr:rowOff>
    </xdr:from>
    <xdr:to>
      <xdr:col>41</xdr:col>
      <xdr:colOff>101600</xdr:colOff>
      <xdr:row>77</xdr:row>
      <xdr:rowOff>138494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129621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3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21623</xdr:rowOff>
    </xdr:from>
    <xdr:to>
      <xdr:col>36</xdr:col>
      <xdr:colOff>165100</xdr:colOff>
      <xdr:row>77</xdr:row>
      <xdr:rowOff>123223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2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114350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1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136975</xdr:rowOff>
    </xdr:from>
    <xdr:to>
      <xdr:col>55</xdr:col>
      <xdr:colOff>50800</xdr:colOff>
      <xdr:row>75</xdr:row>
      <xdr:rowOff>67125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159852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7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142073</xdr:rowOff>
    </xdr:from>
    <xdr:to>
      <xdr:col>50</xdr:col>
      <xdr:colOff>165100</xdr:colOff>
      <xdr:row>75</xdr:row>
      <xdr:rowOff>72223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88750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45031</xdr:rowOff>
    </xdr:from>
    <xdr:to>
      <xdr:col>46</xdr:col>
      <xdr:colOff>38100</xdr:colOff>
      <xdr:row>73</xdr:row>
      <xdr:rowOff>146631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163158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3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81836</xdr:rowOff>
    </xdr:from>
    <xdr:to>
      <xdr:col>41</xdr:col>
      <xdr:colOff>101600</xdr:colOff>
      <xdr:row>76</xdr:row>
      <xdr:rowOff>11987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40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28513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7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37191</xdr:rowOff>
    </xdr:from>
    <xdr:to>
      <xdr:col>36</xdr:col>
      <xdr:colOff>165100</xdr:colOff>
      <xdr:row>75</xdr:row>
      <xdr:rowOff>138791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155318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6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103873</xdr:rowOff>
    </xdr:from>
    <xdr:to>
      <xdr:col>55</xdr:col>
      <xdr:colOff>0</xdr:colOff>
      <xdr:row>94</xdr:row>
      <xdr:rowOff>123355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048723"/>
          <a:ext cx="838200" cy="1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103873</xdr:rowOff>
    </xdr:from>
    <xdr:to>
      <xdr:col>50</xdr:col>
      <xdr:colOff>114300</xdr:colOff>
      <xdr:row>95</xdr:row>
      <xdr:rowOff>8179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048723"/>
          <a:ext cx="889000" cy="2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54356</xdr:rowOff>
    </xdr:from>
    <xdr:to>
      <xdr:col>45</xdr:col>
      <xdr:colOff>177800</xdr:colOff>
      <xdr:row>95</xdr:row>
      <xdr:rowOff>8179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70656"/>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124498</xdr:rowOff>
    </xdr:from>
    <xdr:to>
      <xdr:col>46</xdr:col>
      <xdr:colOff>38100</xdr:colOff>
      <xdr:row>96</xdr:row>
      <xdr:rowOff>54648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1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45775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54356</xdr:rowOff>
    </xdr:from>
    <xdr:to>
      <xdr:col>41</xdr:col>
      <xdr:colOff>50800</xdr:colOff>
      <xdr:row>94</xdr:row>
      <xdr:rowOff>69545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70656"/>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141021</xdr:rowOff>
    </xdr:from>
    <xdr:to>
      <xdr:col>41</xdr:col>
      <xdr:colOff>101600</xdr:colOff>
      <xdr:row>96</xdr:row>
      <xdr:rowOff>71171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54787</xdr:rowOff>
    </xdr:from>
    <xdr:to>
      <xdr:col>36</xdr:col>
      <xdr:colOff>165100</xdr:colOff>
      <xdr:row>95</xdr:row>
      <xdr:rowOff>156387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147514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72555</xdr:rowOff>
    </xdr:from>
    <xdr:to>
      <xdr:col>55</xdr:col>
      <xdr:colOff>50800</xdr:colOff>
      <xdr:row>95</xdr:row>
      <xdr:rowOff>2705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95432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53073</xdr:rowOff>
    </xdr:from>
    <xdr:to>
      <xdr:col>50</xdr:col>
      <xdr:colOff>165100</xdr:colOff>
      <xdr:row>93</xdr:row>
      <xdr:rowOff>154673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171200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128829</xdr:rowOff>
    </xdr:from>
    <xdr:to>
      <xdr:col>46</xdr:col>
      <xdr:colOff>38100</xdr:colOff>
      <xdr:row>95</xdr:row>
      <xdr:rowOff>58979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75506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3556</xdr:rowOff>
    </xdr:from>
    <xdr:to>
      <xdr:col>41</xdr:col>
      <xdr:colOff>101600</xdr:colOff>
      <xdr:row>94</xdr:row>
      <xdr:rowOff>105156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121683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8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18745</xdr:rowOff>
    </xdr:from>
    <xdr:to>
      <xdr:col>36</xdr:col>
      <xdr:colOff>165100</xdr:colOff>
      <xdr:row>94</xdr:row>
      <xdr:rowOff>120345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136872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165257</xdr:rowOff>
    </xdr:from>
    <xdr:to>
      <xdr:col>85</xdr:col>
      <xdr:colOff>127000</xdr:colOff>
      <xdr:row>36</xdr:row>
      <xdr:rowOff>75098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66007"/>
          <a:ext cx="838200" cy="8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119857</xdr:rowOff>
    </xdr:from>
    <xdr:to>
      <xdr:col>81</xdr:col>
      <xdr:colOff>50800</xdr:colOff>
      <xdr:row>35</xdr:row>
      <xdr:rowOff>165257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120607"/>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119857</xdr:rowOff>
    </xdr:from>
    <xdr:to>
      <xdr:col>76</xdr:col>
      <xdr:colOff>114300</xdr:colOff>
      <xdr:row>36</xdr:row>
      <xdr:rowOff>38659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120607"/>
          <a:ext cx="889000" cy="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154737</xdr:rowOff>
    </xdr:from>
    <xdr:to>
      <xdr:col>76</xdr:col>
      <xdr:colOff>165100</xdr:colOff>
      <xdr:row>35</xdr:row>
      <xdr:rowOff>84887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154559</xdr:rowOff>
    </xdr:from>
    <xdr:to>
      <xdr:col>71</xdr:col>
      <xdr:colOff>177800</xdr:colOff>
      <xdr:row>36</xdr:row>
      <xdr:rowOff>38659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812409"/>
          <a:ext cx="889000" cy="3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124104</xdr:rowOff>
    </xdr:from>
    <xdr:to>
      <xdr:col>72</xdr:col>
      <xdr:colOff>38100</xdr:colOff>
      <xdr:row>36</xdr:row>
      <xdr:rowOff>54254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70781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115418</xdr:rowOff>
    </xdr:from>
    <xdr:to>
      <xdr:col>67</xdr:col>
      <xdr:colOff>101600</xdr:colOff>
      <xdr:row>36</xdr:row>
      <xdr:rowOff>45568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1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24298</xdr:rowOff>
    </xdr:from>
    <xdr:to>
      <xdr:col>85</xdr:col>
      <xdr:colOff>177800</xdr:colOff>
      <xdr:row>36</xdr:row>
      <xdr:rowOff>125898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2725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114457</xdr:rowOff>
    </xdr:from>
    <xdr:to>
      <xdr:col>81</xdr:col>
      <xdr:colOff>101600</xdr:colOff>
      <xdr:row>36</xdr:row>
      <xdr:rowOff>44607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61134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69057</xdr:rowOff>
    </xdr:from>
    <xdr:to>
      <xdr:col>76</xdr:col>
      <xdr:colOff>165100</xdr:colOff>
      <xdr:row>35</xdr:row>
      <xdr:rowOff>170657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159309</xdr:rowOff>
    </xdr:from>
    <xdr:to>
      <xdr:col>72</xdr:col>
      <xdr:colOff>38100</xdr:colOff>
      <xdr:row>36</xdr:row>
      <xdr:rowOff>89459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80586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103759</xdr:rowOff>
    </xdr:from>
    <xdr:to>
      <xdr:col>67</xdr:col>
      <xdr:colOff>101600</xdr:colOff>
      <xdr:row>34</xdr:row>
      <xdr:rowOff>33909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50436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138347</xdr:rowOff>
    </xdr:from>
    <xdr:to>
      <xdr:col>85</xdr:col>
      <xdr:colOff>127000</xdr:colOff>
      <xdr:row>54</xdr:row>
      <xdr:rowOff>101143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225197"/>
          <a:ext cx="838200" cy="1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157017</xdr:rowOff>
    </xdr:from>
    <xdr:to>
      <xdr:col>81</xdr:col>
      <xdr:colOff>50800</xdr:colOff>
      <xdr:row>53</xdr:row>
      <xdr:rowOff>138347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072417"/>
          <a:ext cx="889000" cy="1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157017</xdr:rowOff>
    </xdr:from>
    <xdr:to>
      <xdr:col>76</xdr:col>
      <xdr:colOff>114300</xdr:colOff>
      <xdr:row>55</xdr:row>
      <xdr:rowOff>6674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072417"/>
          <a:ext cx="889000" cy="3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166110</xdr:rowOff>
    </xdr:from>
    <xdr:to>
      <xdr:col>76</xdr:col>
      <xdr:colOff>165100</xdr:colOff>
      <xdr:row>54</xdr:row>
      <xdr:rowOff>96260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25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87387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6674</xdr:rowOff>
    </xdr:from>
    <xdr:to>
      <xdr:col>71</xdr:col>
      <xdr:colOff>177800</xdr:colOff>
      <xdr:row>55</xdr:row>
      <xdr:rowOff>128765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36424"/>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166395</xdr:rowOff>
    </xdr:from>
    <xdr:to>
      <xdr:col>72</xdr:col>
      <xdr:colOff>38100</xdr:colOff>
      <xdr:row>54</xdr:row>
      <xdr:rowOff>96545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2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113072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75317</xdr:rowOff>
    </xdr:from>
    <xdr:to>
      <xdr:col>67</xdr:col>
      <xdr:colOff>101600</xdr:colOff>
      <xdr:row>55</xdr:row>
      <xdr:rowOff>5467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3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21994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50343</xdr:rowOff>
    </xdr:from>
    <xdr:to>
      <xdr:col>85</xdr:col>
      <xdr:colOff>177800</xdr:colOff>
      <xdr:row>54</xdr:row>
      <xdr:rowOff>151943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73220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87547</xdr:rowOff>
    </xdr:from>
    <xdr:to>
      <xdr:col>81</xdr:col>
      <xdr:colOff>101600</xdr:colOff>
      <xdr:row>54</xdr:row>
      <xdr:rowOff>17697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1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34224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9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106217</xdr:rowOff>
    </xdr:from>
    <xdr:to>
      <xdr:col>76</xdr:col>
      <xdr:colOff>165100</xdr:colOff>
      <xdr:row>53</xdr:row>
      <xdr:rowOff>36367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52894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7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127324</xdr:rowOff>
    </xdr:from>
    <xdr:to>
      <xdr:col>72</xdr:col>
      <xdr:colOff>38100</xdr:colOff>
      <xdr:row>55</xdr:row>
      <xdr:rowOff>57474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48601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77965</xdr:rowOff>
    </xdr:from>
    <xdr:to>
      <xdr:col>67</xdr:col>
      <xdr:colOff>101600</xdr:colOff>
      <xdr:row>56</xdr:row>
      <xdr:rowOff>8115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170692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151664</xdr:rowOff>
    </xdr:from>
    <xdr:to>
      <xdr:col>85</xdr:col>
      <xdr:colOff>127000</xdr:colOff>
      <xdr:row>76</xdr:row>
      <xdr:rowOff>144044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010414"/>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26981</xdr:rowOff>
    </xdr:from>
    <xdr:to>
      <xdr:col>81</xdr:col>
      <xdr:colOff>50800</xdr:colOff>
      <xdr:row>75</xdr:row>
      <xdr:rowOff>151664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885731"/>
          <a:ext cx="889000" cy="1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26981</xdr:rowOff>
    </xdr:from>
    <xdr:to>
      <xdr:col>76</xdr:col>
      <xdr:colOff>114300</xdr:colOff>
      <xdr:row>77</xdr:row>
      <xdr:rowOff>148425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885731"/>
          <a:ext cx="889000" cy="46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44056</xdr:rowOff>
    </xdr:from>
    <xdr:to>
      <xdr:col>76</xdr:col>
      <xdr:colOff>165100</xdr:colOff>
      <xdr:row>78</xdr:row>
      <xdr:rowOff>145656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136783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148425</xdr:rowOff>
    </xdr:from>
    <xdr:to>
      <xdr:col>71</xdr:col>
      <xdr:colOff>177800</xdr:colOff>
      <xdr:row>78</xdr:row>
      <xdr:rowOff>160998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50075"/>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96520</xdr:rowOff>
    </xdr:from>
    <xdr:to>
      <xdr:col>72</xdr:col>
      <xdr:colOff>38100</xdr:colOff>
      <xdr:row>79</xdr:row>
      <xdr:rowOff>26670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17797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71774</xdr:rowOff>
    </xdr:from>
    <xdr:to>
      <xdr:col>67</xdr:col>
      <xdr:colOff>101600</xdr:colOff>
      <xdr:row>79</xdr:row>
      <xdr:rowOff>1924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18451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93244</xdr:rowOff>
    </xdr:from>
    <xdr:to>
      <xdr:col>85</xdr:col>
      <xdr:colOff>177800</xdr:colOff>
      <xdr:row>77</xdr:row>
      <xdr:rowOff>23394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116121</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9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100864</xdr:rowOff>
    </xdr:from>
    <xdr:to>
      <xdr:col>81</xdr:col>
      <xdr:colOff>101600</xdr:colOff>
      <xdr:row>76</xdr:row>
      <xdr:rowOff>31014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47541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7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147631</xdr:rowOff>
    </xdr:from>
    <xdr:to>
      <xdr:col>76</xdr:col>
      <xdr:colOff>165100</xdr:colOff>
      <xdr:row>75</xdr:row>
      <xdr:rowOff>77781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8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94308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6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97625</xdr:rowOff>
    </xdr:from>
    <xdr:to>
      <xdr:col>72</xdr:col>
      <xdr:colOff>38100</xdr:colOff>
      <xdr:row>78</xdr:row>
      <xdr:rowOff>27775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44302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110198</xdr:rowOff>
    </xdr:from>
    <xdr:to>
      <xdr:col>67</xdr:col>
      <xdr:colOff>101600</xdr:colOff>
      <xdr:row>79</xdr:row>
      <xdr:rowOff>40348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31475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84167</xdr:rowOff>
    </xdr:from>
    <xdr:to>
      <xdr:col>85</xdr:col>
      <xdr:colOff>127000</xdr:colOff>
      <xdr:row>95</xdr:row>
      <xdr:rowOff>130459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71917"/>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130459</xdr:rowOff>
    </xdr:from>
    <xdr:to>
      <xdr:col>81</xdr:col>
      <xdr:colOff>50800</xdr:colOff>
      <xdr:row>95</xdr:row>
      <xdr:rowOff>157939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18209"/>
          <a:ext cx="889000" cy="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157939</xdr:rowOff>
    </xdr:from>
    <xdr:to>
      <xdr:col>76</xdr:col>
      <xdr:colOff>114300</xdr:colOff>
      <xdr:row>96</xdr:row>
      <xdr:rowOff>14624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45689"/>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3158</xdr:rowOff>
    </xdr:from>
    <xdr:to>
      <xdr:col>76</xdr:col>
      <xdr:colOff>165100</xdr:colOff>
      <xdr:row>97</xdr:row>
      <xdr:rowOff>104758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95885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14624</xdr:rowOff>
    </xdr:from>
    <xdr:to>
      <xdr:col>71</xdr:col>
      <xdr:colOff>177800</xdr:colOff>
      <xdr:row>96</xdr:row>
      <xdr:rowOff>36323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73824"/>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20157</xdr:rowOff>
    </xdr:from>
    <xdr:to>
      <xdr:col>72</xdr:col>
      <xdr:colOff>38100</xdr:colOff>
      <xdr:row>97</xdr:row>
      <xdr:rowOff>121757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25219</xdr:rowOff>
    </xdr:from>
    <xdr:to>
      <xdr:col>67</xdr:col>
      <xdr:colOff>101600</xdr:colOff>
      <xdr:row>97</xdr:row>
      <xdr:rowOff>126819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5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117946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33367</xdr:rowOff>
    </xdr:from>
    <xdr:to>
      <xdr:col>85</xdr:col>
      <xdr:colOff>177800</xdr:colOff>
      <xdr:row>95</xdr:row>
      <xdr:rowOff>134967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56244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79659</xdr:rowOff>
    </xdr:from>
    <xdr:to>
      <xdr:col>81</xdr:col>
      <xdr:colOff>101600</xdr:colOff>
      <xdr:row>96</xdr:row>
      <xdr:rowOff>9809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107139</xdr:rowOff>
    </xdr:from>
    <xdr:to>
      <xdr:col>76</xdr:col>
      <xdr:colOff>165100</xdr:colOff>
      <xdr:row>96</xdr:row>
      <xdr:rowOff>37289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53816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135274</xdr:rowOff>
    </xdr:from>
    <xdr:to>
      <xdr:col>72</xdr:col>
      <xdr:colOff>38100</xdr:colOff>
      <xdr:row>96</xdr:row>
      <xdr:rowOff>65424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156973</xdr:rowOff>
    </xdr:from>
    <xdr:to>
      <xdr:col>67</xdr:col>
      <xdr:colOff>101600</xdr:colOff>
      <xdr:row>96</xdr:row>
      <xdr:rowOff>87123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103650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87209</xdr:rowOff>
    </xdr:from>
    <xdr:to>
      <xdr:col>107</xdr:col>
      <xdr:colOff>101600</xdr:colOff>
      <xdr:row>39</xdr:row>
      <xdr:rowOff>17359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33885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77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87392</xdr:rowOff>
    </xdr:from>
    <xdr:to>
      <xdr:col>102</xdr:col>
      <xdr:colOff>165100</xdr:colOff>
      <xdr:row>39</xdr:row>
      <xdr:rowOff>17542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34068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31828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主な構成項目である議会費は、住民一人当たり</a:t>
          </a:r>
          <a:r>
            <a:rPr kumimoji="1" lang="en-US" altLang="ja-JP" sz="1300">
              <a:latin typeface="ＭＳ Ｐゴシック" panose="020B0600070205080204" pitchFamily="50" charset="-128"/>
              <a:ea typeface="ＭＳ Ｐゴシック" panose="020B0600070205080204" pitchFamily="50" charset="-128"/>
            </a:rPr>
            <a:t>4,339</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％増）となっており、全国、県及び類似団体平均をいずれも上回っている。これは、人件費（職員給、議員報酬）及び物件費が全国及び類似団体平均を上回っている事が主な要因となっている。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186,080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％減）となっており、全国及び類似団体平均を下回っている。これは、除染事業費が減となった事が主な要因となっている。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土木費は、住民一人当たり</a:t>
          </a:r>
          <a:r>
            <a:rPr kumimoji="1" lang="en-US" altLang="ja-JP" sz="1300" baseline="0">
              <a:latin typeface="ＭＳ Ｐゴシック" panose="020B0600070205080204" pitchFamily="50" charset="-128"/>
              <a:ea typeface="ＭＳ Ｐゴシック" panose="020B0600070205080204" pitchFamily="50" charset="-128"/>
            </a:rPr>
            <a:t>61,287</a:t>
          </a:r>
          <a:r>
            <a:rPr kumimoji="1" lang="ja-JP" altLang="en-US" sz="1300" baseline="0">
              <a:latin typeface="ＭＳ Ｐゴシック" panose="020B0600070205080204" pitchFamily="50" charset="-128"/>
              <a:ea typeface="ＭＳ Ｐゴシック" panose="020B0600070205080204" pitchFamily="50" charset="-128"/>
            </a:rPr>
            <a:t>円（前年度比</a:t>
          </a:r>
          <a:r>
            <a:rPr kumimoji="1" lang="en-US" altLang="ja-JP" sz="1300" baseline="0">
              <a:latin typeface="ＭＳ Ｐゴシック" panose="020B0600070205080204" pitchFamily="50" charset="-128"/>
              <a:ea typeface="ＭＳ Ｐゴシック" panose="020B0600070205080204" pitchFamily="50" charset="-128"/>
            </a:rPr>
            <a:t>19.7</a:t>
          </a:r>
          <a:r>
            <a:rPr kumimoji="1" lang="ja-JP" altLang="en-US" sz="1300" baseline="0">
              <a:latin typeface="ＭＳ Ｐゴシック" panose="020B0600070205080204" pitchFamily="50" charset="-128"/>
              <a:ea typeface="ＭＳ Ｐゴシック" panose="020B0600070205080204" pitchFamily="50" charset="-128"/>
            </a:rPr>
            <a:t>％減）となっており、県平均は下回るものの、全国及び類似団体平均を上回っている。減となった要因は、二本松城跡整備事業や杉田駅周辺整備事業が概ね完了したことによるものである。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21,772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％減）となっており、全国、県、類似団体平均をいずれも上回っているが、これは、令和元年発生台風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号及び豪雨災害、令和３年２月及び令和４年３月福島沖地震に係る災害復旧事業によるものである。</a:t>
          </a:r>
        </a:p>
        <a:p>
          <a:r>
            <a:rPr kumimoji="1" lang="ja-JP" altLang="en-US" sz="1300">
              <a:latin typeface="ＭＳ Ｐゴシック" panose="020B0600070205080204" pitchFamily="50" charset="-128"/>
              <a:ea typeface="ＭＳ Ｐゴシック" panose="020B0600070205080204" pitchFamily="50" charset="-128"/>
            </a:rPr>
            <a:t>　今後は、総合計画及び公共施設等総合管理計画に基づき、事業の厳選に努めていく。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歳出では住民税非課税世帯等及び子育て世帯への臨時特別給付金事業の減除染対策事業費の減等により</a:t>
          </a:r>
          <a:r>
            <a:rPr kumimoji="1" lang="en-US" altLang="ja-JP" sz="1100">
              <a:latin typeface="ＭＳ ゴシック" pitchFamily="49" charset="-128"/>
              <a:ea typeface="ＭＳ ゴシック" pitchFamily="49" charset="-128"/>
            </a:rPr>
            <a:t>4,039</a:t>
          </a:r>
          <a:r>
            <a:rPr kumimoji="1" lang="ja-JP" altLang="en-US" sz="1100">
              <a:latin typeface="ＭＳ ゴシック" pitchFamily="49" charset="-128"/>
              <a:ea typeface="ＭＳ ゴシック" pitchFamily="49" charset="-128"/>
            </a:rPr>
            <a:t>百万円の減となり、歳入においては、地方税が増となった一方、新型コロナウイルスワクチン接種事業や住民税非課税世帯等及び子育て世帯への臨時特別給付金事業に要する国庫支出金の減や除染対策事業に要する県支出金の減等により決算額で</a:t>
          </a:r>
          <a:r>
            <a:rPr kumimoji="1" lang="en-US" altLang="ja-JP" sz="1100">
              <a:latin typeface="ＭＳ ゴシック" pitchFamily="49" charset="-128"/>
              <a:ea typeface="ＭＳ ゴシック" pitchFamily="49" charset="-128"/>
            </a:rPr>
            <a:t>4,245</a:t>
          </a:r>
          <a:r>
            <a:rPr kumimoji="1" lang="ja-JP" altLang="en-US" sz="1100">
              <a:latin typeface="ＭＳ ゴシック" pitchFamily="49" charset="-128"/>
              <a:ea typeface="ＭＳ ゴシック" pitchFamily="49" charset="-128"/>
            </a:rPr>
            <a:t>百万円の減となったことから、歳入歳出差引額は</a:t>
          </a:r>
          <a:r>
            <a:rPr kumimoji="1" lang="en-US" altLang="ja-JP" sz="1100">
              <a:latin typeface="ＭＳ ゴシック" pitchFamily="49" charset="-128"/>
              <a:ea typeface="ＭＳ ゴシック" pitchFamily="49" charset="-128"/>
            </a:rPr>
            <a:t>206</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基金の取崩等により、実質収支は黒字となったが、繰越財源の増により、実質単年度収支は赤字となった。</a:t>
          </a:r>
        </a:p>
        <a:p>
          <a:r>
            <a:rPr kumimoji="1" lang="ja-JP" altLang="en-US" sz="1100">
              <a:latin typeface="ＭＳ ゴシック" pitchFamily="49" charset="-128"/>
              <a:ea typeface="ＭＳ ゴシック" pitchFamily="49" charset="-128"/>
            </a:rPr>
            <a:t>　今後は、普通交付税等の減額が見込まれることから、更なる経常経費の削減と、市政全般にわたる事業厳選と見直しを実施する。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各会計とも赤字額は生じておらず、将来的に赤字化となる要素も少ないと思われるため、安定的に推移するものと見込まれる。</a:t>
          </a:r>
        </a:p>
        <a:p>
          <a:r>
            <a:rPr kumimoji="1" lang="ja-JP" altLang="en-US" sz="1400">
              <a:latin typeface="ＭＳ ゴシック" pitchFamily="49" charset="-128"/>
              <a:ea typeface="ＭＳ ゴシック" pitchFamily="49" charset="-128"/>
            </a:rPr>
            <a:t>　今後も収支バランスを意識しながら、更なる経常経費の削減と、総合計画による事業の厳選を行い、安定的な運営に努める。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83</v>
      </c>
      <c r="C2" s="178"/>
      <c r="D2" s="179"/>
    </row>
    <row r="3" spans="1:119" ht="18.75" customHeight="1" thickBot="1" x14ac:dyDescent="0.2">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33655397</v>
      </c>
      <c r="BO4" s="371"/>
      <c r="BP4" s="371"/>
      <c r="BQ4" s="371"/>
      <c r="BR4" s="371"/>
      <c r="BS4" s="371"/>
      <c r="BT4" s="371"/>
      <c r="BU4" s="372"/>
      <c r="BV4" s="370">
        <v>37900804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12.2</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31372576</v>
      </c>
      <c r="BO5" s="408"/>
      <c r="BP5" s="408"/>
      <c r="BQ5" s="408"/>
      <c r="BR5" s="408"/>
      <c r="BS5" s="408"/>
      <c r="BT5" s="408"/>
      <c r="BU5" s="409"/>
      <c r="BV5" s="407">
        <v>35411568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88.3</v>
      </c>
      <c r="DC5" s="405"/>
      <c r="DD5" s="405"/>
      <c r="DE5" s="405"/>
      <c r="DF5" s="405"/>
      <c r="DG5" s="405"/>
      <c r="DH5" s="405"/>
      <c r="DI5" s="406"/>
    </row>
    <row r="6" spans="1:119" ht="18.75" customHeight="1" x14ac:dyDescent="0.15">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2282821</v>
      </c>
      <c r="BO6" s="408"/>
      <c r="BP6" s="408"/>
      <c r="BQ6" s="408"/>
      <c r="BR6" s="408"/>
      <c r="BS6" s="408"/>
      <c r="BT6" s="408"/>
      <c r="BU6" s="409"/>
      <c r="BV6" s="407">
        <v>2489236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96.2</v>
      </c>
      <c r="CU6" s="445"/>
      <c r="CV6" s="445"/>
      <c r="CW6" s="445"/>
      <c r="CX6" s="445"/>
      <c r="CY6" s="445"/>
      <c r="CZ6" s="445"/>
      <c r="DA6" s="446"/>
      <c r="DB6" s="444">
        <v>92.7</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593931</v>
      </c>
      <c r="BO7" s="408"/>
      <c r="BP7" s="408"/>
      <c r="BQ7" s="408"/>
      <c r="BR7" s="408"/>
      <c r="BS7" s="408"/>
      <c r="BT7" s="408"/>
      <c r="BU7" s="409"/>
      <c r="BV7" s="407">
        <v>356400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16890830</v>
      </c>
      <c r="CU7" s="408"/>
      <c r="CV7" s="408"/>
      <c r="CW7" s="408"/>
      <c r="CX7" s="408"/>
      <c r="CY7" s="408"/>
      <c r="CZ7" s="408"/>
      <c r="DA7" s="409"/>
      <c r="DB7" s="407">
        <v>17496933</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1688890</v>
      </c>
      <c r="BO8" s="408"/>
      <c r="BP8" s="408"/>
      <c r="BQ8" s="408"/>
      <c r="BR8" s="408"/>
      <c r="BS8" s="408"/>
      <c r="BT8" s="408"/>
      <c r="BU8" s="409"/>
      <c r="BV8" s="407">
        <v>2132836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0.45</v>
      </c>
      <c r="DC8" s="448"/>
      <c r="DD8" s="448"/>
      <c r="DE8" s="448"/>
      <c r="DF8" s="448"/>
      <c r="DG8" s="448"/>
      <c r="DH8" s="448"/>
      <c r="DI8" s="449"/>
    </row>
    <row r="9" spans="1:119" ht="18.75" customHeight="1" thickBot="1" x14ac:dyDescent="0.2">
      <c r="A9" s="177"/>
      <c r="B9" s="401" t="s">
        <v>113</v>
      </c>
      <c r="C9" s="402"/>
      <c r="D9" s="402"/>
      <c r="E9" s="402"/>
      <c r="F9" s="402"/>
      <c r="G9" s="402"/>
      <c r="H9" s="402"/>
      <c r="I9" s="402"/>
      <c r="J9" s="402"/>
      <c r="K9" s="450"/>
      <c r="L9" s="451" t="s">
        <v>114</v>
      </c>
      <c r="M9" s="452"/>
      <c r="N9" s="452"/>
      <c r="O9" s="452"/>
      <c r="P9" s="452"/>
      <c r="Q9" s="453"/>
      <c r="R9" s="454">
        <v>53557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-443946</v>
      </c>
      <c r="BO9" s="408"/>
      <c r="BP9" s="408"/>
      <c r="BQ9" s="408"/>
      <c r="BR9" s="408"/>
      <c r="BS9" s="408"/>
      <c r="BT9" s="408"/>
      <c r="BU9" s="409"/>
      <c r="BV9" s="407">
        <v>477245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14</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7"/>
      <c r="N10" s="437"/>
      <c r="O10" s="437"/>
      <c r="P10" s="437"/>
      <c r="Q10" s="438"/>
      <c r="R10" s="458">
        <v>58162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667232</v>
      </c>
      <c r="BO10" s="408"/>
      <c r="BP10" s="408"/>
      <c r="BQ10" s="408"/>
      <c r="BR10" s="408"/>
      <c r="BS10" s="408"/>
      <c r="BT10" s="408"/>
      <c r="BU10" s="409"/>
      <c r="BV10" s="407">
        <v>850134</v>
      </c>
      <c r="BW10" s="408"/>
      <c r="BX10" s="408"/>
      <c r="BY10" s="408"/>
      <c r="BZ10" s="408"/>
      <c r="CA10" s="408"/>
      <c r="CB10" s="408"/>
      <c r="CC10" s="409"/>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77"/>
      <c r="B12" s="467" t="s">
        <v>133</v>
      </c>
      <c r="C12" s="468"/>
      <c r="D12" s="468"/>
      <c r="E12" s="468"/>
      <c r="F12" s="468"/>
      <c r="G12" s="468"/>
      <c r="H12" s="468"/>
      <c r="I12" s="468"/>
      <c r="J12" s="468"/>
      <c r="K12" s="469"/>
      <c r="L12" s="476" t="s">
        <v>134</v>
      </c>
      <c r="M12" s="477"/>
      <c r="N12" s="477"/>
      <c r="O12" s="477"/>
      <c r="P12" s="477"/>
      <c r="Q12" s="478"/>
      <c r="R12" s="479">
        <v>52162</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517000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142</v>
      </c>
      <c r="N13" s="499"/>
      <c r="O13" s="499"/>
      <c r="P13" s="499"/>
      <c r="Q13" s="500"/>
      <c r="R13" s="491">
        <v>51673</v>
      </c>
      <c r="S13" s="492"/>
      <c r="T13" s="492"/>
      <c r="U13" s="492"/>
      <c r="V13" s="493"/>
      <c r="W13" s="423" t="s">
        <v>143</v>
      </c>
      <c r="X13" s="424"/>
      <c r="Y13" s="424"/>
      <c r="Z13" s="424"/>
      <c r="AA13" s="424"/>
      <c r="AB13" s="414"/>
      <c r="AC13" s="458">
        <v>2376</v>
      </c>
      <c r="AD13" s="459"/>
      <c r="AE13" s="459"/>
      <c r="AF13" s="459"/>
      <c r="AG13" s="501"/>
      <c r="AH13" s="458">
        <v>2462</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-293714</v>
      </c>
      <c r="BO13" s="408"/>
      <c r="BP13" s="408"/>
      <c r="BQ13" s="408"/>
      <c r="BR13" s="408"/>
      <c r="BS13" s="408"/>
      <c r="BT13" s="408"/>
      <c r="BU13" s="409"/>
      <c r="BV13" s="407">
        <v>1327379</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8.9</v>
      </c>
      <c r="CU13" s="405"/>
      <c r="CV13" s="405"/>
      <c r="CW13" s="405"/>
      <c r="CX13" s="405"/>
      <c r="CY13" s="405"/>
      <c r="CZ13" s="405"/>
      <c r="DA13" s="406"/>
      <c r="DB13" s="404">
        <v>8.9</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52892</v>
      </c>
      <c r="S14" s="492"/>
      <c r="T14" s="492"/>
      <c r="U14" s="492"/>
      <c r="V14" s="493"/>
      <c r="W14" s="397"/>
      <c r="X14" s="398"/>
      <c r="Y14" s="398"/>
      <c r="Z14" s="398"/>
      <c r="AA14" s="398"/>
      <c r="AB14" s="387"/>
      <c r="AC14" s="494">
        <v>8.8000000000000007</v>
      </c>
      <c r="AD14" s="495"/>
      <c r="AE14" s="495"/>
      <c r="AF14" s="495"/>
      <c r="AG14" s="496"/>
      <c r="AH14" s="494">
        <v>8.5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41.7</v>
      </c>
      <c r="CU14" s="506"/>
      <c r="CV14" s="506"/>
      <c r="CW14" s="506"/>
      <c r="CX14" s="506"/>
      <c r="CY14" s="506"/>
      <c r="CZ14" s="506"/>
      <c r="DA14" s="507"/>
      <c r="DB14" s="505">
        <v>45.5</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142</v>
      </c>
      <c r="N15" s="499"/>
      <c r="O15" s="499"/>
      <c r="P15" s="499"/>
      <c r="Q15" s="500"/>
      <c r="R15" s="491">
        <v>52541</v>
      </c>
      <c r="S15" s="492"/>
      <c r="T15" s="492"/>
      <c r="U15" s="492"/>
      <c r="V15" s="493"/>
      <c r="W15" s="423" t="s">
        <v>149</v>
      </c>
      <c r="X15" s="424"/>
      <c r="Y15" s="424"/>
      <c r="Z15" s="424"/>
      <c r="AA15" s="424"/>
      <c r="AB15" s="414"/>
      <c r="AC15" s="458">
        <v>9457</v>
      </c>
      <c r="AD15" s="459"/>
      <c r="AE15" s="459"/>
      <c r="AF15" s="459"/>
      <c r="AG15" s="501"/>
      <c r="AH15" s="458">
        <v>10573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6955889</v>
      </c>
      <c r="BO15" s="371"/>
      <c r="BP15" s="371"/>
      <c r="BQ15" s="371"/>
      <c r="BR15" s="371"/>
      <c r="BS15" s="371"/>
      <c r="BT15" s="371"/>
      <c r="BU15" s="372"/>
      <c r="BV15" s="370">
        <v>6609193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35.200000000000003</v>
      </c>
      <c r="AD16" s="495"/>
      <c r="AE16" s="495"/>
      <c r="AF16" s="495"/>
      <c r="AG16" s="496"/>
      <c r="AH16" s="494">
        <v>36.6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14976776</v>
      </c>
      <c r="BO16" s="408"/>
      <c r="BP16" s="408"/>
      <c r="BQ16" s="408"/>
      <c r="BR16" s="408"/>
      <c r="BS16" s="408"/>
      <c r="BT16" s="408"/>
      <c r="BU16" s="409"/>
      <c r="BV16" s="407">
        <v>15012464</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155</v>
      </c>
      <c r="N17" s="519"/>
      <c r="O17" s="519"/>
      <c r="P17" s="519"/>
      <c r="Q17" s="520"/>
      <c r="R17" s="513" t="s">
        <v>156</v>
      </c>
      <c r="S17" s="514"/>
      <c r="T17" s="514"/>
      <c r="U17" s="514"/>
      <c r="V17" s="515"/>
      <c r="W17" s="423" t="s">
        <v>157</v>
      </c>
      <c r="X17" s="424"/>
      <c r="Y17" s="424"/>
      <c r="Z17" s="424"/>
      <c r="AA17" s="424"/>
      <c r="AB17" s="414"/>
      <c r="AC17" s="458">
        <v>15055</v>
      </c>
      <c r="AD17" s="459"/>
      <c r="AE17" s="459"/>
      <c r="AF17" s="459"/>
      <c r="AG17" s="501"/>
      <c r="AH17" s="458">
        <v>15848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8691802</v>
      </c>
      <c r="BO17" s="408"/>
      <c r="BP17" s="408"/>
      <c r="BQ17" s="408"/>
      <c r="BR17" s="408"/>
      <c r="BS17" s="408"/>
      <c r="BT17" s="408"/>
      <c r="BU17" s="409"/>
      <c r="BV17" s="407">
        <v>8232479</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159</v>
      </c>
      <c r="C18" s="450"/>
      <c r="D18" s="450"/>
      <c r="E18" s="530"/>
      <c r="F18" s="530"/>
      <c r="G18" s="530"/>
      <c r="H18" s="530"/>
      <c r="I18" s="530"/>
      <c r="J18" s="530"/>
      <c r="K18" s="530"/>
      <c r="L18" s="531">
        <v>344.42</v>
      </c>
      <c r="M18" s="531"/>
      <c r="N18" s="531"/>
      <c r="O18" s="531"/>
      <c r="P18" s="531"/>
      <c r="Q18" s="531"/>
      <c r="R18" s="532"/>
      <c r="S18" s="532"/>
      <c r="T18" s="532"/>
      <c r="U18" s="532"/>
      <c r="V18" s="533"/>
      <c r="W18" s="425"/>
      <c r="X18" s="426"/>
      <c r="Y18" s="426"/>
      <c r="Z18" s="426"/>
      <c r="AA18" s="426"/>
      <c r="AB18" s="417"/>
      <c r="AC18" s="534">
        <v>56</v>
      </c>
      <c r="AD18" s="535"/>
      <c r="AE18" s="535"/>
      <c r="AF18" s="535"/>
      <c r="AG18" s="536"/>
      <c r="AH18" s="534">
        <v>54.9</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16282453</v>
      </c>
      <c r="BO18" s="408"/>
      <c r="BP18" s="408"/>
      <c r="BQ18" s="408"/>
      <c r="BR18" s="408"/>
      <c r="BS18" s="408"/>
      <c r="BT18" s="408"/>
      <c r="BU18" s="409"/>
      <c r="BV18" s="407">
        <v>15779753</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161</v>
      </c>
      <c r="C19" s="450"/>
      <c r="D19" s="450"/>
      <c r="E19" s="530"/>
      <c r="F19" s="530"/>
      <c r="G19" s="530"/>
      <c r="H19" s="530"/>
      <c r="I19" s="530"/>
      <c r="J19" s="530"/>
      <c r="K19" s="530"/>
      <c r="L19" s="538">
        <v>155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22432838</v>
      </c>
      <c r="BO19" s="408"/>
      <c r="BP19" s="408"/>
      <c r="BQ19" s="408"/>
      <c r="BR19" s="408"/>
      <c r="BS19" s="408"/>
      <c r="BT19" s="408"/>
      <c r="BU19" s="409"/>
      <c r="BV19" s="407">
        <v>22232871</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163</v>
      </c>
      <c r="C20" s="450"/>
      <c r="D20" s="450"/>
      <c r="E20" s="530"/>
      <c r="F20" s="530"/>
      <c r="G20" s="530"/>
      <c r="H20" s="530"/>
      <c r="I20" s="530"/>
      <c r="J20" s="530"/>
      <c r="K20" s="530"/>
      <c r="L20" s="538">
        <v>19384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32562920</v>
      </c>
      <c r="BO22" s="371"/>
      <c r="BP22" s="371"/>
      <c r="BQ22" s="371"/>
      <c r="BR22" s="371"/>
      <c r="BS22" s="371"/>
      <c r="BT22" s="371"/>
      <c r="BU22" s="372"/>
      <c r="BV22" s="370">
        <v>33330971</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17438653</v>
      </c>
      <c r="BO23" s="408"/>
      <c r="BP23" s="408"/>
      <c r="BQ23" s="408"/>
      <c r="BR23" s="408"/>
      <c r="BS23" s="408"/>
      <c r="BT23" s="408"/>
      <c r="BU23" s="409"/>
      <c r="BV23" s="407">
        <v>18315300</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173</v>
      </c>
      <c r="F24" s="437"/>
      <c r="G24" s="437"/>
      <c r="H24" s="437"/>
      <c r="I24" s="437"/>
      <c r="J24" s="437"/>
      <c r="K24" s="438"/>
      <c r="L24" s="458">
        <v>1</v>
      </c>
      <c r="M24" s="459"/>
      <c r="N24" s="459"/>
      <c r="O24" s="459"/>
      <c r="P24" s="501"/>
      <c r="Q24" s="458">
        <v>9700</v>
      </c>
      <c r="R24" s="459"/>
      <c r="S24" s="459"/>
      <c r="T24" s="459"/>
      <c r="U24" s="459"/>
      <c r="V24" s="501"/>
      <c r="W24" s="553"/>
      <c r="X24" s="554"/>
      <c r="Y24" s="555"/>
      <c r="Z24" s="457" t="s">
        <v>174</v>
      </c>
      <c r="AA24" s="437"/>
      <c r="AB24" s="437"/>
      <c r="AC24" s="437"/>
      <c r="AD24" s="437"/>
      <c r="AE24" s="437"/>
      <c r="AF24" s="437"/>
      <c r="AG24" s="438"/>
      <c r="AH24" s="458">
        <v>422</v>
      </c>
      <c r="AI24" s="459"/>
      <c r="AJ24" s="459"/>
      <c r="AK24" s="459"/>
      <c r="AL24" s="501"/>
      <c r="AM24" s="458">
        <v>1337740</v>
      </c>
      <c r="AN24" s="459"/>
      <c r="AO24" s="459"/>
      <c r="AP24" s="459"/>
      <c r="AQ24" s="459"/>
      <c r="AR24" s="501"/>
      <c r="AS24" s="458">
        <v>3170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21714466</v>
      </c>
      <c r="BO24" s="408"/>
      <c r="BP24" s="408"/>
      <c r="BQ24" s="408"/>
      <c r="BR24" s="408"/>
      <c r="BS24" s="408"/>
      <c r="BT24" s="408"/>
      <c r="BU24" s="409"/>
      <c r="BV24" s="407">
        <v>21600389</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176</v>
      </c>
      <c r="F25" s="437"/>
      <c r="G25" s="437"/>
      <c r="H25" s="437"/>
      <c r="I25" s="437"/>
      <c r="J25" s="437"/>
      <c r="K25" s="438"/>
      <c r="L25" s="458">
        <v>1</v>
      </c>
      <c r="M25" s="459"/>
      <c r="N25" s="459"/>
      <c r="O25" s="459"/>
      <c r="P25" s="501"/>
      <c r="Q25" s="458">
        <v>7750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1803062</v>
      </c>
      <c r="BO25" s="371"/>
      <c r="BP25" s="371"/>
      <c r="BQ25" s="371"/>
      <c r="BR25" s="371"/>
      <c r="BS25" s="371"/>
      <c r="BT25" s="371"/>
      <c r="BU25" s="372"/>
      <c r="BV25" s="370">
        <v>2602018</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179</v>
      </c>
      <c r="F26" s="437"/>
      <c r="G26" s="437"/>
      <c r="H26" s="437"/>
      <c r="I26" s="437"/>
      <c r="J26" s="437"/>
      <c r="K26" s="438"/>
      <c r="L26" s="458">
        <v>1</v>
      </c>
      <c r="M26" s="459"/>
      <c r="N26" s="459"/>
      <c r="O26" s="459"/>
      <c r="P26" s="501"/>
      <c r="Q26" s="458">
        <v>7300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14276</v>
      </c>
      <c r="AN26" s="459"/>
      <c r="AO26" s="459"/>
      <c r="AP26" s="459"/>
      <c r="AQ26" s="459"/>
      <c r="AR26" s="501"/>
      <c r="AS26" s="458">
        <v>3569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131</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182</v>
      </c>
      <c r="F27" s="437"/>
      <c r="G27" s="437"/>
      <c r="H27" s="437"/>
      <c r="I27" s="437"/>
      <c r="J27" s="437"/>
      <c r="K27" s="438"/>
      <c r="L27" s="458">
        <v>1</v>
      </c>
      <c r="M27" s="459"/>
      <c r="N27" s="459"/>
      <c r="O27" s="459"/>
      <c r="P27" s="501"/>
      <c r="Q27" s="458">
        <v>4450</v>
      </c>
      <c r="R27" s="459"/>
      <c r="S27" s="459"/>
      <c r="T27" s="459"/>
      <c r="U27" s="459"/>
      <c r="V27" s="501"/>
      <c r="W27" s="553"/>
      <c r="X27" s="554"/>
      <c r="Y27" s="555"/>
      <c r="Z27" s="457" t="s">
        <v>183</v>
      </c>
      <c r="AA27" s="437"/>
      <c r="AB27" s="437"/>
      <c r="AC27" s="437"/>
      <c r="AD27" s="437"/>
      <c r="AE27" s="437"/>
      <c r="AF27" s="437"/>
      <c r="AG27" s="438"/>
      <c r="AH27" s="458">
        <v>27</v>
      </c>
      <c r="AI27" s="459"/>
      <c r="AJ27" s="459"/>
      <c r="AK27" s="459"/>
      <c r="AL27" s="501"/>
      <c r="AM27" s="458">
        <v>79194</v>
      </c>
      <c r="AN27" s="459"/>
      <c r="AO27" s="459"/>
      <c r="AP27" s="459"/>
      <c r="AQ27" s="459"/>
      <c r="AR27" s="501"/>
      <c r="AS27" s="458">
        <v>2933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1306727</v>
      </c>
      <c r="BO27" s="527"/>
      <c r="BP27" s="527"/>
      <c r="BQ27" s="527"/>
      <c r="BR27" s="527"/>
      <c r="BS27" s="527"/>
      <c r="BT27" s="527"/>
      <c r="BU27" s="528"/>
      <c r="BV27" s="526">
        <v>1305346</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185</v>
      </c>
      <c r="F28" s="437"/>
      <c r="G28" s="437"/>
      <c r="H28" s="437"/>
      <c r="I28" s="437"/>
      <c r="J28" s="437"/>
      <c r="K28" s="438"/>
      <c r="L28" s="458">
        <v>1</v>
      </c>
      <c r="M28" s="459"/>
      <c r="N28" s="459"/>
      <c r="O28" s="459"/>
      <c r="P28" s="501"/>
      <c r="Q28" s="458">
        <v>3950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141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3364035</v>
      </c>
      <c r="BO28" s="371"/>
      <c r="BP28" s="371"/>
      <c r="BQ28" s="371"/>
      <c r="BR28" s="371"/>
      <c r="BS28" s="371"/>
      <c r="BT28" s="371"/>
      <c r="BU28" s="372"/>
      <c r="BV28" s="370">
        <v>3213803</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188</v>
      </c>
      <c r="F29" s="437"/>
      <c r="G29" s="437"/>
      <c r="H29" s="437"/>
      <c r="I29" s="437"/>
      <c r="J29" s="437"/>
      <c r="K29" s="438"/>
      <c r="L29" s="458">
        <v>20</v>
      </c>
      <c r="M29" s="459"/>
      <c r="N29" s="459"/>
      <c r="O29" s="459"/>
      <c r="P29" s="501"/>
      <c r="Q29" s="458">
        <v>3750</v>
      </c>
      <c r="R29" s="459"/>
      <c r="S29" s="459"/>
      <c r="T29" s="459"/>
      <c r="U29" s="459"/>
      <c r="V29" s="501"/>
      <c r="W29" s="556"/>
      <c r="X29" s="557"/>
      <c r="Y29" s="558"/>
      <c r="Z29" s="457" t="s">
        <v>189</v>
      </c>
      <c r="AA29" s="437"/>
      <c r="AB29" s="437"/>
      <c r="AC29" s="437"/>
      <c r="AD29" s="437"/>
      <c r="AE29" s="437"/>
      <c r="AF29" s="437"/>
      <c r="AG29" s="438"/>
      <c r="AH29" s="458">
        <v>449</v>
      </c>
      <c r="AI29" s="459"/>
      <c r="AJ29" s="459"/>
      <c r="AK29" s="459"/>
      <c r="AL29" s="501"/>
      <c r="AM29" s="458">
        <v>1416934</v>
      </c>
      <c r="AN29" s="459"/>
      <c r="AO29" s="459"/>
      <c r="AP29" s="459"/>
      <c r="AQ29" s="459"/>
      <c r="AR29" s="501"/>
      <c r="AS29" s="458">
        <v>3156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2075167</v>
      </c>
      <c r="BO29" s="408"/>
      <c r="BP29" s="408"/>
      <c r="BQ29" s="408"/>
      <c r="BR29" s="408"/>
      <c r="BS29" s="408"/>
      <c r="BT29" s="408"/>
      <c r="BU29" s="409"/>
      <c r="BV29" s="407">
        <v>2075050</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1899008</v>
      </c>
      <c r="BO30" s="527"/>
      <c r="BP30" s="527"/>
      <c r="BQ30" s="527"/>
      <c r="BR30" s="527"/>
      <c r="BS30" s="527"/>
      <c r="BT30" s="527"/>
      <c r="BU30" s="528"/>
      <c r="BV30" s="526">
        <v>2066947</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198</v>
      </c>
      <c r="D33" s="431"/>
      <c r="E33" s="396" t="s">
        <v>199</v>
      </c>
      <c r="F33" s="396"/>
      <c r="G33" s="396"/>
      <c r="H33" s="396"/>
      <c r="I33" s="396"/>
      <c r="J33" s="396"/>
      <c r="K33" s="396"/>
      <c r="L33" s="396"/>
      <c r="M33" s="396"/>
      <c r="N33" s="396"/>
      <c r="O33" s="396"/>
      <c r="P33" s="396"/>
      <c r="Q33" s="396"/>
      <c r="R33" s="396"/>
      <c r="S33" s="396"/>
      <c r="T33" s="202"/>
      <c r="U33" s="431" t="s">
        <v>198</v>
      </c>
      <c r="V33" s="431"/>
      <c r="W33" s="396" t="s">
        <v>200</v>
      </c>
      <c r="X33" s="396"/>
      <c r="Y33" s="396"/>
      <c r="Z33" s="396"/>
      <c r="AA33" s="396"/>
      <c r="AB33" s="396"/>
      <c r="AC33" s="396"/>
      <c r="AD33" s="396"/>
      <c r="AE33" s="396"/>
      <c r="AF33" s="396"/>
      <c r="AG33" s="396"/>
      <c r="AH33" s="396"/>
      <c r="AI33" s="396"/>
      <c r="AJ33" s="396"/>
      <c r="AK33" s="396"/>
      <c r="AL33" s="202"/>
      <c r="AM33" s="431" t="s">
        <v>198</v>
      </c>
      <c r="AN33" s="431"/>
      <c r="AO33" s="396" t="s">
        <v>200</v>
      </c>
      <c r="AP33" s="396"/>
      <c r="AQ33" s="396"/>
      <c r="AR33" s="396"/>
      <c r="AS33" s="396"/>
      <c r="AT33" s="396"/>
      <c r="AU33" s="396"/>
      <c r="AV33" s="396"/>
      <c r="AW33" s="396"/>
      <c r="AX33" s="396"/>
      <c r="AY33" s="396"/>
      <c r="AZ33" s="396"/>
      <c r="BA33" s="396"/>
      <c r="BB33" s="396"/>
      <c r="BC33" s="396"/>
      <c r="BD33" s="203"/>
      <c r="BE33" s="396" t="s">
        <v>201</v>
      </c>
      <c r="BF33" s="396"/>
      <c r="BG33" s="396" t="s">
        <v>202</v>
      </c>
      <c r="BH33" s="396"/>
      <c r="BI33" s="396"/>
      <c r="BJ33" s="396"/>
      <c r="BK33" s="396"/>
      <c r="BL33" s="396"/>
      <c r="BM33" s="396"/>
      <c r="BN33" s="396"/>
      <c r="BO33" s="396"/>
      <c r="BP33" s="396"/>
      <c r="BQ33" s="396"/>
      <c r="BR33" s="396"/>
      <c r="BS33" s="396"/>
      <c r="BT33" s="396"/>
      <c r="BU33" s="396"/>
      <c r="BV33" s="203"/>
      <c r="BW33" s="431" t="s">
        <v>201</v>
      </c>
      <c r="BX33" s="431"/>
      <c r="BY33" s="396" t="s">
        <v>203</v>
      </c>
      <c r="BZ33" s="396"/>
      <c r="CA33" s="396"/>
      <c r="CB33" s="396"/>
      <c r="CC33" s="396"/>
      <c r="CD33" s="396"/>
      <c r="CE33" s="396"/>
      <c r="CF33" s="396"/>
      <c r="CG33" s="396"/>
      <c r="CH33" s="396"/>
      <c r="CI33" s="396"/>
      <c r="CJ33" s="396"/>
      <c r="CK33" s="396"/>
      <c r="CL33" s="396"/>
      <c r="CM33" s="396"/>
      <c r="CN33" s="202"/>
      <c r="CO33" s="431" t="s">
        <v>198</v>
      </c>
      <c r="CP33" s="431"/>
      <c r="CQ33" s="396" t="s">
        <v>204</v>
      </c>
      <c r="CR33" s="396"/>
      <c r="CS33" s="396"/>
      <c r="CT33" s="396"/>
      <c r="CU33" s="396"/>
      <c r="CV33" s="396"/>
      <c r="CW33" s="396"/>
      <c r="CX33" s="396"/>
      <c r="CY33" s="396"/>
      <c r="CZ33" s="396"/>
      <c r="DA33" s="396"/>
      <c r="DB33" s="396"/>
      <c r="DC33" s="396"/>
      <c r="DD33" s="396"/>
      <c r="DE33" s="396"/>
      <c r="DF33" s="202"/>
      <c r="DG33" s="596" t="s">
        <v>205</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77"/>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77"/>
      <c r="BE34" s="597">
        <f>IF(BG34="","",MAX(C34:D43,U34:V43,AM34:AN43)+1)</f>
        <v>11</v>
      </c>
      <c r="BF34" s="597"/>
      <c r="BG34" s="598" t="str">
        <f>IF('各会計、関係団体の財政状況及び健全化判断比率'!B36="","",'各会計、関係団体の財政状況及び健全化判断比率'!B36)</f>
        <v>公設地方卸売市場特別会計</v>
      </c>
      <c r="BH34" s="598"/>
      <c r="BI34" s="598"/>
      <c r="BJ34" s="598"/>
      <c r="BK34" s="598"/>
      <c r="BL34" s="598"/>
      <c r="BM34" s="598"/>
      <c r="BN34" s="598"/>
      <c r="BO34" s="598"/>
      <c r="BP34" s="598"/>
      <c r="BQ34" s="598"/>
      <c r="BR34" s="598"/>
      <c r="BS34" s="598"/>
      <c r="BT34" s="598"/>
      <c r="BU34" s="598"/>
      <c r="BV34" s="177"/>
      <c r="BW34" s="597">
        <f>IF(BY34="","",MAX(C34:D43,U34:V43,AM34:AN43,BE34:BF43)+1)</f>
        <v>13</v>
      </c>
      <c r="BX34" s="597"/>
      <c r="BY34" s="598" t="str">
        <f>IF('各会計、関係団体の財政状況及び健全化判断比率'!B68="","",'各会計、関係団体の財政状況及び健全化判断比率'!B68)</f>
        <v>安達地方広域行政組合（一般会計）</v>
      </c>
      <c r="BZ34" s="598"/>
      <c r="CA34" s="598"/>
      <c r="CB34" s="598"/>
      <c r="CC34" s="598"/>
      <c r="CD34" s="598"/>
      <c r="CE34" s="598"/>
      <c r="CF34" s="598"/>
      <c r="CG34" s="598"/>
      <c r="CH34" s="598"/>
      <c r="CI34" s="598"/>
      <c r="CJ34" s="598"/>
      <c r="CK34" s="598"/>
      <c r="CL34" s="598"/>
      <c r="CM34" s="598"/>
      <c r="CN34" s="177"/>
      <c r="CO34" s="597">
        <f>IF(CQ34="","",MAX(C34:D43,U34:V43,AM34:AN43,BE34:BF43,BW34:BX43)+1)</f>
        <v>23</v>
      </c>
      <c r="CP34" s="597"/>
      <c r="CQ34" s="598" t="str">
        <f>IF('各会計、関係団体の財政状況及び健全化判断比率'!BS7="","",'各会計、関係団体の財政状況及び健全化判断比率'!BS7)</f>
        <v>安達地域農業振興公社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77"/>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77"/>
      <c r="BE35" s="597">
        <f t="shared" ref="BE35:BE43" si="1">IF(BG35="","",BE34+1)</f>
        <v>12</v>
      </c>
      <c r="BF35" s="597"/>
      <c r="BG35" s="598" t="str">
        <f>IF('各会計、関係団体の財政状況及び健全化判断比率'!B37="","",'各会計、関係団体の財政状況及び健全化判断比率'!B37)</f>
        <v>佐勢ノ宮住宅団地造成事業特別会計</v>
      </c>
      <c r="BH35" s="598"/>
      <c r="BI35" s="598"/>
      <c r="BJ35" s="598"/>
      <c r="BK35" s="598"/>
      <c r="BL35" s="598"/>
      <c r="BM35" s="598"/>
      <c r="BN35" s="598"/>
      <c r="BO35" s="598"/>
      <c r="BP35" s="598"/>
      <c r="BQ35" s="598"/>
      <c r="BR35" s="598"/>
      <c r="BS35" s="598"/>
      <c r="BT35" s="598"/>
      <c r="BU35" s="598"/>
      <c r="BV35" s="177"/>
      <c r="BW35" s="597">
        <f t="shared" ref="BW35:BW43" si="2">IF(BY35="","",BW34+1)</f>
        <v>14</v>
      </c>
      <c r="BX35" s="597"/>
      <c r="BY35" s="598" t="str">
        <f>IF('各会計、関係団体の財政状況及び健全化判断比率'!B69="","",'各会計、関係団体の財政状況及び健全化判断比率'!B69)</f>
        <v>安達地方広域行政組合（地域振興事業特別会計）</v>
      </c>
      <c r="BZ35" s="598"/>
      <c r="CA35" s="598"/>
      <c r="CB35" s="598"/>
      <c r="CC35" s="598"/>
      <c r="CD35" s="598"/>
      <c r="CE35" s="598"/>
      <c r="CF35" s="598"/>
      <c r="CG35" s="598"/>
      <c r="CH35" s="598"/>
      <c r="CI35" s="598"/>
      <c r="CJ35" s="598"/>
      <c r="CK35" s="598"/>
      <c r="CL35" s="598"/>
      <c r="CM35" s="598"/>
      <c r="CN35" s="177"/>
      <c r="CO35" s="597">
        <f t="shared" ref="CO35:CO43" si="3">IF(CQ35="","",CO34+1)</f>
        <v>24</v>
      </c>
      <c r="CP35" s="597"/>
      <c r="CQ35" s="598" t="str">
        <f>IF('各会計、関係団体の財政状況及び健全化判断比率'!BS8="","",'各会計、関係団体の財政状況及び健全化判断比率'!BS8)</f>
        <v>二本松菊栄会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f t="shared" si="0"/>
        <v>9</v>
      </c>
      <c r="AN36" s="597"/>
      <c r="AO36" s="598" t="str">
        <f>IF('各会計、関係団体の財政状況及び健全化判断比率'!B34="","",'各会計、関係団体の財政状況及び健全化判断比率'!B34)</f>
        <v>工業団地造成事業会計</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15</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77"/>
      <c r="CO36" s="597">
        <f t="shared" si="3"/>
        <v>25</v>
      </c>
      <c r="CP36" s="597"/>
      <c r="CQ36" s="598" t="str">
        <f>IF('各会計、関係団体の財政状況及び健全化判断比率'!BS9="","",'各会計、関係団体の財政状況及び健全化判断比率'!BS9)</f>
        <v>二本松市振興公社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6</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77"/>
      <c r="AM37" s="597">
        <f t="shared" si="0"/>
        <v>10</v>
      </c>
      <c r="AN37" s="597"/>
      <c r="AO37" s="598" t="str">
        <f>IF('各会計、関係団体の財政状況及び健全化判断比率'!B35="","",'各会計、関係団体の財政状況及び健全化判断比率'!B35)</f>
        <v>宅地造成事業会計</v>
      </c>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16</v>
      </c>
      <c r="BX37" s="597"/>
      <c r="BY37" s="598" t="str">
        <f>IF('各会計、関係団体の財政状況及び健全化判断比率'!B71="","",'各会計、関係団体の財政状況及び健全化判断比率'!B71)</f>
        <v>福島県後期高齢者医療広域連合（後期高齢者医療特別会計）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17</v>
      </c>
      <c r="BX38" s="597"/>
      <c r="BY38" s="598" t="str">
        <f>IF('各会計、関係団体の財政状況及び健全化判断比率'!B72="","",'各会計、関係団体の財政状況及び健全化判断比率'!B72)</f>
        <v>福島県市民交通災害共済組合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18</v>
      </c>
      <c r="BX39" s="597"/>
      <c r="BY39" s="598" t="str">
        <f>IF('各会計、関係団体の財政状況及び健全化判断比率'!B73="","",'各会計、関係団体の財政状況及び健全化判断比率'!B73)</f>
        <v>福島県市町村総合事務組合（一般会計）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19</v>
      </c>
      <c r="BX40" s="597"/>
      <c r="BY40" s="598" t="str">
        <f>IF('各会計、関係団体の財政状況及び健全化判断比率'!B74="","",'各会計、関係団体の財政状況及び健全化判断比率'!B74)</f>
        <v>福島県市町村総合事務組合（消防補償等特別会計）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20</v>
      </c>
      <c r="BX41" s="597"/>
      <c r="BY41" s="598" t="str">
        <f>IF('各会計、関係団体の財政状況及び健全化判断比率'!B75="","",'各会計、関係団体の財政状況及び健全化判断比率'!B75)</f>
        <v>福島県市町村総合事務組合（消防賞じゅつ金特別会計）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21</v>
      </c>
      <c r="BX42" s="597"/>
      <c r="BY42" s="598" t="str">
        <f>IF('各会計、関係団体の財政状況及び健全化判断比率'!B76="","",'各会計、関係団体の財政状況及び健全化判断比率'!B76)</f>
        <v>福島県市町村総合事務組合（非常勤職員公務災害補償特別会計）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22</v>
      </c>
      <c r="BX43" s="597"/>
      <c r="BY43" s="598" t="str">
        <f>IF('各会計、関係団体の財政状況及び健全化判断比率'!B77="","",'各会計、関係団体の財政状況及び健全化判断比率'!B77)</f>
        <v>福島県市町村総合事務組合（自治会館管理特別会計）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e3r93GL190yUC+XdwAGqgyDAeopS14SZU0MXD93euDFumgv++/SrMHl1EiCZ6ej2pHgyf/sHFQP0ndZTJUQ1g==" saltValue="zqJQDfzrfsMQhIm0Yv/w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580</v>
      </c>
      <c r="D34" s="1151"/>
      <c r="E34" s="1152"/>
      <c r="F34" s="32">
        <v>16.02</v>
      </c>
      <c r="G34" s="33">
        <v>17.37</v>
      </c>
      <c r="H34" s="33">
        <v>18.23</v>
      </c>
      <c r="I34" s="33">
        <v>17.37</v>
      </c>
      <c r="J34" s="34">
        <v>17.7</v>
      </c>
      <c r="K34" s="22"/>
      <c r="L34" s="22"/>
      <c r="M34" s="22"/>
      <c r="N34" s="22"/>
      <c r="O34" s="22"/>
      <c r="P34" s="22"/>
    </row>
    <row r="35" spans="1:16" ht="39" customHeight="1" x14ac:dyDescent="0.15">
      <c r="A35" s="22"/>
      <c r="B35" s="35"/>
      <c r="C35" s="1145" t="s">
        <v>581</v>
      </c>
      <c r="D35" s="1146"/>
      <c r="E35" s="1147"/>
      <c r="F35" s="36">
        <v>8.18</v>
      </c>
      <c r="G35" s="37">
        <v>8.8800000000000008</v>
      </c>
      <c r="H35" s="37">
        <v>9.76</v>
      </c>
      <c r="I35" s="37">
        <v>12.18</v>
      </c>
      <c r="J35" s="38">
        <v>9.99</v>
      </c>
      <c r="K35" s="22"/>
      <c r="L35" s="22"/>
      <c r="M35" s="22"/>
      <c r="N35" s="22"/>
      <c r="O35" s="22"/>
      <c r="P35" s="22"/>
    </row>
    <row r="36" spans="1:16" ht="39" customHeight="1" x14ac:dyDescent="0.15">
      <c r="A36" s="22"/>
      <c r="B36" s="35"/>
      <c r="C36" s="1145" t="s">
        <v>582</v>
      </c>
      <c r="D36" s="1146"/>
      <c r="E36" s="1147"/>
      <c r="F36" s="36">
        <v>5.25</v>
      </c>
      <c r="G36" s="37">
        <v>4.68</v>
      </c>
      <c r="H36" s="37">
        <v>3.96</v>
      </c>
      <c r="I36" s="37">
        <v>3.15</v>
      </c>
      <c r="J36" s="38">
        <v>2.52</v>
      </c>
      <c r="K36" s="22"/>
      <c r="L36" s="22"/>
      <c r="M36" s="22"/>
      <c r="N36" s="22"/>
      <c r="O36" s="22"/>
      <c r="P36" s="22"/>
    </row>
    <row r="37" spans="1:16" ht="39" customHeight="1" x14ac:dyDescent="0.15">
      <c r="A37" s="22"/>
      <c r="B37" s="35"/>
      <c r="C37" s="1145" t="s">
        <v>583</v>
      </c>
      <c r="D37" s="1146"/>
      <c r="E37" s="1147"/>
      <c r="F37" s="36" t="s">
        <v>531</v>
      </c>
      <c r="G37" s="37">
        <v>1.94</v>
      </c>
      <c r="H37" s="37">
        <v>2.97</v>
      </c>
      <c r="I37" s="37">
        <v>2.21</v>
      </c>
      <c r="J37" s="38">
        <v>2.2000000000000002</v>
      </c>
      <c r="K37" s="22"/>
      <c r="L37" s="22"/>
      <c r="M37" s="22"/>
      <c r="N37" s="22"/>
      <c r="O37" s="22"/>
      <c r="P37" s="22"/>
    </row>
    <row r="38" spans="1:16" ht="39" customHeight="1" x14ac:dyDescent="0.15">
      <c r="A38" s="22"/>
      <c r="B38" s="35"/>
      <c r="C38" s="1145" t="s">
        <v>584</v>
      </c>
      <c r="D38" s="1146"/>
      <c r="E38" s="1147"/>
      <c r="F38" s="36">
        <v>0.89</v>
      </c>
      <c r="G38" s="37">
        <v>0.6</v>
      </c>
      <c r="H38" s="37">
        <v>1.1200000000000001</v>
      </c>
      <c r="I38" s="37">
        <v>0.93</v>
      </c>
      <c r="J38" s="38">
        <v>0.88</v>
      </c>
      <c r="K38" s="22"/>
      <c r="L38" s="22"/>
      <c r="M38" s="22"/>
      <c r="N38" s="22"/>
      <c r="O38" s="22"/>
      <c r="P38" s="22"/>
    </row>
    <row r="39" spans="1:16" ht="39" customHeight="1" x14ac:dyDescent="0.15">
      <c r="A39" s="22"/>
      <c r="B39" s="35"/>
      <c r="C39" s="1145" t="s">
        <v>585</v>
      </c>
      <c r="D39" s="1146"/>
      <c r="E39" s="1147"/>
      <c r="F39" s="36">
        <v>0.01</v>
      </c>
      <c r="G39" s="37">
        <v>0.02</v>
      </c>
      <c r="H39" s="37">
        <v>0.56999999999999995</v>
      </c>
      <c r="I39" s="37">
        <v>0</v>
      </c>
      <c r="J39" s="38">
        <v>0.78</v>
      </c>
      <c r="K39" s="22"/>
      <c r="L39" s="22"/>
      <c r="M39" s="22"/>
      <c r="N39" s="22"/>
      <c r="O39" s="22"/>
      <c r="P39" s="22"/>
    </row>
    <row r="40" spans="1:16" ht="39" customHeight="1" x14ac:dyDescent="0.15">
      <c r="A40" s="22"/>
      <c r="B40" s="35"/>
      <c r="C40" s="1145" t="s">
        <v>586</v>
      </c>
      <c r="D40" s="1146"/>
      <c r="E40" s="1147"/>
      <c r="F40" s="36">
        <v>0.1</v>
      </c>
      <c r="G40" s="37">
        <v>0.1</v>
      </c>
      <c r="H40" s="37">
        <v>0.1</v>
      </c>
      <c r="I40" s="37">
        <v>0.1</v>
      </c>
      <c r="J40" s="38">
        <v>0.1</v>
      </c>
      <c r="K40" s="22"/>
      <c r="L40" s="22"/>
      <c r="M40" s="22"/>
      <c r="N40" s="22"/>
      <c r="O40" s="22"/>
      <c r="P40" s="22"/>
    </row>
    <row r="41" spans="1:16" ht="39" customHeight="1" x14ac:dyDescent="0.15">
      <c r="A41" s="22"/>
      <c r="B41" s="35"/>
      <c r="C41" s="1145" t="s">
        <v>587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588</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589</v>
      </c>
      <c r="D43" s="1149"/>
      <c r="E43" s="1150"/>
      <c r="F43" s="41">
        <v>1.85</v>
      </c>
      <c r="G43" s="42">
        <v>0.23</v>
      </c>
      <c r="H43" s="42">
        <v>0.05</v>
      </c>
      <c r="I43" s="42">
        <v>1.01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YPJhn1V1lK8XGPtY/q8P8aCem8so/jSpAdj9s1zpQT97mnN5J4l5cCgTf1crvgqFpLXCO/UmSUuW4Ma/gfNyQ==" saltValue="04zKtuY2Q7VLxlhfvutg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3107</v>
      </c>
      <c r="L45" s="60">
        <v>3121</v>
      </c>
      <c r="M45" s="60">
        <v>3178</v>
      </c>
      <c r="N45" s="60">
        <v>3215</v>
      </c>
      <c r="O45" s="61">
        <v>3314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630</v>
      </c>
      <c r="L48" s="64">
        <v>640</v>
      </c>
      <c r="M48" s="64">
        <v>623</v>
      </c>
      <c r="N48" s="64">
        <v>615</v>
      </c>
      <c r="O48" s="65">
        <v>632</v>
      </c>
      <c r="P48" s="48"/>
      <c r="Q48" s="48"/>
      <c r="R48" s="48"/>
      <c r="S48" s="48"/>
      <c r="T48" s="48"/>
      <c r="U48" s="48"/>
    </row>
    <row r="49" spans="1:21" ht="30.75" customHeight="1" x14ac:dyDescent="0.15">
      <c r="A49" s="48"/>
      <c r="B49" s="1155"/>
      <c r="C49" s="1156"/>
      <c r="D49" s="62"/>
      <c r="E49" s="1161" t="s">
        <v>16</v>
      </c>
      <c r="F49" s="1161"/>
      <c r="G49" s="1161"/>
      <c r="H49" s="1161"/>
      <c r="I49" s="1161"/>
      <c r="J49" s="1162"/>
      <c r="K49" s="63">
        <v>307</v>
      </c>
      <c r="L49" s="64">
        <v>209</v>
      </c>
      <c r="M49" s="64">
        <v>116</v>
      </c>
      <c r="N49" s="64">
        <v>109</v>
      </c>
      <c r="O49" s="65">
        <v>113</v>
      </c>
      <c r="P49" s="48"/>
      <c r="Q49" s="48"/>
      <c r="R49" s="48"/>
      <c r="S49" s="48"/>
      <c r="T49" s="48"/>
      <c r="U49" s="48"/>
    </row>
    <row r="50" spans="1:21" ht="30.75" customHeight="1" x14ac:dyDescent="0.15">
      <c r="A50" s="48"/>
      <c r="B50" s="1155"/>
      <c r="C50" s="1156"/>
      <c r="D50" s="62"/>
      <c r="E50" s="1161" t="s">
        <v>17</v>
      </c>
      <c r="F50" s="1161"/>
      <c r="G50" s="1161"/>
      <c r="H50" s="1161"/>
      <c r="I50" s="1161"/>
      <c r="J50" s="1162"/>
      <c r="K50" s="63">
        <v>250</v>
      </c>
      <c r="L50" s="64">
        <v>219</v>
      </c>
      <c r="M50" s="64">
        <v>191</v>
      </c>
      <c r="N50" s="64">
        <v>158</v>
      </c>
      <c r="O50" s="65">
        <v>132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2936</v>
      </c>
      <c r="L52" s="64">
        <v>2844</v>
      </c>
      <c r="M52" s="64">
        <v>2887</v>
      </c>
      <c r="N52" s="64">
        <v>2845</v>
      </c>
      <c r="O52" s="65">
        <v>2829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1358</v>
      </c>
      <c r="L53" s="69">
        <v>1345</v>
      </c>
      <c r="M53" s="69">
        <v>1221</v>
      </c>
      <c r="N53" s="69">
        <v>1252</v>
      </c>
      <c r="O53" s="70">
        <v>1363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qdAPQ6yVHjhTzT08yKyzwD+eiEUn7rW6GFVFpuroH9C4jC4q/BUzygDlTOjreB0PePrB0tAoGqhZby7myVw9A==" saltValue="E+1Vnx/FMC85MQ+ZCk2V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1">
        <v>32829</v>
      </c>
      <c r="J41" s="352">
        <v>32637</v>
      </c>
      <c r="K41" s="352">
        <v>32943</v>
      </c>
      <c r="L41" s="352">
        <v>33589</v>
      </c>
      <c r="M41" s="353">
        <v>32800</v>
      </c>
    </row>
    <row r="42" spans="2:13" ht="27.75" customHeight="1" x14ac:dyDescent="0.15">
      <c r="B42" s="1186"/>
      <c r="C42" s="1187"/>
      <c r="D42" s="106"/>
      <c r="E42" s="1192" t="s">
        <v>34</v>
      </c>
      <c r="F42" s="1192"/>
      <c r="G42" s="1192"/>
      <c r="H42" s="1193"/>
      <c r="I42" s="354">
        <v>913</v>
      </c>
      <c r="J42" s="355">
        <v>710</v>
      </c>
      <c r="K42" s="355">
        <v>540</v>
      </c>
      <c r="L42" s="355">
        <v>410</v>
      </c>
      <c r="M42" s="356">
        <v>300</v>
      </c>
    </row>
    <row r="43" spans="2:13" ht="27.75" customHeight="1" x14ac:dyDescent="0.15">
      <c r="B43" s="1186"/>
      <c r="C43" s="1187"/>
      <c r="D43" s="106"/>
      <c r="E43" s="1192" t="s">
        <v>35</v>
      </c>
      <c r="F43" s="1192"/>
      <c r="G43" s="1192"/>
      <c r="H43" s="1193"/>
      <c r="I43" s="354">
        <v>8004</v>
      </c>
      <c r="J43" s="355">
        <v>7501</v>
      </c>
      <c r="K43" s="355">
        <v>7239</v>
      </c>
      <c r="L43" s="355">
        <v>6465</v>
      </c>
      <c r="M43" s="356">
        <v>6455</v>
      </c>
    </row>
    <row r="44" spans="2:13" ht="27.75" customHeight="1" x14ac:dyDescent="0.15">
      <c r="B44" s="1186"/>
      <c r="C44" s="1187"/>
      <c r="D44" s="106"/>
      <c r="E44" s="1192" t="s">
        <v>36</v>
      </c>
      <c r="F44" s="1192"/>
      <c r="G44" s="1192"/>
      <c r="H44" s="1193"/>
      <c r="I44" s="354">
        <v>1070</v>
      </c>
      <c r="J44" s="355">
        <v>860</v>
      </c>
      <c r="K44" s="355">
        <v>922</v>
      </c>
      <c r="L44" s="355">
        <v>834</v>
      </c>
      <c r="M44" s="356">
        <v>742</v>
      </c>
    </row>
    <row r="45" spans="2:13" ht="27.75" customHeight="1" x14ac:dyDescent="0.15">
      <c r="B45" s="1186"/>
      <c r="C45" s="1187"/>
      <c r="D45" s="106"/>
      <c r="E45" s="1192" t="s">
        <v>37</v>
      </c>
      <c r="F45" s="1192"/>
      <c r="G45" s="1192"/>
      <c r="H45" s="1193"/>
      <c r="I45" s="354">
        <v>3825</v>
      </c>
      <c r="J45" s="355">
        <v>3580</v>
      </c>
      <c r="K45" s="355">
        <v>3289</v>
      </c>
      <c r="L45" s="355">
        <v>3193</v>
      </c>
      <c r="M45" s="356">
        <v>3148</v>
      </c>
    </row>
    <row r="46" spans="2:13" ht="27.75" customHeight="1" x14ac:dyDescent="0.15">
      <c r="B46" s="1186"/>
      <c r="C46" s="1187"/>
      <c r="D46" s="107"/>
      <c r="E46" s="1192" t="s">
        <v>38</v>
      </c>
      <c r="F46" s="1192"/>
      <c r="G46" s="1192"/>
      <c r="H46" s="1193"/>
      <c r="I46" s="354" t="s">
        <v>531</v>
      </c>
      <c r="J46" s="355" t="s">
        <v>531</v>
      </c>
      <c r="K46" s="355" t="s">
        <v>531</v>
      </c>
      <c r="L46" s="355" t="s">
        <v>531</v>
      </c>
      <c r="M46" s="356" t="s">
        <v>531</v>
      </c>
    </row>
    <row r="47" spans="2:13" ht="27.75" customHeight="1" x14ac:dyDescent="0.15">
      <c r="B47" s="1186"/>
      <c r="C47" s="1187"/>
      <c r="D47" s="108"/>
      <c r="E47" s="1194" t="s">
        <v>39</v>
      </c>
      <c r="F47" s="1195"/>
      <c r="G47" s="1195"/>
      <c r="H47" s="1196"/>
      <c r="I47" s="354" t="s">
        <v>531</v>
      </c>
      <c r="J47" s="355" t="s">
        <v>531</v>
      </c>
      <c r="K47" s="355" t="s">
        <v>531</v>
      </c>
      <c r="L47" s="355" t="s">
        <v>531</v>
      </c>
      <c r="M47" s="356" t="s">
        <v>531</v>
      </c>
    </row>
    <row r="48" spans="2:13" ht="27.75" customHeight="1" x14ac:dyDescent="0.15">
      <c r="B48" s="1186"/>
      <c r="C48" s="1187"/>
      <c r="D48" s="106"/>
      <c r="E48" s="1192" t="s">
        <v>40</v>
      </c>
      <c r="F48" s="1192"/>
      <c r="G48" s="1192"/>
      <c r="H48" s="1193"/>
      <c r="I48" s="354" t="s">
        <v>531</v>
      </c>
      <c r="J48" s="355" t="s">
        <v>531</v>
      </c>
      <c r="K48" s="355" t="s">
        <v>531</v>
      </c>
      <c r="L48" s="355" t="s">
        <v>531</v>
      </c>
      <c r="M48" s="356" t="s">
        <v>531</v>
      </c>
    </row>
    <row r="49" spans="2:13" ht="27.75" customHeight="1" x14ac:dyDescent="0.15">
      <c r="B49" s="1188"/>
      <c r="C49" s="1189"/>
      <c r="D49" s="106"/>
      <c r="E49" s="1192" t="s">
        <v>41</v>
      </c>
      <c r="F49" s="1192"/>
      <c r="G49" s="1192"/>
      <c r="H49" s="1193"/>
      <c r="I49" s="354" t="s">
        <v>531</v>
      </c>
      <c r="J49" s="355" t="s">
        <v>531</v>
      </c>
      <c r="K49" s="355" t="s">
        <v>531</v>
      </c>
      <c r="L49" s="355" t="s">
        <v>531</v>
      </c>
      <c r="M49" s="356" t="s">
        <v>531</v>
      </c>
    </row>
    <row r="50" spans="2:13" ht="27.75" customHeight="1" x14ac:dyDescent="0.15">
      <c r="B50" s="1197" t="s">
        <v>42</v>
      </c>
      <c r="C50" s="1198"/>
      <c r="D50" s="109"/>
      <c r="E50" s="1192" t="s">
        <v>43</v>
      </c>
      <c r="F50" s="1192"/>
      <c r="G50" s="1192"/>
      <c r="H50" s="1193"/>
      <c r="I50" s="354">
        <v>9310</v>
      </c>
      <c r="J50" s="355">
        <v>8597</v>
      </c>
      <c r="K50" s="355">
        <v>7867</v>
      </c>
      <c r="L50" s="355">
        <v>9255</v>
      </c>
      <c r="M50" s="356">
        <v>9476</v>
      </c>
    </row>
    <row r="51" spans="2:13" ht="27.75" customHeight="1" x14ac:dyDescent="0.15">
      <c r="B51" s="1186"/>
      <c r="C51" s="1187"/>
      <c r="D51" s="106"/>
      <c r="E51" s="1192" t="s">
        <v>44</v>
      </c>
      <c r="F51" s="1192"/>
      <c r="G51" s="1192"/>
      <c r="H51" s="1193"/>
      <c r="I51" s="354">
        <v>656</v>
      </c>
      <c r="J51" s="355">
        <v>582</v>
      </c>
      <c r="K51" s="355">
        <v>508</v>
      </c>
      <c r="L51" s="355">
        <v>452</v>
      </c>
      <c r="M51" s="356">
        <v>420</v>
      </c>
    </row>
    <row r="52" spans="2:13" ht="27.75" customHeight="1" x14ac:dyDescent="0.15">
      <c r="B52" s="1188"/>
      <c r="C52" s="1189"/>
      <c r="D52" s="106"/>
      <c r="E52" s="1192" t="s">
        <v>45</v>
      </c>
      <c r="F52" s="1192"/>
      <c r="G52" s="1192"/>
      <c r="H52" s="1193"/>
      <c r="I52" s="354">
        <v>29458</v>
      </c>
      <c r="J52" s="355">
        <v>28741</v>
      </c>
      <c r="K52" s="355">
        <v>28456</v>
      </c>
      <c r="L52" s="355">
        <v>28083</v>
      </c>
      <c r="M52" s="356">
        <v>27665</v>
      </c>
    </row>
    <row r="53" spans="2:13" ht="27.75" customHeight="1" thickBot="1" x14ac:dyDescent="0.2">
      <c r="B53" s="1199" t="s">
        <v>46</v>
      </c>
      <c r="C53" s="1200"/>
      <c r="D53" s="110"/>
      <c r="E53" s="1201" t="s">
        <v>47</v>
      </c>
      <c r="F53" s="1201"/>
      <c r="G53" s="1201"/>
      <c r="H53" s="1202"/>
      <c r="I53" s="357">
        <v>7216</v>
      </c>
      <c r="J53" s="358">
        <v>7370</v>
      </c>
      <c r="K53" s="358">
        <v>8103</v>
      </c>
      <c r="L53" s="358">
        <v>6701</v>
      </c>
      <c r="M53" s="359">
        <v>5884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M3PIufy2RBBM58IH1qMj5C9s+yYIVAX0gN3MRBPDDwnzOtgP+L1nSiJU4T6aJFTwxoL4p4ijXqK+K+AujHQ==" saltValue="3ODo91dRKjFriKw+gurS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2364</v>
      </c>
      <c r="G55" s="122">
        <v>3214</v>
      </c>
      <c r="H55" s="123">
        <v>3364</v>
      </c>
    </row>
    <row r="56" spans="2:8" ht="52.5" customHeight="1" x14ac:dyDescent="0.15">
      <c r="B56" s="124"/>
      <c r="C56" s="1213" t="s">
        <v>51</v>
      </c>
      <c r="D56" s="1213"/>
      <c r="E56" s="1214"/>
      <c r="F56" s="125">
        <v>1839</v>
      </c>
      <c r="G56" s="125">
        <v>2075</v>
      </c>
      <c r="H56" s="126">
        <v>2075</v>
      </c>
    </row>
    <row r="57" spans="2:8" ht="53.25" customHeight="1" x14ac:dyDescent="0.15">
      <c r="B57" s="124"/>
      <c r="C57" s="1215" t="s">
        <v>52</v>
      </c>
      <c r="D57" s="1215"/>
      <c r="E57" s="1216"/>
      <c r="F57" s="127">
        <v>2043</v>
      </c>
      <c r="G57" s="127">
        <v>2067</v>
      </c>
      <c r="H57" s="128">
        <v>1899</v>
      </c>
    </row>
    <row r="58" spans="2:8" ht="45.75" customHeight="1" x14ac:dyDescent="0.15">
      <c r="B58" s="129"/>
      <c r="C58" s="1203" t="s">
        <v>596</v>
      </c>
      <c r="D58" s="1204"/>
      <c r="E58" s="1205"/>
      <c r="F58" s="360">
        <v>908</v>
      </c>
      <c r="G58" s="360">
        <v>902</v>
      </c>
      <c r="H58" s="361">
        <v>902</v>
      </c>
    </row>
    <row r="59" spans="2:8" ht="45.75" customHeight="1" x14ac:dyDescent="0.15">
      <c r="B59" s="129"/>
      <c r="C59" s="1203" t="s">
        <v>597</v>
      </c>
      <c r="D59" s="1204"/>
      <c r="E59" s="1205"/>
      <c r="F59" s="360">
        <v>381</v>
      </c>
      <c r="G59" s="360">
        <v>538</v>
      </c>
      <c r="H59" s="361">
        <v>483</v>
      </c>
    </row>
    <row r="60" spans="2:8" ht="45.75" customHeight="1" x14ac:dyDescent="0.15">
      <c r="B60" s="129"/>
      <c r="C60" s="1203" t="s">
        <v>598</v>
      </c>
      <c r="D60" s="1204"/>
      <c r="E60" s="1205"/>
      <c r="F60" s="360">
        <v>139</v>
      </c>
      <c r="G60" s="360">
        <v>139</v>
      </c>
      <c r="H60" s="361">
        <v>139</v>
      </c>
    </row>
    <row r="61" spans="2:8" ht="45.75" customHeight="1" x14ac:dyDescent="0.15">
      <c r="B61" s="129"/>
      <c r="C61" s="1203" t="s">
        <v>599</v>
      </c>
      <c r="D61" s="1204"/>
      <c r="E61" s="1205"/>
      <c r="F61" s="360">
        <v>113</v>
      </c>
      <c r="G61" s="360">
        <v>112</v>
      </c>
      <c r="H61" s="361">
        <v>112</v>
      </c>
    </row>
    <row r="62" spans="2:8" ht="45.75" customHeight="1" thickBot="1" x14ac:dyDescent="0.2">
      <c r="B62" s="130"/>
      <c r="C62" s="1206" t="s">
        <v>600</v>
      </c>
      <c r="D62" s="1207"/>
      <c r="E62" s="1208"/>
      <c r="F62" s="362">
        <v>97</v>
      </c>
      <c r="G62" s="362">
        <v>95</v>
      </c>
      <c r="H62" s="363">
        <v>94</v>
      </c>
    </row>
    <row r="63" spans="2:8" ht="52.5" customHeight="1" thickBot="1" x14ac:dyDescent="0.2">
      <c r="B63" s="131"/>
      <c r="C63" s="1209" t="s">
        <v>53</v>
      </c>
      <c r="D63" s="1209"/>
      <c r="E63" s="1210"/>
      <c r="F63" s="132">
        <v>6246</v>
      </c>
      <c r="G63" s="132">
        <v>7356</v>
      </c>
      <c r="H63" s="133">
        <v>7338</v>
      </c>
    </row>
    <row r="64" spans="2:8" x14ac:dyDescent="0.15"/>
  </sheetData>
  <sheetProtection algorithmName="SHA-512" hashValue="q83QIpGiwbSQmubwZlH6G91Y61546xxVuMEnRPoA4ntZ8/bufyTcl6xoI12CkLC4efQ+yJDQ75ihg0Bb0YazWQ==" saltValue="V2GuUeEeDjRXS2s/5bL2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569</v>
      </c>
      <c r="G2" s="147"/>
      <c r="H2" s="148"/>
    </row>
    <row r="3" spans="1:8" x14ac:dyDescent="0.15">
      <c r="A3" s="144" t="s">
        <v>562</v>
      </c>
      <c r="B3" s="149"/>
      <c r="C3" s="150"/>
      <c r="D3" s="151">
        <v>103958</v>
      </c>
      <c r="E3" s="152"/>
      <c r="F3" s="153">
        <v>79245</v>
      </c>
      <c r="G3" s="154"/>
      <c r="H3" s="155"/>
    </row>
    <row r="4" spans="1:8" x14ac:dyDescent="0.15">
      <c r="A4" s="156"/>
      <c r="B4" s="157"/>
      <c r="C4" s="158"/>
      <c r="D4" s="159">
        <v>45223</v>
      </c>
      <c r="E4" s="160"/>
      <c r="F4" s="161">
        <v>40378</v>
      </c>
      <c r="G4" s="162"/>
      <c r="H4" s="163"/>
    </row>
    <row r="5" spans="1:8" x14ac:dyDescent="0.15">
      <c r="A5" s="144" t="s">
        <v>564</v>
      </c>
      <c r="B5" s="149"/>
      <c r="C5" s="150"/>
      <c r="D5" s="151">
        <v>79922</v>
      </c>
      <c r="E5" s="152"/>
      <c r="F5" s="153">
        <v>71604</v>
      </c>
      <c r="G5" s="154"/>
      <c r="H5" s="155"/>
    </row>
    <row r="6" spans="1:8" x14ac:dyDescent="0.15">
      <c r="A6" s="156"/>
      <c r="B6" s="157"/>
      <c r="C6" s="158"/>
      <c r="D6" s="159">
        <v>35752</v>
      </c>
      <c r="E6" s="160"/>
      <c r="F6" s="161">
        <v>45121</v>
      </c>
      <c r="G6" s="162"/>
      <c r="H6" s="163"/>
    </row>
    <row r="7" spans="1:8" x14ac:dyDescent="0.15">
      <c r="A7" s="144" t="s">
        <v>565</v>
      </c>
      <c r="B7" s="149"/>
      <c r="C7" s="150"/>
      <c r="D7" s="151">
        <v>77579</v>
      </c>
      <c r="E7" s="152"/>
      <c r="F7" s="153">
        <v>67009</v>
      </c>
      <c r="G7" s="154"/>
      <c r="H7" s="155"/>
    </row>
    <row r="8" spans="1:8" x14ac:dyDescent="0.15">
      <c r="A8" s="156"/>
      <c r="B8" s="157"/>
      <c r="C8" s="158"/>
      <c r="D8" s="159">
        <v>35771</v>
      </c>
      <c r="E8" s="160"/>
      <c r="F8" s="161">
        <v>43028</v>
      </c>
      <c r="G8" s="162"/>
      <c r="H8" s="163"/>
    </row>
    <row r="9" spans="1:8" x14ac:dyDescent="0.15">
      <c r="A9" s="144" t="s">
        <v>566</v>
      </c>
      <c r="B9" s="149"/>
      <c r="C9" s="150"/>
      <c r="D9" s="151">
        <v>97282</v>
      </c>
      <c r="E9" s="152"/>
      <c r="F9" s="153">
        <v>71871</v>
      </c>
      <c r="G9" s="154"/>
      <c r="H9" s="155"/>
    </row>
    <row r="10" spans="1:8" x14ac:dyDescent="0.15">
      <c r="A10" s="156"/>
      <c r="B10" s="157"/>
      <c r="C10" s="158"/>
      <c r="D10" s="159">
        <v>33458</v>
      </c>
      <c r="E10" s="160"/>
      <c r="F10" s="161">
        <v>38232</v>
      </c>
      <c r="G10" s="162"/>
      <c r="H10" s="163"/>
    </row>
    <row r="11" spans="1:8" x14ac:dyDescent="0.15">
      <c r="A11" s="144" t="s">
        <v>567</v>
      </c>
      <c r="B11" s="149"/>
      <c r="C11" s="150"/>
      <c r="D11" s="151">
        <v>62620</v>
      </c>
      <c r="E11" s="152"/>
      <c r="F11" s="153">
        <v>71807</v>
      </c>
      <c r="G11" s="154"/>
      <c r="H11" s="155"/>
    </row>
    <row r="12" spans="1:8" x14ac:dyDescent="0.15">
      <c r="A12" s="156"/>
      <c r="B12" s="157"/>
      <c r="C12" s="164"/>
      <c r="D12" s="159">
        <v>29237</v>
      </c>
      <c r="E12" s="160"/>
      <c r="F12" s="161">
        <v>37333</v>
      </c>
      <c r="G12" s="162"/>
      <c r="H12" s="163"/>
    </row>
    <row r="13" spans="1:8" x14ac:dyDescent="0.15">
      <c r="A13" s="144"/>
      <c r="B13" s="149"/>
      <c r="C13" s="165"/>
      <c r="D13" s="166">
        <v>84272</v>
      </c>
      <c r="E13" s="167"/>
      <c r="F13" s="168">
        <v>72307</v>
      </c>
      <c r="G13" s="169"/>
      <c r="H13" s="155"/>
    </row>
    <row r="14" spans="1:8" x14ac:dyDescent="0.15">
      <c r="A14" s="156"/>
      <c r="B14" s="157"/>
      <c r="C14" s="158"/>
      <c r="D14" s="159">
        <v>35888</v>
      </c>
      <c r="E14" s="160"/>
      <c r="F14" s="161">
        <v>40818</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8.19</v>
      </c>
      <c r="C19" s="170">
        <f>ROUND(VALUE(SUBSTITUTE(実質収支比率等に係る経年分析!G$48,"▲","-")),2)</f>
        <v>8.8800000000000008</v>
      </c>
      <c r="D19" s="170">
        <f>ROUND(VALUE(SUBSTITUTE(実質収支比率等に係る経年分析!H$48,"▲","-")),2)</f>
        <v>9.76</v>
      </c>
      <c r="E19" s="170">
        <f>ROUND(VALUE(SUBSTITUTE(実質収支比率等に係る経年分析!I$48,"▲","-")),2)</f>
        <v>12.19</v>
      </c>
      <c r="F19" s="170">
        <f>ROUND(VALUE(SUBSTITUTE(実質収支比率等に係る経年分析!J$48,"▲","-")),2)</f>
        <v>10</v>
      </c>
    </row>
    <row r="20" spans="1:11" x14ac:dyDescent="0.15">
      <c r="A20" s="170" t="s">
        <v>57</v>
      </c>
      <c r="B20" s="170">
        <f>ROUND(VALUE(SUBSTITUTE(実質収支比率等に係る経年分析!F$47,"▲","-")),2)</f>
        <v>22.38</v>
      </c>
      <c r="C20" s="170">
        <f>ROUND(VALUE(SUBSTITUTE(実質収支比率等に係る経年分析!G$47,"▲","-")),2)</f>
        <v>17.850000000000001</v>
      </c>
      <c r="D20" s="170">
        <f>ROUND(VALUE(SUBSTITUTE(実質収支比率等に係る経年分析!H$47,"▲","-")),2)</f>
        <v>13.94</v>
      </c>
      <c r="E20" s="170">
        <f>ROUND(VALUE(SUBSTITUTE(実質収支比率等に係る経年分析!I$47,"▲","-")),2)</f>
        <v>18.37</v>
      </c>
      <c r="F20" s="170">
        <f>ROUND(VALUE(SUBSTITUTE(実質収支比率等に係る経年分析!J$47,"▲","-")),2)</f>
        <v>19.920000000000002</v>
      </c>
    </row>
    <row r="21" spans="1:11" x14ac:dyDescent="0.15">
      <c r="A21" s="170" t="s">
        <v>58</v>
      </c>
      <c r="B21" s="170">
        <f>IF(ISNUMBER(VALUE(SUBSTITUTE(実質収支比率等に係る経年分析!F$49,"▲","-"))),ROUND(VALUE(SUBSTITUTE(実質収支比率等に係る経年分析!F$49,"▲","-")),2),NA())</f>
        <v>1.57</v>
      </c>
      <c r="C21" s="170">
        <f>IF(ISNUMBER(VALUE(SUBSTITUTE(実質収支比率等に係る経年分析!G$49,"▲","-"))),ROUND(VALUE(SUBSTITUTE(実質収支比率等に係る経年分析!G$49,"▲","-")),2),NA())</f>
        <v>-4.2300000000000004</v>
      </c>
      <c r="D21" s="170">
        <f>IF(ISNUMBER(VALUE(SUBSTITUTE(実質収支比率等に係る経年分析!H$49,"▲","-"))),ROUND(VALUE(SUBSTITUTE(実質収支比率等に係る経年分析!H$49,"▲","-")),2),NA())</f>
        <v>-2.4700000000000002</v>
      </c>
      <c r="E21" s="170">
        <f>IF(ISNUMBER(VALUE(SUBSTITUTE(実質収支比率等に係る経年分析!I$49,"▲","-"))),ROUND(VALUE(SUBSTITUTE(実質収支比率等に係る経年分析!I$49,"▲","-")),2),NA())</f>
        <v>7.59</v>
      </c>
      <c r="F21" s="170">
        <f>IF(ISNUMBER(VALUE(SUBSTITUTE(実質収支比率等に係る経年分析!J$49,"▲","-"))),ROUND(VALUE(SUBSTITUTE(実質収支比率等に係る経年分析!J$49,"▲","-")),2),NA())</f>
        <v>-1.74</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1.85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0.05</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1.01</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国民健康保険特別会計（直営診療施設勘定）</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佐勢ノ宮住宅団地造成事業特別会計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v>
      </c>
    </row>
    <row r="31" spans="1:11" x14ac:dyDescent="0.15">
      <c r="A31" s="171" t="str">
        <f>IF(連結実質赤字比率に係る赤字・黒字の構成分析!C$39="",NA(),連結実質赤字比率に係る赤字・黒字の構成分析!C$39)</f>
        <v>工業団地造成事業会計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0.56999999999999995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0.78</v>
      </c>
    </row>
    <row r="32" spans="1:11" x14ac:dyDescent="0.15">
      <c r="A32" s="171" t="str">
        <f>IF(連結実質赤字比率に係る赤字・黒字の構成分析!C$38="",NA(),連結実質赤字比率に係る赤字・黒字の構成分析!C$38)</f>
        <v>国民健康保険特別会計（事業勘定）</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0.89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1.1200000000000001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0.93</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0.88</v>
      </c>
    </row>
    <row r="33" spans="1:16" x14ac:dyDescent="0.15">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1.94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2.97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2.21</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2.2000000000000002</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5.25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4.68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3.96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3.15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2.52</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8.18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8.8800000000000008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9.76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12.18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9.99</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16.02</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17.37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18.23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17.37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17.7</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2936</v>
      </c>
      <c r="E42" s="172"/>
      <c r="F42" s="172"/>
      <c r="G42" s="172">
        <f>'実質公債費比率（分子）の構造'!L$52</f>
        <v>2844</v>
      </c>
      <c r="H42" s="172"/>
      <c r="I42" s="172"/>
      <c r="J42" s="172">
        <f>'実質公債費比率（分子）の構造'!M$52</f>
        <v>2887</v>
      </c>
      <c r="K42" s="172"/>
      <c r="L42" s="172"/>
      <c r="M42" s="172">
        <f>'実質公債費比率（分子）の構造'!N$52</f>
        <v>2845</v>
      </c>
      <c r="N42" s="172"/>
      <c r="O42" s="172"/>
      <c r="P42" s="172">
        <f>'実質公債費比率（分子）の構造'!O$52</f>
        <v>2829</v>
      </c>
    </row>
    <row r="43" spans="1:16" x14ac:dyDescent="0.15">
      <c r="A43" s="172" t="s">
        <v>66</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1</v>
      </c>
      <c r="O43" s="172"/>
      <c r="P43" s="172"/>
    </row>
    <row r="44" spans="1:16" x14ac:dyDescent="0.15">
      <c r="A44" s="172" t="s">
        <v>67</v>
      </c>
      <c r="B44" s="172">
        <f>'実質公債費比率（分子）の構造'!K$50</f>
        <v>250</v>
      </c>
      <c r="C44" s="172"/>
      <c r="D44" s="172"/>
      <c r="E44" s="172">
        <f>'実質公債費比率（分子）の構造'!L$50</f>
        <v>219</v>
      </c>
      <c r="F44" s="172"/>
      <c r="G44" s="172"/>
      <c r="H44" s="172">
        <f>'実質公債費比率（分子）の構造'!M$50</f>
        <v>191</v>
      </c>
      <c r="I44" s="172"/>
      <c r="J44" s="172"/>
      <c r="K44" s="172">
        <f>'実質公債費比率（分子）の構造'!N$50</f>
        <v>158</v>
      </c>
      <c r="L44" s="172"/>
      <c r="M44" s="172"/>
      <c r="N44" s="172">
        <f>'実質公債費比率（分子）の構造'!O$50</f>
        <v>132</v>
      </c>
      <c r="O44" s="172"/>
      <c r="P44" s="172"/>
    </row>
    <row r="45" spans="1:16" x14ac:dyDescent="0.15">
      <c r="A45" s="172" t="s">
        <v>68</v>
      </c>
      <c r="B45" s="172">
        <f>'実質公債費比率（分子）の構造'!K$49</f>
        <v>307</v>
      </c>
      <c r="C45" s="172"/>
      <c r="D45" s="172"/>
      <c r="E45" s="172">
        <f>'実質公債費比率（分子）の構造'!L$49</f>
        <v>209</v>
      </c>
      <c r="F45" s="172"/>
      <c r="G45" s="172"/>
      <c r="H45" s="172">
        <f>'実質公債費比率（分子）の構造'!M$49</f>
        <v>116</v>
      </c>
      <c r="I45" s="172"/>
      <c r="J45" s="172"/>
      <c r="K45" s="172">
        <f>'実質公債費比率（分子）の構造'!N$49</f>
        <v>109</v>
      </c>
      <c r="L45" s="172"/>
      <c r="M45" s="172"/>
      <c r="N45" s="172">
        <f>'実質公債費比率（分子）の構造'!O$49</f>
        <v>113</v>
      </c>
      <c r="O45" s="172"/>
      <c r="P45" s="172"/>
    </row>
    <row r="46" spans="1:16" x14ac:dyDescent="0.15">
      <c r="A46" s="172" t="s">
        <v>69</v>
      </c>
      <c r="B46" s="172">
        <f>'実質公債費比率（分子）の構造'!K$48</f>
        <v>630</v>
      </c>
      <c r="C46" s="172"/>
      <c r="D46" s="172"/>
      <c r="E46" s="172">
        <f>'実質公債費比率（分子）の構造'!L$48</f>
        <v>640</v>
      </c>
      <c r="F46" s="172"/>
      <c r="G46" s="172"/>
      <c r="H46" s="172">
        <f>'実質公債費比率（分子）の構造'!M$48</f>
        <v>623</v>
      </c>
      <c r="I46" s="172"/>
      <c r="J46" s="172"/>
      <c r="K46" s="172">
        <f>'実質公債費比率（分子）の構造'!N$48</f>
        <v>615</v>
      </c>
      <c r="L46" s="172"/>
      <c r="M46" s="172"/>
      <c r="N46" s="172">
        <f>'実質公債費比率（分子）の構造'!O$48</f>
        <v>632</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3107</v>
      </c>
      <c r="C49" s="172"/>
      <c r="D49" s="172"/>
      <c r="E49" s="172">
        <f>'実質公債費比率（分子）の構造'!L$45</f>
        <v>3121</v>
      </c>
      <c r="F49" s="172"/>
      <c r="G49" s="172"/>
      <c r="H49" s="172">
        <f>'実質公債費比率（分子）の構造'!M$45</f>
        <v>3178</v>
      </c>
      <c r="I49" s="172"/>
      <c r="J49" s="172"/>
      <c r="K49" s="172">
        <f>'実質公債費比率（分子）の構造'!N$45</f>
        <v>3215</v>
      </c>
      <c r="L49" s="172"/>
      <c r="M49" s="172"/>
      <c r="N49" s="172">
        <f>'実質公債費比率（分子）の構造'!O$45</f>
        <v>3314</v>
      </c>
      <c r="O49" s="172"/>
      <c r="P49" s="172"/>
    </row>
    <row r="50" spans="1:16" x14ac:dyDescent="0.15">
      <c r="A50" s="172" t="s">
        <v>73</v>
      </c>
      <c r="B50" s="172" t="e">
        <f>NA()</f>
        <v>#N/A</v>
      </c>
      <c r="C50" s="172">
        <f>IF(ISNUMBER('実質公債費比率（分子）の構造'!K$53),'実質公債費比率（分子）の構造'!K$53,NA())</f>
        <v>1358</v>
      </c>
      <c r="D50" s="172" t="e">
        <f>NA()</f>
        <v>#N/A</v>
      </c>
      <c r="E50" s="172" t="e">
        <f>NA()</f>
        <v>#N/A</v>
      </c>
      <c r="F50" s="172">
        <f>IF(ISNUMBER('実質公債費比率（分子）の構造'!L$53),'実質公債費比率（分子）の構造'!L$53,NA())</f>
        <v>1345</v>
      </c>
      <c r="G50" s="172" t="e">
        <f>NA()</f>
        <v>#N/A</v>
      </c>
      <c r="H50" s="172" t="e">
        <f>NA()</f>
        <v>#N/A</v>
      </c>
      <c r="I50" s="172">
        <f>IF(ISNUMBER('実質公債費比率（分子）の構造'!M$53),'実質公債費比率（分子）の構造'!M$53,NA())</f>
        <v>1221</v>
      </c>
      <c r="J50" s="172" t="e">
        <f>NA()</f>
        <v>#N/A</v>
      </c>
      <c r="K50" s="172" t="e">
        <f>NA()</f>
        <v>#N/A</v>
      </c>
      <c r="L50" s="172">
        <f>IF(ISNUMBER('実質公債費比率（分子）の構造'!N$53),'実質公債費比率（分子）の構造'!N$53,NA())</f>
        <v>1252</v>
      </c>
      <c r="M50" s="172" t="e">
        <f>NA()</f>
        <v>#N/A</v>
      </c>
      <c r="N50" s="172" t="e">
        <f>NA()</f>
        <v>#N/A</v>
      </c>
      <c r="O50" s="172">
        <f>IF(ISNUMBER('実質公債費比率（分子）の構造'!O$53),'実質公債費比率（分子）の構造'!O$53,NA())</f>
        <v>1363</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29458</v>
      </c>
      <c r="E56" s="171"/>
      <c r="F56" s="171"/>
      <c r="G56" s="171">
        <f>'将来負担比率（分子）の構造'!J$52</f>
        <v>28741</v>
      </c>
      <c r="H56" s="171"/>
      <c r="I56" s="171"/>
      <c r="J56" s="171">
        <f>'将来負担比率（分子）の構造'!K$52</f>
        <v>28456</v>
      </c>
      <c r="K56" s="171"/>
      <c r="L56" s="171"/>
      <c r="M56" s="171">
        <f>'将来負担比率（分子）の構造'!L$52</f>
        <v>28083</v>
      </c>
      <c r="N56" s="171"/>
      <c r="O56" s="171"/>
      <c r="P56" s="171">
        <f>'将来負担比率（分子）の構造'!M$52</f>
        <v>27665</v>
      </c>
    </row>
    <row r="57" spans="1:16" x14ac:dyDescent="0.15">
      <c r="A57" s="171" t="s">
        <v>44</v>
      </c>
      <c r="B57" s="171"/>
      <c r="C57" s="171"/>
      <c r="D57" s="171">
        <f>'将来負担比率（分子）の構造'!I$51</f>
        <v>656</v>
      </c>
      <c r="E57" s="171"/>
      <c r="F57" s="171"/>
      <c r="G57" s="171">
        <f>'将来負担比率（分子）の構造'!J$51</f>
        <v>582</v>
      </c>
      <c r="H57" s="171"/>
      <c r="I57" s="171"/>
      <c r="J57" s="171">
        <f>'将来負担比率（分子）の構造'!K$51</f>
        <v>508</v>
      </c>
      <c r="K57" s="171"/>
      <c r="L57" s="171"/>
      <c r="M57" s="171">
        <f>'将来負担比率（分子）の構造'!L$51</f>
        <v>452</v>
      </c>
      <c r="N57" s="171"/>
      <c r="O57" s="171"/>
      <c r="P57" s="171">
        <f>'将来負担比率（分子）の構造'!M$51</f>
        <v>420</v>
      </c>
    </row>
    <row r="58" spans="1:16" x14ac:dyDescent="0.15">
      <c r="A58" s="171" t="s">
        <v>43</v>
      </c>
      <c r="B58" s="171"/>
      <c r="C58" s="171"/>
      <c r="D58" s="171">
        <f>'将来負担比率（分子）の構造'!I$50</f>
        <v>9310</v>
      </c>
      <c r="E58" s="171"/>
      <c r="F58" s="171"/>
      <c r="G58" s="171">
        <f>'将来負担比率（分子）の構造'!J$50</f>
        <v>8597</v>
      </c>
      <c r="H58" s="171"/>
      <c r="I58" s="171"/>
      <c r="J58" s="171">
        <f>'将来負担比率（分子）の構造'!K$50</f>
        <v>7867</v>
      </c>
      <c r="K58" s="171"/>
      <c r="L58" s="171"/>
      <c r="M58" s="171">
        <f>'将来負担比率（分子）の構造'!L$50</f>
        <v>9255</v>
      </c>
      <c r="N58" s="171"/>
      <c r="O58" s="171"/>
      <c r="P58" s="171">
        <f>'将来負担比率（分子）の構造'!M$50</f>
        <v>9476</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3825</v>
      </c>
      <c r="C62" s="171"/>
      <c r="D62" s="171"/>
      <c r="E62" s="171">
        <f>'将来負担比率（分子）の構造'!J$45</f>
        <v>3580</v>
      </c>
      <c r="F62" s="171"/>
      <c r="G62" s="171"/>
      <c r="H62" s="171">
        <f>'将来負担比率（分子）の構造'!K$45</f>
        <v>3289</v>
      </c>
      <c r="I62" s="171"/>
      <c r="J62" s="171"/>
      <c r="K62" s="171">
        <f>'将来負担比率（分子）の構造'!L$45</f>
        <v>3193</v>
      </c>
      <c r="L62" s="171"/>
      <c r="M62" s="171"/>
      <c r="N62" s="171">
        <f>'将来負担比率（分子）の構造'!M$45</f>
        <v>3148</v>
      </c>
      <c r="O62" s="171"/>
      <c r="P62" s="171"/>
    </row>
    <row r="63" spans="1:16" x14ac:dyDescent="0.15">
      <c r="A63" s="171" t="s">
        <v>36</v>
      </c>
      <c r="B63" s="171">
        <f>'将来負担比率（分子）の構造'!I$44</f>
        <v>1070</v>
      </c>
      <c r="C63" s="171"/>
      <c r="D63" s="171"/>
      <c r="E63" s="171">
        <f>'将来負担比率（分子）の構造'!J$44</f>
        <v>860</v>
      </c>
      <c r="F63" s="171"/>
      <c r="G63" s="171"/>
      <c r="H63" s="171">
        <f>'将来負担比率（分子）の構造'!K$44</f>
        <v>922</v>
      </c>
      <c r="I63" s="171"/>
      <c r="J63" s="171"/>
      <c r="K63" s="171">
        <f>'将来負担比率（分子）の構造'!L$44</f>
        <v>834</v>
      </c>
      <c r="L63" s="171"/>
      <c r="M63" s="171"/>
      <c r="N63" s="171">
        <f>'将来負担比率（分子）の構造'!M$44</f>
        <v>742</v>
      </c>
      <c r="O63" s="171"/>
      <c r="P63" s="171"/>
    </row>
    <row r="64" spans="1:16" x14ac:dyDescent="0.15">
      <c r="A64" s="171" t="s">
        <v>35</v>
      </c>
      <c r="B64" s="171">
        <f>'将来負担比率（分子）の構造'!I$43</f>
        <v>8004</v>
      </c>
      <c r="C64" s="171"/>
      <c r="D64" s="171"/>
      <c r="E64" s="171">
        <f>'将来負担比率（分子）の構造'!J$43</f>
        <v>7501</v>
      </c>
      <c r="F64" s="171"/>
      <c r="G64" s="171"/>
      <c r="H64" s="171">
        <f>'将来負担比率（分子）の構造'!K$43</f>
        <v>7239</v>
      </c>
      <c r="I64" s="171"/>
      <c r="J64" s="171"/>
      <c r="K64" s="171">
        <f>'将来負担比率（分子）の構造'!L$43</f>
        <v>6465</v>
      </c>
      <c r="L64" s="171"/>
      <c r="M64" s="171"/>
      <c r="N64" s="171">
        <f>'将来負担比率（分子）の構造'!M$43</f>
        <v>6455</v>
      </c>
      <c r="O64" s="171"/>
      <c r="P64" s="171"/>
    </row>
    <row r="65" spans="1:16" x14ac:dyDescent="0.15">
      <c r="A65" s="171" t="s">
        <v>34</v>
      </c>
      <c r="B65" s="171">
        <f>'将来負担比率（分子）の構造'!I$42</f>
        <v>913</v>
      </c>
      <c r="C65" s="171"/>
      <c r="D65" s="171"/>
      <c r="E65" s="171">
        <f>'将来負担比率（分子）の構造'!J$42</f>
        <v>710</v>
      </c>
      <c r="F65" s="171"/>
      <c r="G65" s="171"/>
      <c r="H65" s="171">
        <f>'将来負担比率（分子）の構造'!K$42</f>
        <v>540</v>
      </c>
      <c r="I65" s="171"/>
      <c r="J65" s="171"/>
      <c r="K65" s="171">
        <f>'将来負担比率（分子）の構造'!L$42</f>
        <v>410</v>
      </c>
      <c r="L65" s="171"/>
      <c r="M65" s="171"/>
      <c r="N65" s="171">
        <f>'将来負担比率（分子）の構造'!M$42</f>
        <v>300</v>
      </c>
      <c r="O65" s="171"/>
      <c r="P65" s="171"/>
    </row>
    <row r="66" spans="1:16" x14ac:dyDescent="0.15">
      <c r="A66" s="171" t="s">
        <v>33</v>
      </c>
      <c r="B66" s="171">
        <f>'将来負担比率（分子）の構造'!I$41</f>
        <v>32829</v>
      </c>
      <c r="C66" s="171"/>
      <c r="D66" s="171"/>
      <c r="E66" s="171">
        <f>'将来負担比率（分子）の構造'!J$41</f>
        <v>32637</v>
      </c>
      <c r="F66" s="171"/>
      <c r="G66" s="171"/>
      <c r="H66" s="171">
        <f>'将来負担比率（分子）の構造'!K$41</f>
        <v>32943</v>
      </c>
      <c r="I66" s="171"/>
      <c r="J66" s="171"/>
      <c r="K66" s="171">
        <f>'将来負担比率（分子）の構造'!L$41</f>
        <v>33589</v>
      </c>
      <c r="L66" s="171"/>
      <c r="M66" s="171"/>
      <c r="N66" s="171">
        <f>'将来負担比率（分子）の構造'!M$41</f>
        <v>32800</v>
      </c>
      <c r="O66" s="171"/>
      <c r="P66" s="171"/>
    </row>
    <row r="67" spans="1:16" x14ac:dyDescent="0.15">
      <c r="A67" s="171" t="s">
        <v>77</v>
      </c>
      <c r="B67" s="171" t="e">
        <f>NA()</f>
        <v>#N/A</v>
      </c>
      <c r="C67" s="171">
        <f>IF(ISNUMBER('将来負担比率（分子）の構造'!I$53), IF('将来負担比率（分子）の構造'!I$53 &lt; 0, 0, '将来負担比率（分子）の構造'!I$53), NA())</f>
        <v>7216</v>
      </c>
      <c r="D67" s="171" t="e">
        <f>NA()</f>
        <v>#N/A</v>
      </c>
      <c r="E67" s="171" t="e">
        <f>NA()</f>
        <v>#N/A</v>
      </c>
      <c r="F67" s="171">
        <f>IF(ISNUMBER('将来負担比率（分子）の構造'!J$53), IF('将来負担比率（分子）の構造'!J$53 &lt; 0, 0, '将来負担比率（分子）の構造'!J$53), NA())</f>
        <v>7370</v>
      </c>
      <c r="G67" s="171" t="e">
        <f>NA()</f>
        <v>#N/A</v>
      </c>
      <c r="H67" s="171" t="e">
        <f>NA()</f>
        <v>#N/A</v>
      </c>
      <c r="I67" s="171">
        <f>IF(ISNUMBER('将来負担比率（分子）の構造'!K$53), IF('将来負担比率（分子）の構造'!K$53 &lt; 0, 0, '将来負担比率（分子）の構造'!K$53), NA())</f>
        <v>8103</v>
      </c>
      <c r="J67" s="171" t="e">
        <f>NA()</f>
        <v>#N/A</v>
      </c>
      <c r="K67" s="171" t="e">
        <f>NA()</f>
        <v>#N/A</v>
      </c>
      <c r="L67" s="171">
        <f>IF(ISNUMBER('将来負担比率（分子）の構造'!L$53), IF('将来負担比率（分子）の構造'!L$53 &lt; 0, 0, '将来負担比率（分子）の構造'!L$53), NA())</f>
        <v>6701</v>
      </c>
      <c r="M67" s="171" t="e">
        <f>NA()</f>
        <v>#N/A</v>
      </c>
      <c r="N67" s="171" t="e">
        <f>NA()</f>
        <v>#N/A</v>
      </c>
      <c r="O67" s="171">
        <f>IF(ISNUMBER('将来負担比率（分子）の構造'!M$53), IF('将来負担比率（分子）の構造'!M$53 &lt; 0, 0, '将来負担比率（分子）の構造'!M$53), NA())</f>
        <v>5884</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2364</v>
      </c>
      <c r="C72" s="175">
        <f>基金残高に係る経年分析!G55</f>
        <v>3214</v>
      </c>
      <c r="D72" s="175">
        <f>基金残高に係る経年分析!H55</f>
        <v>3364</v>
      </c>
    </row>
    <row r="73" spans="1:16" x14ac:dyDescent="0.15">
      <c r="A73" s="174" t="s">
        <v>80</v>
      </c>
      <c r="B73" s="175">
        <f>基金残高に係る経年分析!F56</f>
        <v>1839</v>
      </c>
      <c r="C73" s="175">
        <f>基金残高に係る経年分析!G56</f>
        <v>2075</v>
      </c>
      <c r="D73" s="175">
        <f>基金残高に係る経年分析!H56</f>
        <v>2075</v>
      </c>
    </row>
    <row r="74" spans="1:16" x14ac:dyDescent="0.15">
      <c r="A74" s="174" t="s">
        <v>81</v>
      </c>
      <c r="B74" s="175">
        <f>基金残高に係る経年分析!F57</f>
        <v>2043</v>
      </c>
      <c r="C74" s="175">
        <f>基金残高に係る経年分析!G57</f>
        <v>2067</v>
      </c>
      <c r="D74" s="175">
        <f>基金残高に係る経年分析!H57</f>
        <v>1899</v>
      </c>
    </row>
  </sheetData>
  <sheetProtection algorithmName="SHA-512" hashValue="H65QqQYHCzkljbT9Rcx7SD0pjU2ZALEEoppCHDTUKnceYrcjydidYfEjVMzGbp2FBks4LbCw9zRhJAwl0Jk5mg==" saltValue="ZbXQSuQcLEAqy6AvROEt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W1"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215</v>
      </c>
      <c r="DI1" s="603"/>
      <c r="DJ1" s="603"/>
      <c r="DK1" s="603"/>
      <c r="DL1" s="603"/>
      <c r="DM1" s="603"/>
      <c r="DN1" s="604"/>
      <c r="DO1" s="210"/>
      <c r="DP1" s="602" t="s">
        <v>216</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6801440</v>
      </c>
      <c r="S5" s="613"/>
      <c r="T5" s="613"/>
      <c r="U5" s="613"/>
      <c r="V5" s="613"/>
      <c r="W5" s="613"/>
      <c r="X5" s="613"/>
      <c r="Y5" s="614"/>
      <c r="Z5" s="615">
        <v>20.2</v>
      </c>
      <c r="AA5" s="615"/>
      <c r="AB5" s="615"/>
      <c r="AC5" s="615"/>
      <c r="AD5" s="616">
        <v>6801440</v>
      </c>
      <c r="AE5" s="616"/>
      <c r="AF5" s="616"/>
      <c r="AG5" s="616"/>
      <c r="AH5" s="616"/>
      <c r="AI5" s="616"/>
      <c r="AJ5" s="616"/>
      <c r="AK5" s="616"/>
      <c r="AL5" s="617">
        <v>40.200000000000003</v>
      </c>
      <c r="AM5" s="618"/>
      <c r="AN5" s="618"/>
      <c r="AO5" s="619"/>
      <c r="AP5" s="609" t="s">
        <v>229</v>
      </c>
      <c r="AQ5" s="610"/>
      <c r="AR5" s="610"/>
      <c r="AS5" s="610"/>
      <c r="AT5" s="610"/>
      <c r="AU5" s="610"/>
      <c r="AV5" s="610"/>
      <c r="AW5" s="610"/>
      <c r="AX5" s="610"/>
      <c r="AY5" s="610"/>
      <c r="AZ5" s="610"/>
      <c r="BA5" s="610"/>
      <c r="BB5" s="610"/>
      <c r="BC5" s="610"/>
      <c r="BD5" s="610"/>
      <c r="BE5" s="610"/>
      <c r="BF5" s="611"/>
      <c r="BG5" s="623">
        <v>6781391</v>
      </c>
      <c r="BH5" s="624"/>
      <c r="BI5" s="624"/>
      <c r="BJ5" s="624"/>
      <c r="BK5" s="624"/>
      <c r="BL5" s="624"/>
      <c r="BM5" s="624"/>
      <c r="BN5" s="625"/>
      <c r="BO5" s="626">
        <v>99.7</v>
      </c>
      <c r="BP5" s="626"/>
      <c r="BQ5" s="626"/>
      <c r="BR5" s="626"/>
      <c r="BS5" s="627">
        <v>137546</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456098</v>
      </c>
      <c r="S6" s="624"/>
      <c r="T6" s="624"/>
      <c r="U6" s="624"/>
      <c r="V6" s="624"/>
      <c r="W6" s="624"/>
      <c r="X6" s="624"/>
      <c r="Y6" s="625"/>
      <c r="Z6" s="626">
        <v>1.4</v>
      </c>
      <c r="AA6" s="626"/>
      <c r="AB6" s="626"/>
      <c r="AC6" s="626"/>
      <c r="AD6" s="627">
        <v>456098</v>
      </c>
      <c r="AE6" s="627"/>
      <c r="AF6" s="627"/>
      <c r="AG6" s="627"/>
      <c r="AH6" s="627"/>
      <c r="AI6" s="627"/>
      <c r="AJ6" s="627"/>
      <c r="AK6" s="627"/>
      <c r="AL6" s="628">
        <v>2.7</v>
      </c>
      <c r="AM6" s="629"/>
      <c r="AN6" s="629"/>
      <c r="AO6" s="630"/>
      <c r="AP6" s="620" t="s">
        <v>234</v>
      </c>
      <c r="AQ6" s="621"/>
      <c r="AR6" s="621"/>
      <c r="AS6" s="621"/>
      <c r="AT6" s="621"/>
      <c r="AU6" s="621"/>
      <c r="AV6" s="621"/>
      <c r="AW6" s="621"/>
      <c r="AX6" s="621"/>
      <c r="AY6" s="621"/>
      <c r="AZ6" s="621"/>
      <c r="BA6" s="621"/>
      <c r="BB6" s="621"/>
      <c r="BC6" s="621"/>
      <c r="BD6" s="621"/>
      <c r="BE6" s="621"/>
      <c r="BF6" s="622"/>
      <c r="BG6" s="623">
        <v>6781391</v>
      </c>
      <c r="BH6" s="624"/>
      <c r="BI6" s="624"/>
      <c r="BJ6" s="624"/>
      <c r="BK6" s="624"/>
      <c r="BL6" s="624"/>
      <c r="BM6" s="624"/>
      <c r="BN6" s="625"/>
      <c r="BO6" s="626">
        <v>99.7</v>
      </c>
      <c r="BP6" s="626"/>
      <c r="BQ6" s="626"/>
      <c r="BR6" s="626"/>
      <c r="BS6" s="627">
        <v>137546</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226319</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226319</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2128</v>
      </c>
      <c r="S7" s="624"/>
      <c r="T7" s="624"/>
      <c r="U7" s="624"/>
      <c r="V7" s="624"/>
      <c r="W7" s="624"/>
      <c r="X7" s="624"/>
      <c r="Y7" s="625"/>
      <c r="Z7" s="626">
        <v>0</v>
      </c>
      <c r="AA7" s="626"/>
      <c r="AB7" s="626"/>
      <c r="AC7" s="626"/>
      <c r="AD7" s="627">
        <v>2128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2546213</v>
      </c>
      <c r="BH7" s="624"/>
      <c r="BI7" s="624"/>
      <c r="BJ7" s="624"/>
      <c r="BK7" s="624"/>
      <c r="BL7" s="624"/>
      <c r="BM7" s="624"/>
      <c r="BN7" s="625"/>
      <c r="BO7" s="626">
        <v>37.4</v>
      </c>
      <c r="BP7" s="626"/>
      <c r="BQ7" s="626"/>
      <c r="BR7" s="626"/>
      <c r="BS7" s="627" t="s">
        <v>131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4178605</v>
      </c>
      <c r="CS7" s="624"/>
      <c r="CT7" s="624"/>
      <c r="CU7" s="624"/>
      <c r="CV7" s="624"/>
      <c r="CW7" s="624"/>
      <c r="CX7" s="624"/>
      <c r="CY7" s="625"/>
      <c r="CZ7" s="626">
        <v>13.3</v>
      </c>
      <c r="DA7" s="626"/>
      <c r="DB7" s="626"/>
      <c r="DC7" s="626"/>
      <c r="DD7" s="632">
        <v>70982</v>
      </c>
      <c r="DE7" s="624"/>
      <c r="DF7" s="624"/>
      <c r="DG7" s="624"/>
      <c r="DH7" s="624"/>
      <c r="DI7" s="624"/>
      <c r="DJ7" s="624"/>
      <c r="DK7" s="624"/>
      <c r="DL7" s="624"/>
      <c r="DM7" s="624"/>
      <c r="DN7" s="624"/>
      <c r="DO7" s="624"/>
      <c r="DP7" s="625"/>
      <c r="DQ7" s="632">
        <v>3604346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20911</v>
      </c>
      <c r="S8" s="624"/>
      <c r="T8" s="624"/>
      <c r="U8" s="624"/>
      <c r="V8" s="624"/>
      <c r="W8" s="624"/>
      <c r="X8" s="624"/>
      <c r="Y8" s="625"/>
      <c r="Z8" s="626">
        <v>0.1</v>
      </c>
      <c r="AA8" s="626"/>
      <c r="AB8" s="626"/>
      <c r="AC8" s="626"/>
      <c r="AD8" s="627">
        <v>20911</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95663</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9706314</v>
      </c>
      <c r="CS8" s="624"/>
      <c r="CT8" s="624"/>
      <c r="CU8" s="624"/>
      <c r="CV8" s="624"/>
      <c r="CW8" s="624"/>
      <c r="CX8" s="624"/>
      <c r="CY8" s="625"/>
      <c r="CZ8" s="626">
        <v>30.9</v>
      </c>
      <c r="DA8" s="626"/>
      <c r="DB8" s="626"/>
      <c r="DC8" s="626"/>
      <c r="DD8" s="632">
        <v>283598</v>
      </c>
      <c r="DE8" s="624"/>
      <c r="DF8" s="624"/>
      <c r="DG8" s="624"/>
      <c r="DH8" s="624"/>
      <c r="DI8" s="624"/>
      <c r="DJ8" s="624"/>
      <c r="DK8" s="624"/>
      <c r="DL8" s="624"/>
      <c r="DM8" s="624"/>
      <c r="DN8" s="624"/>
      <c r="DO8" s="624"/>
      <c r="DP8" s="625"/>
      <c r="DQ8" s="632">
        <v>4802805</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14630</v>
      </c>
      <c r="S9" s="624"/>
      <c r="T9" s="624"/>
      <c r="U9" s="624"/>
      <c r="V9" s="624"/>
      <c r="W9" s="624"/>
      <c r="X9" s="624"/>
      <c r="Y9" s="625"/>
      <c r="Z9" s="626">
        <v>0</v>
      </c>
      <c r="AA9" s="626"/>
      <c r="AB9" s="626"/>
      <c r="AC9" s="626"/>
      <c r="AD9" s="627">
        <v>14630</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2166940</v>
      </c>
      <c r="BH9" s="624"/>
      <c r="BI9" s="624"/>
      <c r="BJ9" s="624"/>
      <c r="BK9" s="624"/>
      <c r="BL9" s="624"/>
      <c r="BM9" s="624"/>
      <c r="BN9" s="625"/>
      <c r="BO9" s="626">
        <v>31.9</v>
      </c>
      <c r="BP9" s="626"/>
      <c r="BQ9" s="626"/>
      <c r="BR9" s="626"/>
      <c r="BS9" s="627" t="s">
        <v>131</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2619771</v>
      </c>
      <c r="CS9" s="624"/>
      <c r="CT9" s="624"/>
      <c r="CU9" s="624"/>
      <c r="CV9" s="624"/>
      <c r="CW9" s="624"/>
      <c r="CX9" s="624"/>
      <c r="CY9" s="625"/>
      <c r="CZ9" s="626">
        <v>8.4</v>
      </c>
      <c r="DA9" s="626"/>
      <c r="DB9" s="626"/>
      <c r="DC9" s="626"/>
      <c r="DD9" s="632">
        <v>45982</v>
      </c>
      <c r="DE9" s="624"/>
      <c r="DF9" s="624"/>
      <c r="DG9" s="624"/>
      <c r="DH9" s="624"/>
      <c r="DI9" s="624"/>
      <c r="DJ9" s="624"/>
      <c r="DK9" s="624"/>
      <c r="DL9" s="624"/>
      <c r="DM9" s="624"/>
      <c r="DN9" s="624"/>
      <c r="DO9" s="624"/>
      <c r="DP9" s="625"/>
      <c r="DQ9" s="632">
        <v>2002473</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141481</v>
      </c>
      <c r="BH10" s="624"/>
      <c r="BI10" s="624"/>
      <c r="BJ10" s="624"/>
      <c r="BK10" s="624"/>
      <c r="BL10" s="624"/>
      <c r="BM10" s="624"/>
      <c r="BN10" s="625"/>
      <c r="BO10" s="626">
        <v>2.1</v>
      </c>
      <c r="BP10" s="626"/>
      <c r="BQ10" s="626"/>
      <c r="BR10" s="626"/>
      <c r="BS10" s="627" t="s">
        <v>246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11151</v>
      </c>
      <c r="CS10" s="624"/>
      <c r="CT10" s="624"/>
      <c r="CU10" s="624"/>
      <c r="CV10" s="624"/>
      <c r="CW10" s="624"/>
      <c r="CX10" s="624"/>
      <c r="CY10" s="625"/>
      <c r="CZ10" s="626">
        <v>0</v>
      </c>
      <c r="DA10" s="626"/>
      <c r="DB10" s="626"/>
      <c r="DC10" s="626"/>
      <c r="DD10" s="632">
        <v>820</v>
      </c>
      <c r="DE10" s="624"/>
      <c r="DF10" s="624"/>
      <c r="DG10" s="624"/>
      <c r="DH10" s="624"/>
      <c r="DI10" s="624"/>
      <c r="DJ10" s="624"/>
      <c r="DK10" s="624"/>
      <c r="DL10" s="624"/>
      <c r="DM10" s="624"/>
      <c r="DN10" s="624"/>
      <c r="DO10" s="624"/>
      <c r="DP10" s="625"/>
      <c r="DQ10" s="632">
        <v>10590</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1391629</v>
      </c>
      <c r="S11" s="624"/>
      <c r="T11" s="624"/>
      <c r="U11" s="624"/>
      <c r="V11" s="624"/>
      <c r="W11" s="624"/>
      <c r="X11" s="624"/>
      <c r="Y11" s="625"/>
      <c r="Z11" s="628">
        <v>4.0999999999999996</v>
      </c>
      <c r="AA11" s="629"/>
      <c r="AB11" s="629"/>
      <c r="AC11" s="635"/>
      <c r="AD11" s="632">
        <v>1391629</v>
      </c>
      <c r="AE11" s="624"/>
      <c r="AF11" s="624"/>
      <c r="AG11" s="624"/>
      <c r="AH11" s="624"/>
      <c r="AI11" s="624"/>
      <c r="AJ11" s="624"/>
      <c r="AK11" s="625"/>
      <c r="AL11" s="628">
        <v>8.1999999999999993</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142129</v>
      </c>
      <c r="BH11" s="624"/>
      <c r="BI11" s="624"/>
      <c r="BJ11" s="624"/>
      <c r="BK11" s="624"/>
      <c r="BL11" s="624"/>
      <c r="BM11" s="624"/>
      <c r="BN11" s="625"/>
      <c r="BO11" s="626">
        <v>2.1</v>
      </c>
      <c r="BP11" s="626"/>
      <c r="BQ11" s="626"/>
      <c r="BR11" s="626"/>
      <c r="BS11" s="627" t="s">
        <v>246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1339916</v>
      </c>
      <c r="CS11" s="624"/>
      <c r="CT11" s="624"/>
      <c r="CU11" s="624"/>
      <c r="CV11" s="624"/>
      <c r="CW11" s="624"/>
      <c r="CX11" s="624"/>
      <c r="CY11" s="625"/>
      <c r="CZ11" s="626">
        <v>4.3</v>
      </c>
      <c r="DA11" s="626"/>
      <c r="DB11" s="626"/>
      <c r="DC11" s="626"/>
      <c r="DD11" s="632">
        <v>404325</v>
      </c>
      <c r="DE11" s="624"/>
      <c r="DF11" s="624"/>
      <c r="DG11" s="624"/>
      <c r="DH11" s="624"/>
      <c r="DI11" s="624"/>
      <c r="DJ11" s="624"/>
      <c r="DK11" s="624"/>
      <c r="DL11" s="624"/>
      <c r="DM11" s="624"/>
      <c r="DN11" s="624"/>
      <c r="DO11" s="624"/>
      <c r="DP11" s="625"/>
      <c r="DQ11" s="632">
        <v>728391</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8198</v>
      </c>
      <c r="S12" s="624"/>
      <c r="T12" s="624"/>
      <c r="U12" s="624"/>
      <c r="V12" s="624"/>
      <c r="W12" s="624"/>
      <c r="X12" s="624"/>
      <c r="Y12" s="625"/>
      <c r="Z12" s="626">
        <v>0</v>
      </c>
      <c r="AA12" s="626"/>
      <c r="AB12" s="626"/>
      <c r="AC12" s="626"/>
      <c r="AD12" s="627">
        <v>8198</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3608772</v>
      </c>
      <c r="BH12" s="624"/>
      <c r="BI12" s="624"/>
      <c r="BJ12" s="624"/>
      <c r="BK12" s="624"/>
      <c r="BL12" s="624"/>
      <c r="BM12" s="624"/>
      <c r="BN12" s="625"/>
      <c r="BO12" s="626">
        <v>53.1</v>
      </c>
      <c r="BP12" s="626"/>
      <c r="BQ12" s="626"/>
      <c r="BR12" s="626"/>
      <c r="BS12" s="627">
        <v>137546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1455150</v>
      </c>
      <c r="CS12" s="624"/>
      <c r="CT12" s="624"/>
      <c r="CU12" s="624"/>
      <c r="CV12" s="624"/>
      <c r="CW12" s="624"/>
      <c r="CX12" s="624"/>
      <c r="CY12" s="625"/>
      <c r="CZ12" s="626">
        <v>4.5999999999999996</v>
      </c>
      <c r="DA12" s="626"/>
      <c r="DB12" s="626"/>
      <c r="DC12" s="626"/>
      <c r="DD12" s="632">
        <v>24151</v>
      </c>
      <c r="DE12" s="624"/>
      <c r="DF12" s="624"/>
      <c r="DG12" s="624"/>
      <c r="DH12" s="624"/>
      <c r="DI12" s="624"/>
      <c r="DJ12" s="624"/>
      <c r="DK12" s="624"/>
      <c r="DL12" s="624"/>
      <c r="DM12" s="624"/>
      <c r="DN12" s="624"/>
      <c r="DO12" s="624"/>
      <c r="DP12" s="625"/>
      <c r="DQ12" s="632">
        <v>749866</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246</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3593745</v>
      </c>
      <c r="BH13" s="624"/>
      <c r="BI13" s="624"/>
      <c r="BJ13" s="624"/>
      <c r="BK13" s="624"/>
      <c r="BL13" s="624"/>
      <c r="BM13" s="624"/>
      <c r="BN13" s="625"/>
      <c r="BO13" s="626">
        <v>52.8</v>
      </c>
      <c r="BP13" s="626"/>
      <c r="BQ13" s="626"/>
      <c r="BR13" s="626"/>
      <c r="BS13" s="627">
        <v>137546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3196841</v>
      </c>
      <c r="CS13" s="624"/>
      <c r="CT13" s="624"/>
      <c r="CU13" s="624"/>
      <c r="CV13" s="624"/>
      <c r="CW13" s="624"/>
      <c r="CX13" s="624"/>
      <c r="CY13" s="625"/>
      <c r="CZ13" s="626">
        <v>10.199999999999999</v>
      </c>
      <c r="DA13" s="626"/>
      <c r="DB13" s="626"/>
      <c r="DC13" s="626"/>
      <c r="DD13" s="632">
        <v>1666686</v>
      </c>
      <c r="DE13" s="624"/>
      <c r="DF13" s="624"/>
      <c r="DG13" s="624"/>
      <c r="DH13" s="624"/>
      <c r="DI13" s="624"/>
      <c r="DJ13" s="624"/>
      <c r="DK13" s="624"/>
      <c r="DL13" s="624"/>
      <c r="DM13" s="624"/>
      <c r="DN13" s="624"/>
      <c r="DO13" s="624"/>
      <c r="DP13" s="625"/>
      <c r="DQ13" s="632">
        <v>1447888</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246</v>
      </c>
      <c r="AE14" s="627"/>
      <c r="AF14" s="627"/>
      <c r="AG14" s="627"/>
      <c r="AH14" s="627"/>
      <c r="AI14" s="627"/>
      <c r="AJ14" s="627"/>
      <c r="AK14" s="627"/>
      <c r="AL14" s="628" t="s">
        <v>131</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236912</v>
      </c>
      <c r="BH14" s="624"/>
      <c r="BI14" s="624"/>
      <c r="BJ14" s="624"/>
      <c r="BK14" s="624"/>
      <c r="BL14" s="624"/>
      <c r="BM14" s="624"/>
      <c r="BN14" s="625"/>
      <c r="BO14" s="626">
        <v>3.5</v>
      </c>
      <c r="BP14" s="626"/>
      <c r="BQ14" s="626"/>
      <c r="BR14" s="626"/>
      <c r="BS14" s="627" t="s">
        <v>141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986552</v>
      </c>
      <c r="CS14" s="624"/>
      <c r="CT14" s="624"/>
      <c r="CU14" s="624"/>
      <c r="CV14" s="624"/>
      <c r="CW14" s="624"/>
      <c r="CX14" s="624"/>
      <c r="CY14" s="625"/>
      <c r="CZ14" s="626">
        <v>3.1</v>
      </c>
      <c r="DA14" s="626"/>
      <c r="DB14" s="626"/>
      <c r="DC14" s="626"/>
      <c r="DD14" s="632">
        <v>112550</v>
      </c>
      <c r="DE14" s="624"/>
      <c r="DF14" s="624"/>
      <c r="DG14" s="624"/>
      <c r="DH14" s="624"/>
      <c r="DI14" s="624"/>
      <c r="DJ14" s="624"/>
      <c r="DK14" s="624"/>
      <c r="DL14" s="624"/>
      <c r="DM14" s="624"/>
      <c r="DN14" s="624"/>
      <c r="DO14" s="624"/>
      <c r="DP14" s="625"/>
      <c r="DQ14" s="632">
        <v>881613</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246</v>
      </c>
      <c r="AA15" s="626"/>
      <c r="AB15" s="626"/>
      <c r="AC15" s="626"/>
      <c r="AD15" s="627" t="s">
        <v>246</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389494</v>
      </c>
      <c r="BH15" s="624"/>
      <c r="BI15" s="624"/>
      <c r="BJ15" s="624"/>
      <c r="BK15" s="624"/>
      <c r="BL15" s="624"/>
      <c r="BM15" s="624"/>
      <c r="BN15" s="625"/>
      <c r="BO15" s="626">
        <v>5.7</v>
      </c>
      <c r="BP15" s="626"/>
      <c r="BQ15" s="626"/>
      <c r="BR15" s="626"/>
      <c r="BS15" s="627" t="s">
        <v>246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3235279</v>
      </c>
      <c r="CS15" s="624"/>
      <c r="CT15" s="624"/>
      <c r="CU15" s="624"/>
      <c r="CV15" s="624"/>
      <c r="CW15" s="624"/>
      <c r="CX15" s="624"/>
      <c r="CY15" s="625"/>
      <c r="CZ15" s="626">
        <v>10.3</v>
      </c>
      <c r="DA15" s="626"/>
      <c r="DB15" s="626"/>
      <c r="DC15" s="626"/>
      <c r="DD15" s="632">
        <v>657312</v>
      </c>
      <c r="DE15" s="624"/>
      <c r="DF15" s="624"/>
      <c r="DG15" s="624"/>
      <c r="DH15" s="624"/>
      <c r="DI15" s="624"/>
      <c r="DJ15" s="624"/>
      <c r="DK15" s="624"/>
      <c r="DL15" s="624"/>
      <c r="DM15" s="624"/>
      <c r="DN15" s="624"/>
      <c r="DO15" s="624"/>
      <c r="DP15" s="625"/>
      <c r="DQ15" s="632">
        <v>2282891</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30116</v>
      </c>
      <c r="S16" s="624"/>
      <c r="T16" s="624"/>
      <c r="U16" s="624"/>
      <c r="V16" s="624"/>
      <c r="W16" s="624"/>
      <c r="X16" s="624"/>
      <c r="Y16" s="625"/>
      <c r="Z16" s="626">
        <v>0.1</v>
      </c>
      <c r="AA16" s="626"/>
      <c r="AB16" s="626"/>
      <c r="AC16" s="626"/>
      <c r="AD16" s="627">
        <v>30116</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246</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1135657</v>
      </c>
      <c r="CS16" s="624"/>
      <c r="CT16" s="624"/>
      <c r="CU16" s="624"/>
      <c r="CV16" s="624"/>
      <c r="CW16" s="624"/>
      <c r="CX16" s="624"/>
      <c r="CY16" s="625"/>
      <c r="CZ16" s="626">
        <v>3.6</v>
      </c>
      <c r="DA16" s="626"/>
      <c r="DB16" s="626"/>
      <c r="DC16" s="626"/>
      <c r="DD16" s="632" t="s">
        <v>131</v>
      </c>
      <c r="DE16" s="624"/>
      <c r="DF16" s="624"/>
      <c r="DG16" s="624"/>
      <c r="DH16" s="624"/>
      <c r="DI16" s="624"/>
      <c r="DJ16" s="624"/>
      <c r="DK16" s="624"/>
      <c r="DL16" s="624"/>
      <c r="DM16" s="624"/>
      <c r="DN16" s="624"/>
      <c r="DO16" s="624"/>
      <c r="DP16" s="625"/>
      <c r="DQ16" s="632">
        <v>161683</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102328</v>
      </c>
      <c r="S17" s="624"/>
      <c r="T17" s="624"/>
      <c r="U17" s="624"/>
      <c r="V17" s="624"/>
      <c r="W17" s="624"/>
      <c r="X17" s="624"/>
      <c r="Y17" s="625"/>
      <c r="Z17" s="626">
        <v>0.3</v>
      </c>
      <c r="AA17" s="626"/>
      <c r="AB17" s="626"/>
      <c r="AC17" s="626"/>
      <c r="AD17" s="627">
        <v>102328</v>
      </c>
      <c r="AE17" s="627"/>
      <c r="AF17" s="627"/>
      <c r="AG17" s="627"/>
      <c r="AH17" s="627"/>
      <c r="AI17" s="627"/>
      <c r="AJ17" s="627"/>
      <c r="AK17" s="627"/>
      <c r="AL17" s="628">
        <v>0.6</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3281021</v>
      </c>
      <c r="CS17" s="624"/>
      <c r="CT17" s="624"/>
      <c r="CU17" s="624"/>
      <c r="CV17" s="624"/>
      <c r="CW17" s="624"/>
      <c r="CX17" s="624"/>
      <c r="CY17" s="625"/>
      <c r="CZ17" s="626">
        <v>10.5</v>
      </c>
      <c r="DA17" s="626"/>
      <c r="DB17" s="626"/>
      <c r="DC17" s="626"/>
      <c r="DD17" s="632" t="s">
        <v>131</v>
      </c>
      <c r="DE17" s="624"/>
      <c r="DF17" s="624"/>
      <c r="DG17" s="624"/>
      <c r="DH17" s="624"/>
      <c r="DI17" s="624"/>
      <c r="DJ17" s="624"/>
      <c r="DK17" s="624"/>
      <c r="DL17" s="624"/>
      <c r="DM17" s="624"/>
      <c r="DN17" s="624"/>
      <c r="DO17" s="624"/>
      <c r="DP17" s="625"/>
      <c r="DQ17" s="632">
        <v>3251152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65048</v>
      </c>
      <c r="S18" s="624"/>
      <c r="T18" s="624"/>
      <c r="U18" s="624"/>
      <c r="V18" s="624"/>
      <c r="W18" s="624"/>
      <c r="X18" s="624"/>
      <c r="Y18" s="625"/>
      <c r="Z18" s="626">
        <v>0.2</v>
      </c>
      <c r="AA18" s="626"/>
      <c r="AB18" s="626"/>
      <c r="AC18" s="626"/>
      <c r="AD18" s="627">
        <v>65048</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141</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131</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48800</v>
      </c>
      <c r="S19" s="624"/>
      <c r="T19" s="624"/>
      <c r="U19" s="624"/>
      <c r="V19" s="624"/>
      <c r="W19" s="624"/>
      <c r="X19" s="624"/>
      <c r="Y19" s="625"/>
      <c r="Z19" s="626">
        <v>0.1</v>
      </c>
      <c r="AA19" s="626"/>
      <c r="AB19" s="626"/>
      <c r="AC19" s="626"/>
      <c r="AD19" s="627">
        <v>48800</v>
      </c>
      <c r="AE19" s="627"/>
      <c r="AF19" s="627"/>
      <c r="AG19" s="627"/>
      <c r="AH19" s="627"/>
      <c r="AI19" s="627"/>
      <c r="AJ19" s="627"/>
      <c r="AK19" s="627"/>
      <c r="AL19" s="628">
        <v>0.3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20049</v>
      </c>
      <c r="BH19" s="624"/>
      <c r="BI19" s="624"/>
      <c r="BJ19" s="624"/>
      <c r="BK19" s="624"/>
      <c r="BL19" s="624"/>
      <c r="BM19" s="624"/>
      <c r="BN19" s="625"/>
      <c r="BO19" s="626">
        <v>0.3</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16248</v>
      </c>
      <c r="S20" s="624"/>
      <c r="T20" s="624"/>
      <c r="U20" s="624"/>
      <c r="V20" s="624"/>
      <c r="W20" s="624"/>
      <c r="X20" s="624"/>
      <c r="Y20" s="625"/>
      <c r="Z20" s="626">
        <v>0</v>
      </c>
      <c r="AA20" s="626"/>
      <c r="AB20" s="626"/>
      <c r="AC20" s="626"/>
      <c r="AD20" s="627">
        <v>16248</v>
      </c>
      <c r="AE20" s="627"/>
      <c r="AF20" s="627"/>
      <c r="AG20" s="627"/>
      <c r="AH20" s="627"/>
      <c r="AI20" s="627"/>
      <c r="AJ20" s="627"/>
      <c r="AK20" s="627"/>
      <c r="AL20" s="628">
        <v>0.1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20049</v>
      </c>
      <c r="BH20" s="624"/>
      <c r="BI20" s="624"/>
      <c r="BJ20" s="624"/>
      <c r="BK20" s="624"/>
      <c r="BL20" s="624"/>
      <c r="BM20" s="624"/>
      <c r="BN20" s="625"/>
      <c r="BO20" s="626">
        <v>0.3</v>
      </c>
      <c r="BP20" s="626"/>
      <c r="BQ20" s="626"/>
      <c r="BR20" s="626"/>
      <c r="BS20" s="627" t="s">
        <v>131</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31372576</v>
      </c>
      <c r="CS20" s="624"/>
      <c r="CT20" s="624"/>
      <c r="CU20" s="624"/>
      <c r="CV20" s="624"/>
      <c r="CW20" s="624"/>
      <c r="CX20" s="624"/>
      <c r="CY20" s="625"/>
      <c r="CZ20" s="626">
        <v>100</v>
      </c>
      <c r="DA20" s="626"/>
      <c r="DB20" s="626"/>
      <c r="DC20" s="626"/>
      <c r="DD20" s="632">
        <v>3266406</v>
      </c>
      <c r="DE20" s="624"/>
      <c r="DF20" s="624"/>
      <c r="DG20" s="624"/>
      <c r="DH20" s="624"/>
      <c r="DI20" s="624"/>
      <c r="DJ20" s="624"/>
      <c r="DK20" s="624"/>
      <c r="DL20" s="624"/>
      <c r="DM20" s="624"/>
      <c r="DN20" s="624"/>
      <c r="DO20" s="624"/>
      <c r="DP20" s="625"/>
      <c r="DQ20" s="632">
        <v>20150017</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9190782</v>
      </c>
      <c r="S21" s="624"/>
      <c r="T21" s="624"/>
      <c r="U21" s="624"/>
      <c r="V21" s="624"/>
      <c r="W21" s="624"/>
      <c r="X21" s="624"/>
      <c r="Y21" s="625"/>
      <c r="Z21" s="626">
        <v>27.3</v>
      </c>
      <c r="AA21" s="626"/>
      <c r="AB21" s="626"/>
      <c r="AC21" s="626"/>
      <c r="AD21" s="627">
        <v>7962894</v>
      </c>
      <c r="AE21" s="627"/>
      <c r="AF21" s="627"/>
      <c r="AG21" s="627"/>
      <c r="AH21" s="627"/>
      <c r="AI21" s="627"/>
      <c r="AJ21" s="627"/>
      <c r="AK21" s="627"/>
      <c r="AL21" s="628">
        <v>47.1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20049</v>
      </c>
      <c r="BH21" s="624"/>
      <c r="BI21" s="624"/>
      <c r="BJ21" s="624"/>
      <c r="BK21" s="624"/>
      <c r="BL21" s="624"/>
      <c r="BM21" s="624"/>
      <c r="BN21" s="625"/>
      <c r="BO21" s="626">
        <v>0.3</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7962894</v>
      </c>
      <c r="S22" s="624"/>
      <c r="T22" s="624"/>
      <c r="U22" s="624"/>
      <c r="V22" s="624"/>
      <c r="W22" s="624"/>
      <c r="X22" s="624"/>
      <c r="Y22" s="625"/>
      <c r="Z22" s="626">
        <v>23.7</v>
      </c>
      <c r="AA22" s="626"/>
      <c r="AB22" s="626"/>
      <c r="AC22" s="626"/>
      <c r="AD22" s="627">
        <v>7962894</v>
      </c>
      <c r="AE22" s="627"/>
      <c r="AF22" s="627"/>
      <c r="AG22" s="627"/>
      <c r="AH22" s="627"/>
      <c r="AI22" s="627"/>
      <c r="AJ22" s="627"/>
      <c r="AK22" s="627"/>
      <c r="AL22" s="628">
        <v>47.1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141</v>
      </c>
      <c r="BP22" s="626"/>
      <c r="BQ22" s="626"/>
      <c r="BR22" s="626"/>
      <c r="BS22" s="627" t="s">
        <v>246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1141914</v>
      </c>
      <c r="S23" s="624"/>
      <c r="T23" s="624"/>
      <c r="U23" s="624"/>
      <c r="V23" s="624"/>
      <c r="W23" s="624"/>
      <c r="X23" s="624"/>
      <c r="Y23" s="625"/>
      <c r="Z23" s="626">
        <v>3.4</v>
      </c>
      <c r="AA23" s="626"/>
      <c r="AB23" s="626"/>
      <c r="AC23" s="626"/>
      <c r="AD23" s="627" t="s">
        <v>141</v>
      </c>
      <c r="AE23" s="627"/>
      <c r="AF23" s="627"/>
      <c r="AG23" s="627"/>
      <c r="AH23" s="627"/>
      <c r="AI23" s="627"/>
      <c r="AJ23" s="627"/>
      <c r="AK23" s="627"/>
      <c r="AL23" s="628" t="s">
        <v>131</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85974</v>
      </c>
      <c r="S24" s="624"/>
      <c r="T24" s="624"/>
      <c r="U24" s="624"/>
      <c r="V24" s="624"/>
      <c r="W24" s="624"/>
      <c r="X24" s="624"/>
      <c r="Y24" s="625"/>
      <c r="Z24" s="626">
        <v>0.3</v>
      </c>
      <c r="AA24" s="626"/>
      <c r="AB24" s="626"/>
      <c r="AC24" s="626"/>
      <c r="AD24" s="627" t="s">
        <v>131</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131</v>
      </c>
      <c r="BP24" s="626"/>
      <c r="BQ24" s="626"/>
      <c r="BR24" s="626"/>
      <c r="BS24" s="627" t="s">
        <v>141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11800790</v>
      </c>
      <c r="CS24" s="613"/>
      <c r="CT24" s="613"/>
      <c r="CU24" s="613"/>
      <c r="CV24" s="613"/>
      <c r="CW24" s="613"/>
      <c r="CX24" s="613"/>
      <c r="CY24" s="614"/>
      <c r="CZ24" s="617">
        <v>37.6</v>
      </c>
      <c r="DA24" s="618"/>
      <c r="DB24" s="618"/>
      <c r="DC24" s="634"/>
      <c r="DD24" s="653">
        <v>8786436</v>
      </c>
      <c r="DE24" s="613"/>
      <c r="DF24" s="613"/>
      <c r="DG24" s="613"/>
      <c r="DH24" s="613"/>
      <c r="DI24" s="613"/>
      <c r="DJ24" s="613"/>
      <c r="DK24" s="614"/>
      <c r="DL24" s="653">
        <v>8481250</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18083308</v>
      </c>
      <c r="S25" s="624"/>
      <c r="T25" s="624"/>
      <c r="U25" s="624"/>
      <c r="V25" s="624"/>
      <c r="W25" s="624"/>
      <c r="X25" s="624"/>
      <c r="Y25" s="625"/>
      <c r="Z25" s="626">
        <v>53.7</v>
      </c>
      <c r="AA25" s="626"/>
      <c r="AB25" s="626"/>
      <c r="AC25" s="626"/>
      <c r="AD25" s="627">
        <v>16855420</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4570708</v>
      </c>
      <c r="CS25" s="656"/>
      <c r="CT25" s="656"/>
      <c r="CU25" s="656"/>
      <c r="CV25" s="656"/>
      <c r="CW25" s="656"/>
      <c r="CX25" s="656"/>
      <c r="CY25" s="657"/>
      <c r="CZ25" s="628">
        <v>14.6</v>
      </c>
      <c r="DA25" s="654"/>
      <c r="DB25" s="654"/>
      <c r="DC25" s="658"/>
      <c r="DD25" s="632">
        <v>4225756</v>
      </c>
      <c r="DE25" s="656"/>
      <c r="DF25" s="656"/>
      <c r="DG25" s="656"/>
      <c r="DH25" s="656"/>
      <c r="DI25" s="656"/>
      <c r="DJ25" s="656"/>
      <c r="DK25" s="657"/>
      <c r="DL25" s="632">
        <v>4149965</v>
      </c>
      <c r="DM25" s="656"/>
      <c r="DN25" s="656"/>
      <c r="DO25" s="656"/>
      <c r="DP25" s="656"/>
      <c r="DQ25" s="656"/>
      <c r="DR25" s="656"/>
      <c r="DS25" s="656"/>
      <c r="DT25" s="656"/>
      <c r="DU25" s="656"/>
      <c r="DV25" s="657"/>
      <c r="DW25" s="628">
        <v>24.2</v>
      </c>
      <c r="DX25" s="654"/>
      <c r="DY25" s="654"/>
      <c r="DZ25" s="654"/>
      <c r="EA25" s="654"/>
      <c r="EB25" s="654"/>
      <c r="EC25" s="655"/>
    </row>
    <row r="26" spans="2:133" ht="11.25" customHeight="1" x14ac:dyDescent="0.15">
      <c r="B26" s="620" t="s">
        <v>297</v>
      </c>
      <c r="C26" s="621"/>
      <c r="D26" s="621"/>
      <c r="E26" s="621"/>
      <c r="F26" s="621"/>
      <c r="G26" s="621"/>
      <c r="H26" s="621"/>
      <c r="I26" s="621"/>
      <c r="J26" s="621"/>
      <c r="K26" s="621"/>
      <c r="L26" s="621"/>
      <c r="M26" s="621"/>
      <c r="N26" s="621"/>
      <c r="O26" s="621"/>
      <c r="P26" s="621"/>
      <c r="Q26" s="622"/>
      <c r="R26" s="623">
        <v>5998</v>
      </c>
      <c r="S26" s="624"/>
      <c r="T26" s="624"/>
      <c r="U26" s="624"/>
      <c r="V26" s="624"/>
      <c r="W26" s="624"/>
      <c r="X26" s="624"/>
      <c r="Y26" s="625"/>
      <c r="Z26" s="626">
        <v>0</v>
      </c>
      <c r="AA26" s="626"/>
      <c r="AB26" s="626"/>
      <c r="AC26" s="626"/>
      <c r="AD26" s="627">
        <v>5998</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141</v>
      </c>
      <c r="BP26" s="626"/>
      <c r="BQ26" s="626"/>
      <c r="BR26" s="626"/>
      <c r="BS26" s="627" t="s">
        <v>141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2716179</v>
      </c>
      <c r="CS26" s="624"/>
      <c r="CT26" s="624"/>
      <c r="CU26" s="624"/>
      <c r="CV26" s="624"/>
      <c r="CW26" s="624"/>
      <c r="CX26" s="624"/>
      <c r="CY26" s="625"/>
      <c r="CZ26" s="628">
        <v>8.6999999999999993</v>
      </c>
      <c r="DA26" s="654"/>
      <c r="DB26" s="654"/>
      <c r="DC26" s="658"/>
      <c r="DD26" s="632">
        <v>2537764</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15">
      <c r="B27" s="620" t="s">
        <v>300</v>
      </c>
      <c r="C27" s="621"/>
      <c r="D27" s="621"/>
      <c r="E27" s="621"/>
      <c r="F27" s="621"/>
      <c r="G27" s="621"/>
      <c r="H27" s="621"/>
      <c r="I27" s="621"/>
      <c r="J27" s="621"/>
      <c r="K27" s="621"/>
      <c r="L27" s="621"/>
      <c r="M27" s="621"/>
      <c r="N27" s="621"/>
      <c r="O27" s="621"/>
      <c r="P27" s="621"/>
      <c r="Q27" s="622"/>
      <c r="R27" s="623">
        <v>264279</v>
      </c>
      <c r="S27" s="624"/>
      <c r="T27" s="624"/>
      <c r="U27" s="624"/>
      <c r="V27" s="624"/>
      <c r="W27" s="624"/>
      <c r="X27" s="624"/>
      <c r="Y27" s="625"/>
      <c r="Z27" s="626">
        <v>0.8</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6801440</v>
      </c>
      <c r="BH27" s="624"/>
      <c r="BI27" s="624"/>
      <c r="BJ27" s="624"/>
      <c r="BK27" s="624"/>
      <c r="BL27" s="624"/>
      <c r="BM27" s="624"/>
      <c r="BN27" s="625"/>
      <c r="BO27" s="626">
        <v>100</v>
      </c>
      <c r="BP27" s="626"/>
      <c r="BQ27" s="626"/>
      <c r="BR27" s="626"/>
      <c r="BS27" s="627">
        <v>137546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3949061</v>
      </c>
      <c r="CS27" s="656"/>
      <c r="CT27" s="656"/>
      <c r="CU27" s="656"/>
      <c r="CV27" s="656"/>
      <c r="CW27" s="656"/>
      <c r="CX27" s="656"/>
      <c r="CY27" s="657"/>
      <c r="CZ27" s="628">
        <v>12.6</v>
      </c>
      <c r="DA27" s="654"/>
      <c r="DB27" s="654"/>
      <c r="DC27" s="658"/>
      <c r="DD27" s="632">
        <v>1309528</v>
      </c>
      <c r="DE27" s="656"/>
      <c r="DF27" s="656"/>
      <c r="DG27" s="656"/>
      <c r="DH27" s="656"/>
      <c r="DI27" s="656"/>
      <c r="DJ27" s="656"/>
      <c r="DK27" s="657"/>
      <c r="DL27" s="632">
        <v>1080373</v>
      </c>
      <c r="DM27" s="656"/>
      <c r="DN27" s="656"/>
      <c r="DO27" s="656"/>
      <c r="DP27" s="656"/>
      <c r="DQ27" s="656"/>
      <c r="DR27" s="656"/>
      <c r="DS27" s="656"/>
      <c r="DT27" s="656"/>
      <c r="DU27" s="656"/>
      <c r="DV27" s="657"/>
      <c r="DW27" s="628">
        <v>6.3</v>
      </c>
      <c r="DX27" s="654"/>
      <c r="DY27" s="654"/>
      <c r="DZ27" s="654"/>
      <c r="EA27" s="654"/>
      <c r="EB27" s="654"/>
      <c r="EC27" s="655"/>
    </row>
    <row r="28" spans="2:133" ht="11.25" customHeight="1" x14ac:dyDescent="0.15">
      <c r="B28" s="620" t="s">
        <v>303</v>
      </c>
      <c r="C28" s="621"/>
      <c r="D28" s="621"/>
      <c r="E28" s="621"/>
      <c r="F28" s="621"/>
      <c r="G28" s="621"/>
      <c r="H28" s="621"/>
      <c r="I28" s="621"/>
      <c r="J28" s="621"/>
      <c r="K28" s="621"/>
      <c r="L28" s="621"/>
      <c r="M28" s="621"/>
      <c r="N28" s="621"/>
      <c r="O28" s="621"/>
      <c r="P28" s="621"/>
      <c r="Q28" s="622"/>
      <c r="R28" s="623">
        <v>247407</v>
      </c>
      <c r="S28" s="624"/>
      <c r="T28" s="624"/>
      <c r="U28" s="624"/>
      <c r="V28" s="624"/>
      <c r="W28" s="624"/>
      <c r="X28" s="624"/>
      <c r="Y28" s="625"/>
      <c r="Z28" s="626">
        <v>0.7</v>
      </c>
      <c r="AA28" s="626"/>
      <c r="AB28" s="626"/>
      <c r="AC28" s="626"/>
      <c r="AD28" s="627">
        <v>21252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3281021</v>
      </c>
      <c r="CS28" s="624"/>
      <c r="CT28" s="624"/>
      <c r="CU28" s="624"/>
      <c r="CV28" s="624"/>
      <c r="CW28" s="624"/>
      <c r="CX28" s="624"/>
      <c r="CY28" s="625"/>
      <c r="CZ28" s="628">
        <v>10.5</v>
      </c>
      <c r="DA28" s="654"/>
      <c r="DB28" s="654"/>
      <c r="DC28" s="658"/>
      <c r="DD28" s="632">
        <v>3251152</v>
      </c>
      <c r="DE28" s="624"/>
      <c r="DF28" s="624"/>
      <c r="DG28" s="624"/>
      <c r="DH28" s="624"/>
      <c r="DI28" s="624"/>
      <c r="DJ28" s="624"/>
      <c r="DK28" s="625"/>
      <c r="DL28" s="632">
        <v>3250912</v>
      </c>
      <c r="DM28" s="624"/>
      <c r="DN28" s="624"/>
      <c r="DO28" s="624"/>
      <c r="DP28" s="624"/>
      <c r="DQ28" s="624"/>
      <c r="DR28" s="624"/>
      <c r="DS28" s="624"/>
      <c r="DT28" s="624"/>
      <c r="DU28" s="624"/>
      <c r="DV28" s="625"/>
      <c r="DW28" s="628">
        <v>18.899999999999999</v>
      </c>
      <c r="DX28" s="654"/>
      <c r="DY28" s="654"/>
      <c r="DZ28" s="654"/>
      <c r="EA28" s="654"/>
      <c r="EB28" s="654"/>
      <c r="EC28" s="655"/>
    </row>
    <row r="29" spans="2:133" ht="11.25" customHeight="1" x14ac:dyDescent="0.15">
      <c r="B29" s="620" t="s">
        <v>305</v>
      </c>
      <c r="C29" s="621"/>
      <c r="D29" s="621"/>
      <c r="E29" s="621"/>
      <c r="F29" s="621"/>
      <c r="G29" s="621"/>
      <c r="H29" s="621"/>
      <c r="I29" s="621"/>
      <c r="J29" s="621"/>
      <c r="K29" s="621"/>
      <c r="L29" s="621"/>
      <c r="M29" s="621"/>
      <c r="N29" s="621"/>
      <c r="O29" s="621"/>
      <c r="P29" s="621"/>
      <c r="Q29" s="622"/>
      <c r="R29" s="623">
        <v>30430</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3280907</v>
      </c>
      <c r="CS29" s="656"/>
      <c r="CT29" s="656"/>
      <c r="CU29" s="656"/>
      <c r="CV29" s="656"/>
      <c r="CW29" s="656"/>
      <c r="CX29" s="656"/>
      <c r="CY29" s="657"/>
      <c r="CZ29" s="628">
        <v>10.5</v>
      </c>
      <c r="DA29" s="654"/>
      <c r="DB29" s="654"/>
      <c r="DC29" s="658"/>
      <c r="DD29" s="632">
        <v>3251038</v>
      </c>
      <c r="DE29" s="656"/>
      <c r="DF29" s="656"/>
      <c r="DG29" s="656"/>
      <c r="DH29" s="656"/>
      <c r="DI29" s="656"/>
      <c r="DJ29" s="656"/>
      <c r="DK29" s="657"/>
      <c r="DL29" s="632">
        <v>3250798</v>
      </c>
      <c r="DM29" s="656"/>
      <c r="DN29" s="656"/>
      <c r="DO29" s="656"/>
      <c r="DP29" s="656"/>
      <c r="DQ29" s="656"/>
      <c r="DR29" s="656"/>
      <c r="DS29" s="656"/>
      <c r="DT29" s="656"/>
      <c r="DU29" s="656"/>
      <c r="DV29" s="657"/>
      <c r="DW29" s="628">
        <v>18.899999999999999</v>
      </c>
      <c r="DX29" s="654"/>
      <c r="DY29" s="654"/>
      <c r="DZ29" s="654"/>
      <c r="EA29" s="654"/>
      <c r="EB29" s="654"/>
      <c r="EC29" s="655"/>
    </row>
    <row r="30" spans="2:133" ht="11.25" customHeight="1" x14ac:dyDescent="0.15">
      <c r="B30" s="620" t="s">
        <v>308</v>
      </c>
      <c r="C30" s="621"/>
      <c r="D30" s="621"/>
      <c r="E30" s="621"/>
      <c r="F30" s="621"/>
      <c r="G30" s="621"/>
      <c r="H30" s="621"/>
      <c r="I30" s="621"/>
      <c r="J30" s="621"/>
      <c r="K30" s="621"/>
      <c r="L30" s="621"/>
      <c r="M30" s="621"/>
      <c r="N30" s="621"/>
      <c r="O30" s="621"/>
      <c r="P30" s="621"/>
      <c r="Q30" s="622"/>
      <c r="R30" s="623">
        <v>5293757</v>
      </c>
      <c r="S30" s="624"/>
      <c r="T30" s="624"/>
      <c r="U30" s="624"/>
      <c r="V30" s="624"/>
      <c r="W30" s="624"/>
      <c r="X30" s="624"/>
      <c r="Y30" s="625"/>
      <c r="Z30" s="626">
        <v>15.7</v>
      </c>
      <c r="AA30" s="626"/>
      <c r="AB30" s="626"/>
      <c r="AC30" s="626"/>
      <c r="AD30" s="627" t="s">
        <v>131</v>
      </c>
      <c r="AE30" s="627"/>
      <c r="AF30" s="627"/>
      <c r="AG30" s="627"/>
      <c r="AH30" s="627"/>
      <c r="AI30" s="627"/>
      <c r="AJ30" s="627"/>
      <c r="AK30" s="627"/>
      <c r="AL30" s="628" t="s">
        <v>131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3197685</v>
      </c>
      <c r="CS30" s="624"/>
      <c r="CT30" s="624"/>
      <c r="CU30" s="624"/>
      <c r="CV30" s="624"/>
      <c r="CW30" s="624"/>
      <c r="CX30" s="624"/>
      <c r="CY30" s="625"/>
      <c r="CZ30" s="628">
        <v>10.199999999999999</v>
      </c>
      <c r="DA30" s="654"/>
      <c r="DB30" s="654"/>
      <c r="DC30" s="658"/>
      <c r="DD30" s="632">
        <v>3169313</v>
      </c>
      <c r="DE30" s="624"/>
      <c r="DF30" s="624"/>
      <c r="DG30" s="624"/>
      <c r="DH30" s="624"/>
      <c r="DI30" s="624"/>
      <c r="DJ30" s="624"/>
      <c r="DK30" s="625"/>
      <c r="DL30" s="632">
        <v>3169073</v>
      </c>
      <c r="DM30" s="624"/>
      <c r="DN30" s="624"/>
      <c r="DO30" s="624"/>
      <c r="DP30" s="624"/>
      <c r="DQ30" s="624"/>
      <c r="DR30" s="624"/>
      <c r="DS30" s="624"/>
      <c r="DT30" s="624"/>
      <c r="DU30" s="624"/>
      <c r="DV30" s="625"/>
      <c r="DW30" s="628">
        <v>18.5</v>
      </c>
      <c r="DX30" s="654"/>
      <c r="DY30" s="654"/>
      <c r="DZ30" s="654"/>
      <c r="EA30" s="654"/>
      <c r="EB30" s="654"/>
      <c r="EC30" s="655"/>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246</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4"/>
      <c r="AV31" s="214"/>
      <c r="AW31" s="214"/>
      <c r="AX31" s="609" t="s">
        <v>189</v>
      </c>
      <c r="AY31" s="610"/>
      <c r="AZ31" s="610"/>
      <c r="BA31" s="610"/>
      <c r="BB31" s="610"/>
      <c r="BC31" s="610"/>
      <c r="BD31" s="610"/>
      <c r="BE31" s="610"/>
      <c r="BF31" s="611"/>
      <c r="BG31" s="679">
        <v>98.8</v>
      </c>
      <c r="BH31" s="667"/>
      <c r="BI31" s="667"/>
      <c r="BJ31" s="667"/>
      <c r="BK31" s="667"/>
      <c r="BL31" s="667"/>
      <c r="BM31" s="618">
        <v>91.2</v>
      </c>
      <c r="BN31" s="667"/>
      <c r="BO31" s="667"/>
      <c r="BP31" s="667"/>
      <c r="BQ31" s="668"/>
      <c r="BR31" s="679">
        <v>98.6</v>
      </c>
      <c r="BS31" s="667"/>
      <c r="BT31" s="667"/>
      <c r="BU31" s="667"/>
      <c r="BV31" s="667"/>
      <c r="BW31" s="667"/>
      <c r="BX31" s="618">
        <v>90.1</v>
      </c>
      <c r="BY31" s="667"/>
      <c r="BZ31" s="667"/>
      <c r="CA31" s="667"/>
      <c r="CB31" s="668"/>
      <c r="CD31" s="661"/>
      <c r="CE31" s="662"/>
      <c r="CF31" s="620" t="s">
        <v>315</v>
      </c>
      <c r="CG31" s="621"/>
      <c r="CH31" s="621"/>
      <c r="CI31" s="621"/>
      <c r="CJ31" s="621"/>
      <c r="CK31" s="621"/>
      <c r="CL31" s="621"/>
      <c r="CM31" s="621"/>
      <c r="CN31" s="621"/>
      <c r="CO31" s="621"/>
      <c r="CP31" s="621"/>
      <c r="CQ31" s="622"/>
      <c r="CR31" s="623">
        <v>83222</v>
      </c>
      <c r="CS31" s="656"/>
      <c r="CT31" s="656"/>
      <c r="CU31" s="656"/>
      <c r="CV31" s="656"/>
      <c r="CW31" s="656"/>
      <c r="CX31" s="656"/>
      <c r="CY31" s="657"/>
      <c r="CZ31" s="628">
        <v>0.3</v>
      </c>
      <c r="DA31" s="654"/>
      <c r="DB31" s="654"/>
      <c r="DC31" s="658"/>
      <c r="DD31" s="632">
        <v>81725</v>
      </c>
      <c r="DE31" s="656"/>
      <c r="DF31" s="656"/>
      <c r="DG31" s="656"/>
      <c r="DH31" s="656"/>
      <c r="DI31" s="656"/>
      <c r="DJ31" s="656"/>
      <c r="DK31" s="657"/>
      <c r="DL31" s="632">
        <v>81725</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15">
      <c r="B32" s="620" t="s">
        <v>316</v>
      </c>
      <c r="C32" s="621"/>
      <c r="D32" s="621"/>
      <c r="E32" s="621"/>
      <c r="F32" s="621"/>
      <c r="G32" s="621"/>
      <c r="H32" s="621"/>
      <c r="I32" s="621"/>
      <c r="J32" s="621"/>
      <c r="K32" s="621"/>
      <c r="L32" s="621"/>
      <c r="M32" s="621"/>
      <c r="N32" s="621"/>
      <c r="O32" s="621"/>
      <c r="P32" s="621"/>
      <c r="Q32" s="622"/>
      <c r="R32" s="623">
        <v>2599284</v>
      </c>
      <c r="S32" s="624"/>
      <c r="T32" s="624"/>
      <c r="U32" s="624"/>
      <c r="V32" s="624"/>
      <c r="W32" s="624"/>
      <c r="X32" s="624"/>
      <c r="Y32" s="625"/>
      <c r="Z32" s="626">
        <v>7.7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0" t="s">
        <v>317</v>
      </c>
      <c r="AX32" s="620" t="s">
        <v>318</v>
      </c>
      <c r="AY32" s="621"/>
      <c r="AZ32" s="621"/>
      <c r="BA32" s="621"/>
      <c r="BB32" s="621"/>
      <c r="BC32" s="621"/>
      <c r="BD32" s="621"/>
      <c r="BE32" s="621"/>
      <c r="BF32" s="622"/>
      <c r="BG32" s="680">
        <v>99</v>
      </c>
      <c r="BH32" s="656"/>
      <c r="BI32" s="656"/>
      <c r="BJ32" s="656"/>
      <c r="BK32" s="656"/>
      <c r="BL32" s="656"/>
      <c r="BM32" s="629">
        <v>95.4</v>
      </c>
      <c r="BN32" s="656"/>
      <c r="BO32" s="656"/>
      <c r="BP32" s="656"/>
      <c r="BQ32" s="678"/>
      <c r="BR32" s="680">
        <v>98.9</v>
      </c>
      <c r="BS32" s="656"/>
      <c r="BT32" s="656"/>
      <c r="BU32" s="656"/>
      <c r="BV32" s="656"/>
      <c r="BW32" s="656"/>
      <c r="BX32" s="629">
        <v>94.9</v>
      </c>
      <c r="BY32" s="656"/>
      <c r="BZ32" s="656"/>
      <c r="CA32" s="656"/>
      <c r="CB32" s="678"/>
      <c r="CD32" s="663"/>
      <c r="CE32" s="664"/>
      <c r="CF32" s="620" t="s">
        <v>319</v>
      </c>
      <c r="CG32" s="621"/>
      <c r="CH32" s="621"/>
      <c r="CI32" s="621"/>
      <c r="CJ32" s="621"/>
      <c r="CK32" s="621"/>
      <c r="CL32" s="621"/>
      <c r="CM32" s="621"/>
      <c r="CN32" s="621"/>
      <c r="CO32" s="621"/>
      <c r="CP32" s="621"/>
      <c r="CQ32" s="622"/>
      <c r="CR32" s="623">
        <v>114</v>
      </c>
      <c r="CS32" s="624"/>
      <c r="CT32" s="624"/>
      <c r="CU32" s="624"/>
      <c r="CV32" s="624"/>
      <c r="CW32" s="624"/>
      <c r="CX32" s="624"/>
      <c r="CY32" s="625"/>
      <c r="CZ32" s="628">
        <v>0</v>
      </c>
      <c r="DA32" s="654"/>
      <c r="DB32" s="654"/>
      <c r="DC32" s="658"/>
      <c r="DD32" s="632">
        <v>114</v>
      </c>
      <c r="DE32" s="624"/>
      <c r="DF32" s="624"/>
      <c r="DG32" s="624"/>
      <c r="DH32" s="624"/>
      <c r="DI32" s="624"/>
      <c r="DJ32" s="624"/>
      <c r="DK32" s="625"/>
      <c r="DL32" s="632">
        <v>114</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320</v>
      </c>
      <c r="C33" s="621"/>
      <c r="D33" s="621"/>
      <c r="E33" s="621"/>
      <c r="F33" s="621"/>
      <c r="G33" s="621"/>
      <c r="H33" s="621"/>
      <c r="I33" s="621"/>
      <c r="J33" s="621"/>
      <c r="K33" s="621"/>
      <c r="L33" s="621"/>
      <c r="M33" s="621"/>
      <c r="N33" s="621"/>
      <c r="O33" s="621"/>
      <c r="P33" s="621"/>
      <c r="Q33" s="622"/>
      <c r="R33" s="623">
        <v>65676</v>
      </c>
      <c r="S33" s="624"/>
      <c r="T33" s="624"/>
      <c r="U33" s="624"/>
      <c r="V33" s="624"/>
      <c r="W33" s="624"/>
      <c r="X33" s="624"/>
      <c r="Y33" s="625"/>
      <c r="Z33" s="626">
        <v>0.2</v>
      </c>
      <c r="AA33" s="626"/>
      <c r="AB33" s="626"/>
      <c r="AC33" s="626"/>
      <c r="AD33" s="627">
        <v>40095</v>
      </c>
      <c r="AE33" s="627"/>
      <c r="AF33" s="627"/>
      <c r="AG33" s="627"/>
      <c r="AH33" s="627"/>
      <c r="AI33" s="627"/>
      <c r="AJ33" s="627"/>
      <c r="AK33" s="627"/>
      <c r="AL33" s="628">
        <v>0.2</v>
      </c>
      <c r="AM33" s="629"/>
      <c r="AN33" s="629"/>
      <c r="AO33" s="630"/>
      <c r="AP33" s="673"/>
      <c r="AQ33" s="674"/>
      <c r="AR33" s="674"/>
      <c r="AS33" s="674"/>
      <c r="AT33" s="677"/>
      <c r="AU33" s="215"/>
      <c r="AV33" s="215"/>
      <c r="AW33" s="215"/>
      <c r="AX33" s="644" t="s">
        <v>321</v>
      </c>
      <c r="AY33" s="645"/>
      <c r="AZ33" s="645"/>
      <c r="BA33" s="645"/>
      <c r="BB33" s="645"/>
      <c r="BC33" s="645"/>
      <c r="BD33" s="645"/>
      <c r="BE33" s="645"/>
      <c r="BF33" s="646"/>
      <c r="BG33" s="681">
        <v>98.6</v>
      </c>
      <c r="BH33" s="682"/>
      <c r="BI33" s="682"/>
      <c r="BJ33" s="682"/>
      <c r="BK33" s="682"/>
      <c r="BL33" s="682"/>
      <c r="BM33" s="683">
        <v>87.6</v>
      </c>
      <c r="BN33" s="682"/>
      <c r="BO33" s="682"/>
      <c r="BP33" s="682"/>
      <c r="BQ33" s="684"/>
      <c r="BR33" s="681">
        <v>98.2</v>
      </c>
      <c r="BS33" s="682"/>
      <c r="BT33" s="682"/>
      <c r="BU33" s="682"/>
      <c r="BV33" s="682"/>
      <c r="BW33" s="682"/>
      <c r="BX33" s="683">
        <v>85.8</v>
      </c>
      <c r="BY33" s="682"/>
      <c r="BZ33" s="682"/>
      <c r="CA33" s="682"/>
      <c r="CB33" s="684"/>
      <c r="CD33" s="620" t="s">
        <v>322</v>
      </c>
      <c r="CE33" s="621"/>
      <c r="CF33" s="621"/>
      <c r="CG33" s="621"/>
      <c r="CH33" s="621"/>
      <c r="CI33" s="621"/>
      <c r="CJ33" s="621"/>
      <c r="CK33" s="621"/>
      <c r="CL33" s="621"/>
      <c r="CM33" s="621"/>
      <c r="CN33" s="621"/>
      <c r="CO33" s="621"/>
      <c r="CP33" s="621"/>
      <c r="CQ33" s="622"/>
      <c r="CR33" s="623">
        <v>15169723</v>
      </c>
      <c r="CS33" s="656"/>
      <c r="CT33" s="656"/>
      <c r="CU33" s="656"/>
      <c r="CV33" s="656"/>
      <c r="CW33" s="656"/>
      <c r="CX33" s="656"/>
      <c r="CY33" s="657"/>
      <c r="CZ33" s="628">
        <v>48.4</v>
      </c>
      <c r="DA33" s="654"/>
      <c r="DB33" s="654"/>
      <c r="DC33" s="658"/>
      <c r="DD33" s="632">
        <v>10697940</v>
      </c>
      <c r="DE33" s="656"/>
      <c r="DF33" s="656"/>
      <c r="DG33" s="656"/>
      <c r="DH33" s="656"/>
      <c r="DI33" s="656"/>
      <c r="DJ33" s="656"/>
      <c r="DK33" s="657"/>
      <c r="DL33" s="632">
        <v>7801203</v>
      </c>
      <c r="DM33" s="656"/>
      <c r="DN33" s="656"/>
      <c r="DO33" s="656"/>
      <c r="DP33" s="656"/>
      <c r="DQ33" s="656"/>
      <c r="DR33" s="656"/>
      <c r="DS33" s="656"/>
      <c r="DT33" s="656"/>
      <c r="DU33" s="656"/>
      <c r="DV33" s="657"/>
      <c r="DW33" s="628">
        <v>45.5</v>
      </c>
      <c r="DX33" s="654"/>
      <c r="DY33" s="654"/>
      <c r="DZ33" s="654"/>
      <c r="EA33" s="654"/>
      <c r="EB33" s="654"/>
      <c r="EC33" s="655"/>
    </row>
    <row r="34" spans="2:133" ht="11.25" customHeight="1" x14ac:dyDescent="0.15">
      <c r="B34" s="620" t="s">
        <v>323</v>
      </c>
      <c r="C34" s="621"/>
      <c r="D34" s="621"/>
      <c r="E34" s="621"/>
      <c r="F34" s="621"/>
      <c r="G34" s="621"/>
      <c r="H34" s="621"/>
      <c r="I34" s="621"/>
      <c r="J34" s="621"/>
      <c r="K34" s="621"/>
      <c r="L34" s="621"/>
      <c r="M34" s="621"/>
      <c r="N34" s="621"/>
      <c r="O34" s="621"/>
      <c r="P34" s="621"/>
      <c r="Q34" s="622"/>
      <c r="R34" s="623">
        <v>100714</v>
      </c>
      <c r="S34" s="624"/>
      <c r="T34" s="624"/>
      <c r="U34" s="624"/>
      <c r="V34" s="624"/>
      <c r="W34" s="624"/>
      <c r="X34" s="624"/>
      <c r="Y34" s="625"/>
      <c r="Z34" s="626">
        <v>0.3</v>
      </c>
      <c r="AA34" s="626"/>
      <c r="AB34" s="626"/>
      <c r="AC34" s="626"/>
      <c r="AD34" s="627" t="s">
        <v>131</v>
      </c>
      <c r="AE34" s="627"/>
      <c r="AF34" s="627"/>
      <c r="AG34" s="627"/>
      <c r="AH34" s="627"/>
      <c r="AI34" s="627"/>
      <c r="AJ34" s="627"/>
      <c r="AK34" s="627"/>
      <c r="AL34" s="628" t="s">
        <v>131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324</v>
      </c>
      <c r="CE34" s="621"/>
      <c r="CF34" s="621"/>
      <c r="CG34" s="621"/>
      <c r="CH34" s="621"/>
      <c r="CI34" s="621"/>
      <c r="CJ34" s="621"/>
      <c r="CK34" s="621"/>
      <c r="CL34" s="621"/>
      <c r="CM34" s="621"/>
      <c r="CN34" s="621"/>
      <c r="CO34" s="621"/>
      <c r="CP34" s="621"/>
      <c r="CQ34" s="622"/>
      <c r="CR34" s="623">
        <v>5220733</v>
      </c>
      <c r="CS34" s="624"/>
      <c r="CT34" s="624"/>
      <c r="CU34" s="624"/>
      <c r="CV34" s="624"/>
      <c r="CW34" s="624"/>
      <c r="CX34" s="624"/>
      <c r="CY34" s="625"/>
      <c r="CZ34" s="628">
        <v>16.600000000000001</v>
      </c>
      <c r="DA34" s="654"/>
      <c r="DB34" s="654"/>
      <c r="DC34" s="658"/>
      <c r="DD34" s="632">
        <v>3372676</v>
      </c>
      <c r="DE34" s="624"/>
      <c r="DF34" s="624"/>
      <c r="DG34" s="624"/>
      <c r="DH34" s="624"/>
      <c r="DI34" s="624"/>
      <c r="DJ34" s="624"/>
      <c r="DK34" s="625"/>
      <c r="DL34" s="632">
        <v>2738663</v>
      </c>
      <c r="DM34" s="624"/>
      <c r="DN34" s="624"/>
      <c r="DO34" s="624"/>
      <c r="DP34" s="624"/>
      <c r="DQ34" s="624"/>
      <c r="DR34" s="624"/>
      <c r="DS34" s="624"/>
      <c r="DT34" s="624"/>
      <c r="DU34" s="624"/>
      <c r="DV34" s="625"/>
      <c r="DW34" s="628">
        <v>16</v>
      </c>
      <c r="DX34" s="654"/>
      <c r="DY34" s="654"/>
      <c r="DZ34" s="654"/>
      <c r="EA34" s="654"/>
      <c r="EB34" s="654"/>
      <c r="EC34" s="655"/>
    </row>
    <row r="35" spans="2:133" ht="11.25" customHeight="1" x14ac:dyDescent="0.15">
      <c r="B35" s="620" t="s">
        <v>325</v>
      </c>
      <c r="C35" s="621"/>
      <c r="D35" s="621"/>
      <c r="E35" s="621"/>
      <c r="F35" s="621"/>
      <c r="G35" s="621"/>
      <c r="H35" s="621"/>
      <c r="I35" s="621"/>
      <c r="J35" s="621"/>
      <c r="K35" s="621"/>
      <c r="L35" s="621"/>
      <c r="M35" s="621"/>
      <c r="N35" s="621"/>
      <c r="O35" s="621"/>
      <c r="P35" s="621"/>
      <c r="Q35" s="622"/>
      <c r="R35" s="623">
        <v>1238254</v>
      </c>
      <c r="S35" s="624"/>
      <c r="T35" s="624"/>
      <c r="U35" s="624"/>
      <c r="V35" s="624"/>
      <c r="W35" s="624"/>
      <c r="X35" s="624"/>
      <c r="Y35" s="625"/>
      <c r="Z35" s="626">
        <v>3.7</v>
      </c>
      <c r="AA35" s="626"/>
      <c r="AB35" s="626"/>
      <c r="AC35" s="626"/>
      <c r="AD35" s="627" t="s">
        <v>131</v>
      </c>
      <c r="AE35" s="627"/>
      <c r="AF35" s="627"/>
      <c r="AG35" s="627"/>
      <c r="AH35" s="627"/>
      <c r="AI35" s="627"/>
      <c r="AJ35" s="627"/>
      <c r="AK35" s="627"/>
      <c r="AL35" s="628" t="s">
        <v>246</v>
      </c>
      <c r="AM35" s="629"/>
      <c r="AN35" s="629"/>
      <c r="AO35" s="630"/>
      <c r="AP35" s="218"/>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386850</v>
      </c>
      <c r="CS35" s="656"/>
      <c r="CT35" s="656"/>
      <c r="CU35" s="656"/>
      <c r="CV35" s="656"/>
      <c r="CW35" s="656"/>
      <c r="CX35" s="656"/>
      <c r="CY35" s="657"/>
      <c r="CZ35" s="628">
        <v>1.2</v>
      </c>
      <c r="DA35" s="654"/>
      <c r="DB35" s="654"/>
      <c r="DC35" s="658"/>
      <c r="DD35" s="632">
        <v>325605</v>
      </c>
      <c r="DE35" s="656"/>
      <c r="DF35" s="656"/>
      <c r="DG35" s="656"/>
      <c r="DH35" s="656"/>
      <c r="DI35" s="656"/>
      <c r="DJ35" s="656"/>
      <c r="DK35" s="657"/>
      <c r="DL35" s="632">
        <v>286327</v>
      </c>
      <c r="DM35" s="656"/>
      <c r="DN35" s="656"/>
      <c r="DO35" s="656"/>
      <c r="DP35" s="656"/>
      <c r="DQ35" s="656"/>
      <c r="DR35" s="656"/>
      <c r="DS35" s="656"/>
      <c r="DT35" s="656"/>
      <c r="DU35" s="656"/>
      <c r="DV35" s="657"/>
      <c r="DW35" s="628">
        <v>1.7</v>
      </c>
      <c r="DX35" s="654"/>
      <c r="DY35" s="654"/>
      <c r="DZ35" s="654"/>
      <c r="EA35" s="654"/>
      <c r="EB35" s="654"/>
      <c r="EC35" s="655"/>
    </row>
    <row r="36" spans="2:133" ht="11.25" customHeight="1" x14ac:dyDescent="0.15">
      <c r="B36" s="620" t="s">
        <v>329</v>
      </c>
      <c r="C36" s="621"/>
      <c r="D36" s="621"/>
      <c r="E36" s="621"/>
      <c r="F36" s="621"/>
      <c r="G36" s="621"/>
      <c r="H36" s="621"/>
      <c r="I36" s="621"/>
      <c r="J36" s="621"/>
      <c r="K36" s="621"/>
      <c r="L36" s="621"/>
      <c r="M36" s="621"/>
      <c r="N36" s="621"/>
      <c r="O36" s="621"/>
      <c r="P36" s="621"/>
      <c r="Q36" s="622"/>
      <c r="R36" s="623">
        <v>2489236</v>
      </c>
      <c r="S36" s="624"/>
      <c r="T36" s="624"/>
      <c r="U36" s="624"/>
      <c r="V36" s="624"/>
      <c r="W36" s="624"/>
      <c r="X36" s="624"/>
      <c r="Y36" s="625"/>
      <c r="Z36" s="626">
        <v>7.4</v>
      </c>
      <c r="AA36" s="626"/>
      <c r="AB36" s="626"/>
      <c r="AC36" s="626"/>
      <c r="AD36" s="627" t="s">
        <v>246</v>
      </c>
      <c r="AE36" s="627"/>
      <c r="AF36" s="627"/>
      <c r="AG36" s="627"/>
      <c r="AH36" s="627"/>
      <c r="AI36" s="627"/>
      <c r="AJ36" s="627"/>
      <c r="AK36" s="627"/>
      <c r="AL36" s="628" t="s">
        <v>141</v>
      </c>
      <c r="AM36" s="629"/>
      <c r="AN36" s="629"/>
      <c r="AO36" s="630"/>
      <c r="AP36" s="218"/>
      <c r="AQ36" s="689" t="s">
        <v>330</v>
      </c>
      <c r="AR36" s="690"/>
      <c r="AS36" s="690"/>
      <c r="AT36" s="690"/>
      <c r="AU36" s="690"/>
      <c r="AV36" s="690"/>
      <c r="AW36" s="690"/>
      <c r="AX36" s="690"/>
      <c r="AY36" s="691"/>
      <c r="AZ36" s="612">
        <v>3086185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149804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5527373</v>
      </c>
      <c r="CS36" s="624"/>
      <c r="CT36" s="624"/>
      <c r="CU36" s="624"/>
      <c r="CV36" s="624"/>
      <c r="CW36" s="624"/>
      <c r="CX36" s="624"/>
      <c r="CY36" s="625"/>
      <c r="CZ36" s="628">
        <v>17.600000000000001</v>
      </c>
      <c r="DA36" s="654"/>
      <c r="DB36" s="654"/>
      <c r="DC36" s="658"/>
      <c r="DD36" s="632">
        <v>4030714</v>
      </c>
      <c r="DE36" s="624"/>
      <c r="DF36" s="624"/>
      <c r="DG36" s="624"/>
      <c r="DH36" s="624"/>
      <c r="DI36" s="624"/>
      <c r="DJ36" s="624"/>
      <c r="DK36" s="625"/>
      <c r="DL36" s="632">
        <v>2973489</v>
      </c>
      <c r="DM36" s="624"/>
      <c r="DN36" s="624"/>
      <c r="DO36" s="624"/>
      <c r="DP36" s="624"/>
      <c r="DQ36" s="624"/>
      <c r="DR36" s="624"/>
      <c r="DS36" s="624"/>
      <c r="DT36" s="624"/>
      <c r="DU36" s="624"/>
      <c r="DV36" s="625"/>
      <c r="DW36" s="628">
        <v>17.3</v>
      </c>
      <c r="DX36" s="654"/>
      <c r="DY36" s="654"/>
      <c r="DZ36" s="654"/>
      <c r="EA36" s="654"/>
      <c r="EB36" s="654"/>
      <c r="EC36" s="655"/>
    </row>
    <row r="37" spans="2:133" ht="11.25" customHeight="1" x14ac:dyDescent="0.15">
      <c r="B37" s="620" t="s">
        <v>333</v>
      </c>
      <c r="C37" s="621"/>
      <c r="D37" s="621"/>
      <c r="E37" s="621"/>
      <c r="F37" s="621"/>
      <c r="G37" s="621"/>
      <c r="H37" s="621"/>
      <c r="I37" s="621"/>
      <c r="J37" s="621"/>
      <c r="K37" s="621"/>
      <c r="L37" s="621"/>
      <c r="M37" s="621"/>
      <c r="N37" s="621"/>
      <c r="O37" s="621"/>
      <c r="P37" s="621"/>
      <c r="Q37" s="622"/>
      <c r="R37" s="623">
        <v>807420</v>
      </c>
      <c r="S37" s="624"/>
      <c r="T37" s="624"/>
      <c r="U37" s="624"/>
      <c r="V37" s="624"/>
      <c r="W37" s="624"/>
      <c r="X37" s="624"/>
      <c r="Y37" s="625"/>
      <c r="Z37" s="626">
        <v>2.4</v>
      </c>
      <c r="AA37" s="626"/>
      <c r="AB37" s="626"/>
      <c r="AC37" s="626"/>
      <c r="AD37" s="627">
        <v>31</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577663</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126936</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1730691</v>
      </c>
      <c r="CS37" s="656"/>
      <c r="CT37" s="656"/>
      <c r="CU37" s="656"/>
      <c r="CV37" s="656"/>
      <c r="CW37" s="656"/>
      <c r="CX37" s="656"/>
      <c r="CY37" s="657"/>
      <c r="CZ37" s="628">
        <v>5.5</v>
      </c>
      <c r="DA37" s="654"/>
      <c r="DB37" s="654"/>
      <c r="DC37" s="658"/>
      <c r="DD37" s="632">
        <v>1726707</v>
      </c>
      <c r="DE37" s="656"/>
      <c r="DF37" s="656"/>
      <c r="DG37" s="656"/>
      <c r="DH37" s="656"/>
      <c r="DI37" s="656"/>
      <c r="DJ37" s="656"/>
      <c r="DK37" s="657"/>
      <c r="DL37" s="632">
        <v>1715534</v>
      </c>
      <c r="DM37" s="656"/>
      <c r="DN37" s="656"/>
      <c r="DO37" s="656"/>
      <c r="DP37" s="656"/>
      <c r="DQ37" s="656"/>
      <c r="DR37" s="656"/>
      <c r="DS37" s="656"/>
      <c r="DT37" s="656"/>
      <c r="DU37" s="656"/>
      <c r="DV37" s="657"/>
      <c r="DW37" s="628">
        <v>10</v>
      </c>
      <c r="DX37" s="654"/>
      <c r="DY37" s="654"/>
      <c r="DZ37" s="654"/>
      <c r="EA37" s="654"/>
      <c r="EB37" s="654"/>
      <c r="EC37" s="655"/>
    </row>
    <row r="38" spans="2:133" ht="11.25" customHeight="1" x14ac:dyDescent="0.15">
      <c r="B38" s="620" t="s">
        <v>337</v>
      </c>
      <c r="C38" s="621"/>
      <c r="D38" s="621"/>
      <c r="E38" s="621"/>
      <c r="F38" s="621"/>
      <c r="G38" s="621"/>
      <c r="H38" s="621"/>
      <c r="I38" s="621"/>
      <c r="J38" s="621"/>
      <c r="K38" s="621"/>
      <c r="L38" s="621"/>
      <c r="M38" s="621"/>
      <c r="N38" s="621"/>
      <c r="O38" s="621"/>
      <c r="P38" s="621"/>
      <c r="Q38" s="622"/>
      <c r="R38" s="623">
        <v>2429634</v>
      </c>
      <c r="S38" s="624"/>
      <c r="T38" s="624"/>
      <c r="U38" s="624"/>
      <c r="V38" s="624"/>
      <c r="W38" s="624"/>
      <c r="X38" s="624"/>
      <c r="Y38" s="625"/>
      <c r="Z38" s="626">
        <v>7.2</v>
      </c>
      <c r="AA38" s="626"/>
      <c r="AB38" s="626"/>
      <c r="AC38" s="626"/>
      <c r="AD38" s="627" t="s">
        <v>131</v>
      </c>
      <c r="AE38" s="627"/>
      <c r="AF38" s="627"/>
      <c r="AG38" s="627"/>
      <c r="AH38" s="627"/>
      <c r="AI38" s="627"/>
      <c r="AJ38" s="627"/>
      <c r="AK38" s="627"/>
      <c r="AL38" s="628" t="s">
        <v>131</v>
      </c>
      <c r="AM38" s="629"/>
      <c r="AN38" s="629"/>
      <c r="AO38" s="630"/>
      <c r="AQ38" s="686" t="s">
        <v>338</v>
      </c>
      <c r="AR38" s="687"/>
      <c r="AS38" s="687"/>
      <c r="AT38" s="687"/>
      <c r="AU38" s="687"/>
      <c r="AV38" s="687"/>
      <c r="AW38" s="687"/>
      <c r="AX38" s="687"/>
      <c r="AY38" s="688"/>
      <c r="AZ38" s="623">
        <v>248236</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6912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2191074</v>
      </c>
      <c r="CS38" s="624"/>
      <c r="CT38" s="624"/>
      <c r="CU38" s="624"/>
      <c r="CV38" s="624"/>
      <c r="CW38" s="624"/>
      <c r="CX38" s="624"/>
      <c r="CY38" s="625"/>
      <c r="CZ38" s="628">
        <v>7</v>
      </c>
      <c r="DA38" s="654"/>
      <c r="DB38" s="654"/>
      <c r="DC38" s="658"/>
      <c r="DD38" s="632">
        <v>1805301</v>
      </c>
      <c r="DE38" s="624"/>
      <c r="DF38" s="624"/>
      <c r="DG38" s="624"/>
      <c r="DH38" s="624"/>
      <c r="DI38" s="624"/>
      <c r="DJ38" s="624"/>
      <c r="DK38" s="625"/>
      <c r="DL38" s="632">
        <v>1775721</v>
      </c>
      <c r="DM38" s="624"/>
      <c r="DN38" s="624"/>
      <c r="DO38" s="624"/>
      <c r="DP38" s="624"/>
      <c r="DQ38" s="624"/>
      <c r="DR38" s="624"/>
      <c r="DS38" s="624"/>
      <c r="DT38" s="624"/>
      <c r="DU38" s="624"/>
      <c r="DV38" s="625"/>
      <c r="DW38" s="628">
        <v>10.3</v>
      </c>
      <c r="DX38" s="654"/>
      <c r="DY38" s="654"/>
      <c r="DZ38" s="654"/>
      <c r="EA38" s="654"/>
      <c r="EB38" s="654"/>
      <c r="EC38" s="655"/>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246</v>
      </c>
      <c r="AA39" s="626"/>
      <c r="AB39" s="626"/>
      <c r="AC39" s="626"/>
      <c r="AD39" s="627" t="s">
        <v>131</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v>68655</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10606</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1200347</v>
      </c>
      <c r="CS39" s="656"/>
      <c r="CT39" s="656"/>
      <c r="CU39" s="656"/>
      <c r="CV39" s="656"/>
      <c r="CW39" s="656"/>
      <c r="CX39" s="656"/>
      <c r="CY39" s="657"/>
      <c r="CZ39" s="628">
        <v>3.8</v>
      </c>
      <c r="DA39" s="654"/>
      <c r="DB39" s="654"/>
      <c r="DC39" s="658"/>
      <c r="DD39" s="632">
        <v>1089818</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15">
      <c r="B40" s="620" t="s">
        <v>345</v>
      </c>
      <c r="C40" s="621"/>
      <c r="D40" s="621"/>
      <c r="E40" s="621"/>
      <c r="F40" s="621"/>
      <c r="G40" s="621"/>
      <c r="H40" s="621"/>
      <c r="I40" s="621"/>
      <c r="J40" s="621"/>
      <c r="K40" s="621"/>
      <c r="L40" s="621"/>
      <c r="M40" s="621"/>
      <c r="N40" s="621"/>
      <c r="O40" s="621"/>
      <c r="P40" s="621"/>
      <c r="Q40" s="622"/>
      <c r="R40" s="623">
        <v>236134</v>
      </c>
      <c r="S40" s="624"/>
      <c r="T40" s="624"/>
      <c r="U40" s="624"/>
      <c r="V40" s="624"/>
      <c r="W40" s="624"/>
      <c r="X40" s="624"/>
      <c r="Y40" s="625"/>
      <c r="Z40" s="626">
        <v>0.7</v>
      </c>
      <c r="AA40" s="626"/>
      <c r="AB40" s="626"/>
      <c r="AC40" s="626"/>
      <c r="AD40" s="627" t="s">
        <v>246</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v>1200</v>
      </c>
      <c r="BA40" s="624"/>
      <c r="BB40" s="624"/>
      <c r="BC40" s="624"/>
      <c r="BD40" s="656"/>
      <c r="BE40" s="656"/>
      <c r="BF40" s="678"/>
      <c r="BG40" s="671" t="s">
        <v>347</v>
      </c>
      <c r="BH40" s="672"/>
      <c r="BI40" s="672"/>
      <c r="BJ40" s="672"/>
      <c r="BK40" s="672"/>
      <c r="BL40" s="219"/>
      <c r="BM40" s="621" t="s">
        <v>348</v>
      </c>
      <c r="BN40" s="621"/>
      <c r="BO40" s="621"/>
      <c r="BP40" s="621"/>
      <c r="BQ40" s="621"/>
      <c r="BR40" s="621"/>
      <c r="BS40" s="621"/>
      <c r="BT40" s="621"/>
      <c r="BU40" s="622"/>
      <c r="BV40" s="623">
        <v>89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643346</v>
      </c>
      <c r="CS40" s="624"/>
      <c r="CT40" s="624"/>
      <c r="CU40" s="624"/>
      <c r="CV40" s="624"/>
      <c r="CW40" s="624"/>
      <c r="CX40" s="624"/>
      <c r="CY40" s="625"/>
      <c r="CZ40" s="628">
        <v>2.1</v>
      </c>
      <c r="DA40" s="654"/>
      <c r="DB40" s="654"/>
      <c r="DC40" s="658"/>
      <c r="DD40" s="632">
        <v>73826</v>
      </c>
      <c r="DE40" s="624"/>
      <c r="DF40" s="624"/>
      <c r="DG40" s="624"/>
      <c r="DH40" s="624"/>
      <c r="DI40" s="624"/>
      <c r="DJ40" s="624"/>
      <c r="DK40" s="625"/>
      <c r="DL40" s="632">
        <v>27003</v>
      </c>
      <c r="DM40" s="624"/>
      <c r="DN40" s="624"/>
      <c r="DO40" s="624"/>
      <c r="DP40" s="624"/>
      <c r="DQ40" s="624"/>
      <c r="DR40" s="624"/>
      <c r="DS40" s="624"/>
      <c r="DT40" s="624"/>
      <c r="DU40" s="624"/>
      <c r="DV40" s="625"/>
      <c r="DW40" s="628">
        <v>0.2</v>
      </c>
      <c r="DX40" s="654"/>
      <c r="DY40" s="654"/>
      <c r="DZ40" s="654"/>
      <c r="EA40" s="654"/>
      <c r="EB40" s="654"/>
      <c r="EC40" s="655"/>
    </row>
    <row r="41" spans="2:133" ht="11.25" customHeight="1" x14ac:dyDescent="0.15">
      <c r="B41" s="644" t="s">
        <v>350</v>
      </c>
      <c r="C41" s="645"/>
      <c r="D41" s="645"/>
      <c r="E41" s="645"/>
      <c r="F41" s="645"/>
      <c r="G41" s="645"/>
      <c r="H41" s="645"/>
      <c r="I41" s="645"/>
      <c r="J41" s="645"/>
      <c r="K41" s="645"/>
      <c r="L41" s="645"/>
      <c r="M41" s="645"/>
      <c r="N41" s="645"/>
      <c r="O41" s="645"/>
      <c r="P41" s="645"/>
      <c r="Q41" s="646"/>
      <c r="R41" s="695">
        <v>33655397</v>
      </c>
      <c r="S41" s="696"/>
      <c r="T41" s="696"/>
      <c r="U41" s="696"/>
      <c r="V41" s="696"/>
      <c r="W41" s="696"/>
      <c r="X41" s="696"/>
      <c r="Y41" s="700"/>
      <c r="Z41" s="701">
        <v>100</v>
      </c>
      <c r="AA41" s="701"/>
      <c r="AB41" s="701"/>
      <c r="AC41" s="701"/>
      <c r="AD41" s="702">
        <v>16922796</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449827</v>
      </c>
      <c r="BA41" s="624"/>
      <c r="BB41" s="624"/>
      <c r="BC41" s="624"/>
      <c r="BD41" s="656"/>
      <c r="BE41" s="656"/>
      <c r="BF41" s="678"/>
      <c r="BG41" s="671"/>
      <c r="BH41" s="672"/>
      <c r="BI41" s="672"/>
      <c r="BJ41" s="672"/>
      <c r="BK41" s="672"/>
      <c r="BL41" s="219"/>
      <c r="BM41" s="621" t="s">
        <v>352</v>
      </c>
      <c r="BN41" s="621"/>
      <c r="BO41" s="621"/>
      <c r="BP41" s="621"/>
      <c r="BQ41" s="621"/>
      <c r="BR41" s="621"/>
      <c r="BS41" s="621"/>
      <c r="BT41" s="621"/>
      <c r="BU41" s="622"/>
      <c r="BV41" s="623" t="s">
        <v>141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246</v>
      </c>
      <c r="DA41" s="654"/>
      <c r="DB41" s="654"/>
      <c r="DC41" s="658"/>
      <c r="DD41" s="632" t="s">
        <v>246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1740604</v>
      </c>
      <c r="BA42" s="696"/>
      <c r="BB42" s="696"/>
      <c r="BC42" s="696"/>
      <c r="BD42" s="682"/>
      <c r="BE42" s="682"/>
      <c r="BF42" s="684"/>
      <c r="BG42" s="673"/>
      <c r="BH42" s="674"/>
      <c r="BI42" s="674"/>
      <c r="BJ42" s="674"/>
      <c r="BK42" s="674"/>
      <c r="BL42" s="220"/>
      <c r="BM42" s="645" t="s">
        <v>355</v>
      </c>
      <c r="BN42" s="645"/>
      <c r="BO42" s="645"/>
      <c r="BP42" s="645"/>
      <c r="BQ42" s="645"/>
      <c r="BR42" s="645"/>
      <c r="BS42" s="645"/>
      <c r="BT42" s="645"/>
      <c r="BU42" s="646"/>
      <c r="BV42" s="695">
        <v>363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4402063</v>
      </c>
      <c r="CS42" s="656"/>
      <c r="CT42" s="656"/>
      <c r="CU42" s="656"/>
      <c r="CV42" s="656"/>
      <c r="CW42" s="656"/>
      <c r="CX42" s="656"/>
      <c r="CY42" s="657"/>
      <c r="CZ42" s="628">
        <v>14</v>
      </c>
      <c r="DA42" s="654"/>
      <c r="DB42" s="654"/>
      <c r="DC42" s="658"/>
      <c r="DD42" s="632">
        <v>665641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357</v>
      </c>
      <c r="CD43" s="620" t="s">
        <v>358</v>
      </c>
      <c r="CE43" s="621"/>
      <c r="CF43" s="621"/>
      <c r="CG43" s="621"/>
      <c r="CH43" s="621"/>
      <c r="CI43" s="621"/>
      <c r="CJ43" s="621"/>
      <c r="CK43" s="621"/>
      <c r="CL43" s="621"/>
      <c r="CM43" s="621"/>
      <c r="CN43" s="621"/>
      <c r="CO43" s="621"/>
      <c r="CP43" s="621"/>
      <c r="CQ43" s="622"/>
      <c r="CR43" s="623">
        <v>88467</v>
      </c>
      <c r="CS43" s="656"/>
      <c r="CT43" s="656"/>
      <c r="CU43" s="656"/>
      <c r="CV43" s="656"/>
      <c r="CW43" s="656"/>
      <c r="CX43" s="656"/>
      <c r="CY43" s="657"/>
      <c r="CZ43" s="628">
        <v>0.3</v>
      </c>
      <c r="DA43" s="654"/>
      <c r="DB43" s="654"/>
      <c r="DC43" s="658"/>
      <c r="DD43" s="632">
        <v>88467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3266406</v>
      </c>
      <c r="CS44" s="624"/>
      <c r="CT44" s="624"/>
      <c r="CU44" s="624"/>
      <c r="CV44" s="624"/>
      <c r="CW44" s="624"/>
      <c r="CX44" s="624"/>
      <c r="CY44" s="625"/>
      <c r="CZ44" s="628">
        <v>10.4</v>
      </c>
      <c r="DA44" s="629"/>
      <c r="DB44" s="629"/>
      <c r="DC44" s="635"/>
      <c r="DD44" s="632">
        <v>503958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1709771</v>
      </c>
      <c r="CS45" s="656"/>
      <c r="CT45" s="656"/>
      <c r="CU45" s="656"/>
      <c r="CV45" s="656"/>
      <c r="CW45" s="656"/>
      <c r="CX45" s="656"/>
      <c r="CY45" s="657"/>
      <c r="CZ45" s="628">
        <v>5.4</v>
      </c>
      <c r="DA45" s="654"/>
      <c r="DB45" s="654"/>
      <c r="DC45" s="658"/>
      <c r="DD45" s="632">
        <v>52686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1"/>
      <c r="CE46" s="662"/>
      <c r="CF46" s="620" t="s">
        <v>363</v>
      </c>
      <c r="CG46" s="621"/>
      <c r="CH46" s="621"/>
      <c r="CI46" s="621"/>
      <c r="CJ46" s="621"/>
      <c r="CK46" s="621"/>
      <c r="CL46" s="621"/>
      <c r="CM46" s="621"/>
      <c r="CN46" s="621"/>
      <c r="CO46" s="621"/>
      <c r="CP46" s="621"/>
      <c r="CQ46" s="622"/>
      <c r="CR46" s="623">
        <v>1525085</v>
      </c>
      <c r="CS46" s="624"/>
      <c r="CT46" s="624"/>
      <c r="CU46" s="624"/>
      <c r="CV46" s="624"/>
      <c r="CW46" s="624"/>
      <c r="CX46" s="624"/>
      <c r="CY46" s="625"/>
      <c r="CZ46" s="628">
        <v>4.9000000000000004</v>
      </c>
      <c r="DA46" s="629"/>
      <c r="DB46" s="629"/>
      <c r="DC46" s="635"/>
      <c r="DD46" s="632">
        <v>448322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1"/>
      <c r="CE47" s="662"/>
      <c r="CF47" s="620" t="s">
        <v>364</v>
      </c>
      <c r="CG47" s="621"/>
      <c r="CH47" s="621"/>
      <c r="CI47" s="621"/>
      <c r="CJ47" s="621"/>
      <c r="CK47" s="621"/>
      <c r="CL47" s="621"/>
      <c r="CM47" s="621"/>
      <c r="CN47" s="621"/>
      <c r="CO47" s="621"/>
      <c r="CP47" s="621"/>
      <c r="CQ47" s="622"/>
      <c r="CR47" s="623">
        <v>1135657</v>
      </c>
      <c r="CS47" s="656"/>
      <c r="CT47" s="656"/>
      <c r="CU47" s="656"/>
      <c r="CV47" s="656"/>
      <c r="CW47" s="656"/>
      <c r="CX47" s="656"/>
      <c r="CY47" s="657"/>
      <c r="CZ47" s="628">
        <v>3.6</v>
      </c>
      <c r="DA47" s="654"/>
      <c r="DB47" s="654"/>
      <c r="DC47" s="658"/>
      <c r="DD47" s="632">
        <v>161683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3"/>
      <c r="CE48" s="664"/>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246</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366</v>
      </c>
      <c r="CE49" s="645"/>
      <c r="CF49" s="645"/>
      <c r="CG49" s="645"/>
      <c r="CH49" s="645"/>
      <c r="CI49" s="645"/>
      <c r="CJ49" s="645"/>
      <c r="CK49" s="645"/>
      <c r="CL49" s="645"/>
      <c r="CM49" s="645"/>
      <c r="CN49" s="645"/>
      <c r="CO49" s="645"/>
      <c r="CP49" s="645"/>
      <c r="CQ49" s="646"/>
      <c r="CR49" s="695">
        <v>31372576</v>
      </c>
      <c r="CS49" s="682"/>
      <c r="CT49" s="682"/>
      <c r="CU49" s="682"/>
      <c r="CV49" s="682"/>
      <c r="CW49" s="682"/>
      <c r="CX49" s="682"/>
      <c r="CY49" s="711"/>
      <c r="CZ49" s="703">
        <v>100</v>
      </c>
      <c r="DA49" s="712"/>
      <c r="DB49" s="712"/>
      <c r="DC49" s="713"/>
      <c r="DD49" s="714">
        <v>20150017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HT/Fodgsa8ENmWgnFRBBPWnHMs7lxzk5VR3oPqQPjU2G/S0z7zNfQM8mqnlxKHOh47a6oKzPnk9jkoBl2Mdlw==" saltValue="XzJ+11A4qlk314WvMh042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368</v>
      </c>
      <c r="DK2" s="723"/>
      <c r="DL2" s="723"/>
      <c r="DM2" s="723"/>
      <c r="DN2" s="723"/>
      <c r="DO2" s="724"/>
      <c r="DP2" s="224"/>
      <c r="DQ2" s="722" t="s">
        <v>369</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28"/>
      <c r="BA5" s="228"/>
      <c r="BB5" s="228"/>
      <c r="BC5" s="228"/>
      <c r="BD5" s="228"/>
      <c r="BE5" s="229"/>
      <c r="BF5" s="229"/>
      <c r="BG5" s="229"/>
      <c r="BH5" s="229"/>
      <c r="BI5" s="229"/>
      <c r="BJ5" s="229"/>
      <c r="BK5" s="229"/>
      <c r="BL5" s="229"/>
      <c r="BM5" s="229"/>
      <c r="BN5" s="229"/>
      <c r="BO5" s="229"/>
      <c r="BP5" s="229"/>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389</v>
      </c>
      <c r="C7" s="750"/>
      <c r="D7" s="750"/>
      <c r="E7" s="750"/>
      <c r="F7" s="750"/>
      <c r="G7" s="750"/>
      <c r="H7" s="750"/>
      <c r="I7" s="750"/>
      <c r="J7" s="750"/>
      <c r="K7" s="750"/>
      <c r="L7" s="750"/>
      <c r="M7" s="750"/>
      <c r="N7" s="750"/>
      <c r="O7" s="750"/>
      <c r="P7" s="751"/>
      <c r="Q7" s="752">
        <v>33675</v>
      </c>
      <c r="R7" s="753"/>
      <c r="S7" s="753"/>
      <c r="T7" s="753"/>
      <c r="U7" s="753"/>
      <c r="V7" s="753">
        <v>31393</v>
      </c>
      <c r="W7" s="753"/>
      <c r="X7" s="753"/>
      <c r="Y7" s="753"/>
      <c r="Z7" s="753"/>
      <c r="AA7" s="753">
        <v>2283</v>
      </c>
      <c r="AB7" s="753"/>
      <c r="AC7" s="753"/>
      <c r="AD7" s="753"/>
      <c r="AE7" s="754"/>
      <c r="AF7" s="755">
        <v>1689</v>
      </c>
      <c r="AG7" s="756"/>
      <c r="AH7" s="756"/>
      <c r="AI7" s="756"/>
      <c r="AJ7" s="757"/>
      <c r="AK7" s="758">
        <v>1236</v>
      </c>
      <c r="AL7" s="759"/>
      <c r="AM7" s="759"/>
      <c r="AN7" s="759"/>
      <c r="AO7" s="759"/>
      <c r="AP7" s="759">
        <v>32800</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613</v>
      </c>
      <c r="BT7" s="747"/>
      <c r="BU7" s="747"/>
      <c r="BV7" s="747"/>
      <c r="BW7" s="747"/>
      <c r="BX7" s="747"/>
      <c r="BY7" s="747"/>
      <c r="BZ7" s="747"/>
      <c r="CA7" s="747"/>
      <c r="CB7" s="747"/>
      <c r="CC7" s="747"/>
      <c r="CD7" s="747"/>
      <c r="CE7" s="747"/>
      <c r="CF7" s="747"/>
      <c r="CG7" s="762"/>
      <c r="CH7" s="743">
        <v>-2</v>
      </c>
      <c r="CI7" s="744"/>
      <c r="CJ7" s="744"/>
      <c r="CK7" s="744"/>
      <c r="CL7" s="745"/>
      <c r="CM7" s="743">
        <v>122</v>
      </c>
      <c r="CN7" s="744"/>
      <c r="CO7" s="744"/>
      <c r="CP7" s="744"/>
      <c r="CQ7" s="745"/>
      <c r="CR7" s="743">
        <v>25</v>
      </c>
      <c r="CS7" s="744"/>
      <c r="CT7" s="744"/>
      <c r="CU7" s="744"/>
      <c r="CV7" s="745"/>
      <c r="CW7" s="743">
        <v>1</v>
      </c>
      <c r="CX7" s="744"/>
      <c r="CY7" s="744"/>
      <c r="CZ7" s="744"/>
      <c r="DA7" s="745"/>
      <c r="DB7" s="743" t="s">
        <v>601</v>
      </c>
      <c r="DC7" s="744"/>
      <c r="DD7" s="744"/>
      <c r="DE7" s="744"/>
      <c r="DF7" s="745"/>
      <c r="DG7" s="743" t="s">
        <v>601</v>
      </c>
      <c r="DH7" s="744"/>
      <c r="DI7" s="744"/>
      <c r="DJ7" s="744"/>
      <c r="DK7" s="745"/>
      <c r="DL7" s="743" t="s">
        <v>601</v>
      </c>
      <c r="DM7" s="744"/>
      <c r="DN7" s="744"/>
      <c r="DO7" s="744"/>
      <c r="DP7" s="745"/>
      <c r="DQ7" s="743" t="s">
        <v>601</v>
      </c>
      <c r="DR7" s="744"/>
      <c r="DS7" s="744"/>
      <c r="DT7" s="744"/>
      <c r="DU7" s="745"/>
      <c r="DV7" s="746"/>
      <c r="DW7" s="747"/>
      <c r="DX7" s="747"/>
      <c r="DY7" s="747"/>
      <c r="DZ7" s="748"/>
      <c r="EA7" s="230"/>
    </row>
    <row r="8" spans="1:131" s="231" customFormat="1" ht="26.25" customHeight="1" x14ac:dyDescent="0.15">
      <c r="A8" s="234">
        <v>2</v>
      </c>
      <c r="B8" s="780" t="s">
        <v>390</v>
      </c>
      <c r="C8" s="781"/>
      <c r="D8" s="781"/>
      <c r="E8" s="781"/>
      <c r="F8" s="781"/>
      <c r="G8" s="781"/>
      <c r="H8" s="781"/>
      <c r="I8" s="781"/>
      <c r="J8" s="781"/>
      <c r="K8" s="781"/>
      <c r="L8" s="781"/>
      <c r="M8" s="781"/>
      <c r="N8" s="781"/>
      <c r="O8" s="781"/>
      <c r="P8" s="782"/>
      <c r="Q8" s="783">
        <v>14</v>
      </c>
      <c r="R8" s="784"/>
      <c r="S8" s="784"/>
      <c r="T8" s="784"/>
      <c r="U8" s="784"/>
      <c r="V8" s="784">
        <v>14</v>
      </c>
      <c r="W8" s="784"/>
      <c r="X8" s="784"/>
      <c r="Y8" s="784"/>
      <c r="Z8" s="784"/>
      <c r="AA8" s="784" t="s">
        <v>601</v>
      </c>
      <c r="AB8" s="784"/>
      <c r="AC8" s="784"/>
      <c r="AD8" s="784"/>
      <c r="AE8" s="785"/>
      <c r="AF8" s="786" t="s">
        <v>391</v>
      </c>
      <c r="AG8" s="787"/>
      <c r="AH8" s="787"/>
      <c r="AI8" s="787"/>
      <c r="AJ8" s="788"/>
      <c r="AK8" s="769">
        <v>12</v>
      </c>
      <c r="AL8" s="770"/>
      <c r="AM8" s="770"/>
      <c r="AN8" s="770"/>
      <c r="AO8" s="770"/>
      <c r="AP8" s="770" t="s">
        <v>601</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614</v>
      </c>
      <c r="BT8" s="774"/>
      <c r="BU8" s="774"/>
      <c r="BV8" s="774"/>
      <c r="BW8" s="774"/>
      <c r="BX8" s="774"/>
      <c r="BY8" s="774"/>
      <c r="BZ8" s="774"/>
      <c r="CA8" s="774"/>
      <c r="CB8" s="774"/>
      <c r="CC8" s="774"/>
      <c r="CD8" s="774"/>
      <c r="CE8" s="774"/>
      <c r="CF8" s="774"/>
      <c r="CG8" s="775"/>
      <c r="CH8" s="776">
        <v>2</v>
      </c>
      <c r="CI8" s="777"/>
      <c r="CJ8" s="777"/>
      <c r="CK8" s="777"/>
      <c r="CL8" s="778"/>
      <c r="CM8" s="776">
        <v>40</v>
      </c>
      <c r="CN8" s="777"/>
      <c r="CO8" s="777"/>
      <c r="CP8" s="777"/>
      <c r="CQ8" s="778"/>
      <c r="CR8" s="776">
        <v>10</v>
      </c>
      <c r="CS8" s="777"/>
      <c r="CT8" s="777"/>
      <c r="CU8" s="777"/>
      <c r="CV8" s="778"/>
      <c r="CW8" s="776">
        <v>47</v>
      </c>
      <c r="CX8" s="777"/>
      <c r="CY8" s="777"/>
      <c r="CZ8" s="777"/>
      <c r="DA8" s="778"/>
      <c r="DB8" s="776" t="s">
        <v>601</v>
      </c>
      <c r="DC8" s="777"/>
      <c r="DD8" s="777"/>
      <c r="DE8" s="777"/>
      <c r="DF8" s="778"/>
      <c r="DG8" s="776" t="s">
        <v>601</v>
      </c>
      <c r="DH8" s="777"/>
      <c r="DI8" s="777"/>
      <c r="DJ8" s="777"/>
      <c r="DK8" s="778"/>
      <c r="DL8" s="776" t="s">
        <v>601</v>
      </c>
      <c r="DM8" s="777"/>
      <c r="DN8" s="777"/>
      <c r="DO8" s="777"/>
      <c r="DP8" s="778"/>
      <c r="DQ8" s="776" t="s">
        <v>601</v>
      </c>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t="s">
        <v>615</v>
      </c>
      <c r="BT9" s="774"/>
      <c r="BU9" s="774"/>
      <c r="BV9" s="774"/>
      <c r="BW9" s="774"/>
      <c r="BX9" s="774"/>
      <c r="BY9" s="774"/>
      <c r="BZ9" s="774"/>
      <c r="CA9" s="774"/>
      <c r="CB9" s="774"/>
      <c r="CC9" s="774"/>
      <c r="CD9" s="774"/>
      <c r="CE9" s="774"/>
      <c r="CF9" s="774"/>
      <c r="CG9" s="775"/>
      <c r="CH9" s="776">
        <v>-25</v>
      </c>
      <c r="CI9" s="777"/>
      <c r="CJ9" s="777"/>
      <c r="CK9" s="777"/>
      <c r="CL9" s="778"/>
      <c r="CM9" s="776">
        <v>79</v>
      </c>
      <c r="CN9" s="777"/>
      <c r="CO9" s="777"/>
      <c r="CP9" s="777"/>
      <c r="CQ9" s="778"/>
      <c r="CR9" s="776">
        <v>25</v>
      </c>
      <c r="CS9" s="777"/>
      <c r="CT9" s="777"/>
      <c r="CU9" s="777"/>
      <c r="CV9" s="778"/>
      <c r="CW9" s="776" t="s">
        <v>601</v>
      </c>
      <c r="CX9" s="777"/>
      <c r="CY9" s="777"/>
      <c r="CZ9" s="777"/>
      <c r="DA9" s="778"/>
      <c r="DB9" s="776" t="s">
        <v>601</v>
      </c>
      <c r="DC9" s="777"/>
      <c r="DD9" s="777"/>
      <c r="DE9" s="777"/>
      <c r="DF9" s="778"/>
      <c r="DG9" s="776" t="s">
        <v>601</v>
      </c>
      <c r="DH9" s="777"/>
      <c r="DI9" s="777"/>
      <c r="DJ9" s="777"/>
      <c r="DK9" s="778"/>
      <c r="DL9" s="776" t="s">
        <v>601</v>
      </c>
      <c r="DM9" s="777"/>
      <c r="DN9" s="777"/>
      <c r="DO9" s="777"/>
      <c r="DP9" s="778"/>
      <c r="DQ9" s="776" t="s">
        <v>601</v>
      </c>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393</v>
      </c>
      <c r="B23" s="789" t="s">
        <v>394</v>
      </c>
      <c r="C23" s="790"/>
      <c r="D23" s="790"/>
      <c r="E23" s="790"/>
      <c r="F23" s="790"/>
      <c r="G23" s="790"/>
      <c r="H23" s="790"/>
      <c r="I23" s="790"/>
      <c r="J23" s="790"/>
      <c r="K23" s="790"/>
      <c r="L23" s="790"/>
      <c r="M23" s="790"/>
      <c r="N23" s="790"/>
      <c r="O23" s="790"/>
      <c r="P23" s="791"/>
      <c r="Q23" s="792">
        <v>33655</v>
      </c>
      <c r="R23" s="793"/>
      <c r="S23" s="793"/>
      <c r="T23" s="793"/>
      <c r="U23" s="793"/>
      <c r="V23" s="793">
        <v>31373</v>
      </c>
      <c r="W23" s="793"/>
      <c r="X23" s="793"/>
      <c r="Y23" s="793"/>
      <c r="Z23" s="793"/>
      <c r="AA23" s="793">
        <v>2283</v>
      </c>
      <c r="AB23" s="793"/>
      <c r="AC23" s="793"/>
      <c r="AD23" s="793"/>
      <c r="AE23" s="794"/>
      <c r="AF23" s="795">
        <v>1689</v>
      </c>
      <c r="AG23" s="793"/>
      <c r="AH23" s="793"/>
      <c r="AI23" s="793"/>
      <c r="AJ23" s="796"/>
      <c r="AK23" s="797"/>
      <c r="AL23" s="798"/>
      <c r="AM23" s="798"/>
      <c r="AN23" s="798"/>
      <c r="AO23" s="798"/>
      <c r="AP23" s="793">
        <v>32800</v>
      </c>
      <c r="AQ23" s="793"/>
      <c r="AR23" s="793"/>
      <c r="AS23" s="793"/>
      <c r="AT23" s="793"/>
      <c r="AU23" s="809"/>
      <c r="AV23" s="809"/>
      <c r="AW23" s="809"/>
      <c r="AX23" s="809"/>
      <c r="AY23" s="810"/>
      <c r="AZ23" s="811" t="s">
        <v>395</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406</v>
      </c>
      <c r="C28" s="750"/>
      <c r="D28" s="750"/>
      <c r="E28" s="750"/>
      <c r="F28" s="750"/>
      <c r="G28" s="750"/>
      <c r="H28" s="750"/>
      <c r="I28" s="750"/>
      <c r="J28" s="750"/>
      <c r="K28" s="750"/>
      <c r="L28" s="750"/>
      <c r="M28" s="750"/>
      <c r="N28" s="750"/>
      <c r="O28" s="750"/>
      <c r="P28" s="751"/>
      <c r="Q28" s="822">
        <v>5518</v>
      </c>
      <c r="R28" s="823"/>
      <c r="S28" s="823"/>
      <c r="T28" s="823"/>
      <c r="U28" s="823"/>
      <c r="V28" s="823">
        <v>5369</v>
      </c>
      <c r="W28" s="823"/>
      <c r="X28" s="823"/>
      <c r="Y28" s="823"/>
      <c r="Z28" s="823"/>
      <c r="AA28" s="823">
        <v>150</v>
      </c>
      <c r="AB28" s="823"/>
      <c r="AC28" s="823"/>
      <c r="AD28" s="823"/>
      <c r="AE28" s="824"/>
      <c r="AF28" s="825">
        <v>150</v>
      </c>
      <c r="AG28" s="823"/>
      <c r="AH28" s="823"/>
      <c r="AI28" s="823"/>
      <c r="AJ28" s="826"/>
      <c r="AK28" s="827">
        <v>448</v>
      </c>
      <c r="AL28" s="828"/>
      <c r="AM28" s="828"/>
      <c r="AN28" s="828"/>
      <c r="AO28" s="828"/>
      <c r="AP28" s="828" t="s">
        <v>601</v>
      </c>
      <c r="AQ28" s="828"/>
      <c r="AR28" s="828"/>
      <c r="AS28" s="828"/>
      <c r="AT28" s="828"/>
      <c r="AU28" s="828" t="s">
        <v>601</v>
      </c>
      <c r="AV28" s="828"/>
      <c r="AW28" s="828"/>
      <c r="AX28" s="828"/>
      <c r="AY28" s="828"/>
      <c r="AZ28" s="829" t="s">
        <v>601</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407</v>
      </c>
      <c r="C29" s="781"/>
      <c r="D29" s="781"/>
      <c r="E29" s="781"/>
      <c r="F29" s="781"/>
      <c r="G29" s="781"/>
      <c r="H29" s="781"/>
      <c r="I29" s="781"/>
      <c r="J29" s="781"/>
      <c r="K29" s="781"/>
      <c r="L29" s="781"/>
      <c r="M29" s="781"/>
      <c r="N29" s="781"/>
      <c r="O29" s="781"/>
      <c r="P29" s="782"/>
      <c r="Q29" s="783">
        <v>93</v>
      </c>
      <c r="R29" s="784"/>
      <c r="S29" s="784"/>
      <c r="T29" s="784"/>
      <c r="U29" s="784"/>
      <c r="V29" s="784">
        <v>92</v>
      </c>
      <c r="W29" s="784"/>
      <c r="X29" s="784"/>
      <c r="Y29" s="784"/>
      <c r="Z29" s="784"/>
      <c r="AA29" s="784">
        <v>1</v>
      </c>
      <c r="AB29" s="784"/>
      <c r="AC29" s="784"/>
      <c r="AD29" s="784"/>
      <c r="AE29" s="785"/>
      <c r="AF29" s="786">
        <v>1</v>
      </c>
      <c r="AG29" s="787"/>
      <c r="AH29" s="787"/>
      <c r="AI29" s="787"/>
      <c r="AJ29" s="788"/>
      <c r="AK29" s="834">
        <v>35</v>
      </c>
      <c r="AL29" s="830"/>
      <c r="AM29" s="830"/>
      <c r="AN29" s="830"/>
      <c r="AO29" s="830"/>
      <c r="AP29" s="830" t="s">
        <v>601</v>
      </c>
      <c r="AQ29" s="830"/>
      <c r="AR29" s="830"/>
      <c r="AS29" s="830"/>
      <c r="AT29" s="830"/>
      <c r="AU29" s="830" t="s">
        <v>601</v>
      </c>
      <c r="AV29" s="830"/>
      <c r="AW29" s="830"/>
      <c r="AX29" s="830"/>
      <c r="AY29" s="830"/>
      <c r="AZ29" s="831" t="s">
        <v>601</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408</v>
      </c>
      <c r="C30" s="781"/>
      <c r="D30" s="781"/>
      <c r="E30" s="781"/>
      <c r="F30" s="781"/>
      <c r="G30" s="781"/>
      <c r="H30" s="781"/>
      <c r="I30" s="781"/>
      <c r="J30" s="781"/>
      <c r="K30" s="781"/>
      <c r="L30" s="781"/>
      <c r="M30" s="781"/>
      <c r="N30" s="781"/>
      <c r="O30" s="781"/>
      <c r="P30" s="782"/>
      <c r="Q30" s="783">
        <v>690</v>
      </c>
      <c r="R30" s="784"/>
      <c r="S30" s="784"/>
      <c r="T30" s="784"/>
      <c r="U30" s="784"/>
      <c r="V30" s="784">
        <v>689</v>
      </c>
      <c r="W30" s="784"/>
      <c r="X30" s="784"/>
      <c r="Y30" s="784"/>
      <c r="Z30" s="784"/>
      <c r="AA30" s="784">
        <v>1</v>
      </c>
      <c r="AB30" s="784"/>
      <c r="AC30" s="784"/>
      <c r="AD30" s="784"/>
      <c r="AE30" s="785"/>
      <c r="AF30" s="786">
        <v>1</v>
      </c>
      <c r="AG30" s="787"/>
      <c r="AH30" s="787"/>
      <c r="AI30" s="787"/>
      <c r="AJ30" s="788"/>
      <c r="AK30" s="834">
        <v>175</v>
      </c>
      <c r="AL30" s="830"/>
      <c r="AM30" s="830"/>
      <c r="AN30" s="830"/>
      <c r="AO30" s="830"/>
      <c r="AP30" s="830" t="s">
        <v>601</v>
      </c>
      <c r="AQ30" s="830"/>
      <c r="AR30" s="830"/>
      <c r="AS30" s="830"/>
      <c r="AT30" s="830"/>
      <c r="AU30" s="830" t="s">
        <v>601</v>
      </c>
      <c r="AV30" s="830"/>
      <c r="AW30" s="830"/>
      <c r="AX30" s="830"/>
      <c r="AY30" s="830"/>
      <c r="AZ30" s="831" t="s">
        <v>601</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409</v>
      </c>
      <c r="C31" s="781"/>
      <c r="D31" s="781"/>
      <c r="E31" s="781"/>
      <c r="F31" s="781"/>
      <c r="G31" s="781"/>
      <c r="H31" s="781"/>
      <c r="I31" s="781"/>
      <c r="J31" s="781"/>
      <c r="K31" s="781"/>
      <c r="L31" s="781"/>
      <c r="M31" s="781"/>
      <c r="N31" s="781"/>
      <c r="O31" s="781"/>
      <c r="P31" s="782"/>
      <c r="Q31" s="783">
        <v>6549</v>
      </c>
      <c r="R31" s="784"/>
      <c r="S31" s="784"/>
      <c r="T31" s="784"/>
      <c r="U31" s="784"/>
      <c r="V31" s="784">
        <v>6177</v>
      </c>
      <c r="W31" s="784"/>
      <c r="X31" s="784"/>
      <c r="Y31" s="784"/>
      <c r="Z31" s="784"/>
      <c r="AA31" s="784">
        <v>372</v>
      </c>
      <c r="AB31" s="784"/>
      <c r="AC31" s="784"/>
      <c r="AD31" s="784"/>
      <c r="AE31" s="785"/>
      <c r="AF31" s="786">
        <v>372</v>
      </c>
      <c r="AG31" s="787"/>
      <c r="AH31" s="787"/>
      <c r="AI31" s="787"/>
      <c r="AJ31" s="788"/>
      <c r="AK31" s="834">
        <v>965</v>
      </c>
      <c r="AL31" s="830"/>
      <c r="AM31" s="830"/>
      <c r="AN31" s="830"/>
      <c r="AO31" s="830"/>
      <c r="AP31" s="830" t="s">
        <v>601</v>
      </c>
      <c r="AQ31" s="830"/>
      <c r="AR31" s="830"/>
      <c r="AS31" s="830"/>
      <c r="AT31" s="830"/>
      <c r="AU31" s="830" t="s">
        <v>601</v>
      </c>
      <c r="AV31" s="830"/>
      <c r="AW31" s="830"/>
      <c r="AX31" s="830"/>
      <c r="AY31" s="830"/>
      <c r="AZ31" s="831" t="s">
        <v>601</v>
      </c>
      <c r="BA31" s="831"/>
      <c r="BB31" s="831"/>
      <c r="BC31" s="831"/>
      <c r="BD31" s="831"/>
      <c r="BE31" s="832"/>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410</v>
      </c>
      <c r="C32" s="781"/>
      <c r="D32" s="781"/>
      <c r="E32" s="781"/>
      <c r="F32" s="781"/>
      <c r="G32" s="781"/>
      <c r="H32" s="781"/>
      <c r="I32" s="781"/>
      <c r="J32" s="781"/>
      <c r="K32" s="781"/>
      <c r="L32" s="781"/>
      <c r="M32" s="781"/>
      <c r="N32" s="781"/>
      <c r="O32" s="781"/>
      <c r="P32" s="782"/>
      <c r="Q32" s="783">
        <v>1394</v>
      </c>
      <c r="R32" s="784"/>
      <c r="S32" s="784"/>
      <c r="T32" s="784"/>
      <c r="U32" s="784"/>
      <c r="V32" s="784">
        <v>1227</v>
      </c>
      <c r="W32" s="784"/>
      <c r="X32" s="784"/>
      <c r="Y32" s="784"/>
      <c r="Z32" s="784"/>
      <c r="AA32" s="784">
        <v>167</v>
      </c>
      <c r="AB32" s="784"/>
      <c r="AC32" s="784"/>
      <c r="AD32" s="784"/>
      <c r="AE32" s="785"/>
      <c r="AF32" s="786">
        <v>2990</v>
      </c>
      <c r="AG32" s="787"/>
      <c r="AH32" s="787"/>
      <c r="AI32" s="787"/>
      <c r="AJ32" s="788"/>
      <c r="AK32" s="834">
        <v>317</v>
      </c>
      <c r="AL32" s="830"/>
      <c r="AM32" s="830"/>
      <c r="AN32" s="830"/>
      <c r="AO32" s="830"/>
      <c r="AP32" s="830">
        <v>7006</v>
      </c>
      <c r="AQ32" s="830"/>
      <c r="AR32" s="830"/>
      <c r="AS32" s="830"/>
      <c r="AT32" s="830"/>
      <c r="AU32" s="830">
        <v>2177</v>
      </c>
      <c r="AV32" s="830"/>
      <c r="AW32" s="830"/>
      <c r="AX32" s="830"/>
      <c r="AY32" s="830"/>
      <c r="AZ32" s="831" t="s">
        <v>601</v>
      </c>
      <c r="BA32" s="831"/>
      <c r="BB32" s="831"/>
      <c r="BC32" s="831"/>
      <c r="BD32" s="831"/>
      <c r="BE32" s="832" t="s">
        <v>411</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412</v>
      </c>
      <c r="C33" s="781"/>
      <c r="D33" s="781"/>
      <c r="E33" s="781"/>
      <c r="F33" s="781"/>
      <c r="G33" s="781"/>
      <c r="H33" s="781"/>
      <c r="I33" s="781"/>
      <c r="J33" s="781"/>
      <c r="K33" s="781"/>
      <c r="L33" s="781"/>
      <c r="M33" s="781"/>
      <c r="N33" s="781"/>
      <c r="O33" s="781"/>
      <c r="P33" s="782"/>
      <c r="Q33" s="783">
        <v>986</v>
      </c>
      <c r="R33" s="784"/>
      <c r="S33" s="784"/>
      <c r="T33" s="784"/>
      <c r="U33" s="784"/>
      <c r="V33" s="784">
        <v>986</v>
      </c>
      <c r="W33" s="784"/>
      <c r="X33" s="784"/>
      <c r="Y33" s="784"/>
      <c r="Z33" s="784"/>
      <c r="AA33" s="784">
        <v>0</v>
      </c>
      <c r="AB33" s="784"/>
      <c r="AC33" s="784"/>
      <c r="AD33" s="784"/>
      <c r="AE33" s="785"/>
      <c r="AF33" s="786">
        <v>427</v>
      </c>
      <c r="AG33" s="787"/>
      <c r="AH33" s="787"/>
      <c r="AI33" s="787"/>
      <c r="AJ33" s="788"/>
      <c r="AK33" s="834">
        <v>578</v>
      </c>
      <c r="AL33" s="830"/>
      <c r="AM33" s="830"/>
      <c r="AN33" s="830"/>
      <c r="AO33" s="830"/>
      <c r="AP33" s="830">
        <v>4157</v>
      </c>
      <c r="AQ33" s="830"/>
      <c r="AR33" s="830"/>
      <c r="AS33" s="830"/>
      <c r="AT33" s="830"/>
      <c r="AU33" s="830">
        <v>4157</v>
      </c>
      <c r="AV33" s="830"/>
      <c r="AW33" s="830"/>
      <c r="AX33" s="830"/>
      <c r="AY33" s="830"/>
      <c r="AZ33" s="831" t="s">
        <v>601</v>
      </c>
      <c r="BA33" s="831"/>
      <c r="BB33" s="831"/>
      <c r="BC33" s="831"/>
      <c r="BD33" s="831"/>
      <c r="BE33" s="832" t="s">
        <v>413</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t="s">
        <v>414</v>
      </c>
      <c r="C34" s="781"/>
      <c r="D34" s="781"/>
      <c r="E34" s="781"/>
      <c r="F34" s="781"/>
      <c r="G34" s="781"/>
      <c r="H34" s="781"/>
      <c r="I34" s="781"/>
      <c r="J34" s="781"/>
      <c r="K34" s="781"/>
      <c r="L34" s="781"/>
      <c r="M34" s="781"/>
      <c r="N34" s="781"/>
      <c r="O34" s="781"/>
      <c r="P34" s="782"/>
      <c r="Q34" s="783">
        <v>288</v>
      </c>
      <c r="R34" s="784"/>
      <c r="S34" s="784"/>
      <c r="T34" s="784"/>
      <c r="U34" s="784"/>
      <c r="V34" s="784">
        <v>285</v>
      </c>
      <c r="W34" s="784"/>
      <c r="X34" s="784"/>
      <c r="Y34" s="784"/>
      <c r="Z34" s="784"/>
      <c r="AA34" s="784">
        <v>3</v>
      </c>
      <c r="AB34" s="784"/>
      <c r="AC34" s="784"/>
      <c r="AD34" s="784"/>
      <c r="AE34" s="785"/>
      <c r="AF34" s="786">
        <v>133</v>
      </c>
      <c r="AG34" s="787"/>
      <c r="AH34" s="787"/>
      <c r="AI34" s="787"/>
      <c r="AJ34" s="788"/>
      <c r="AK34" s="834" t="s">
        <v>601</v>
      </c>
      <c r="AL34" s="830"/>
      <c r="AM34" s="830"/>
      <c r="AN34" s="830"/>
      <c r="AO34" s="830"/>
      <c r="AP34" s="830">
        <v>761</v>
      </c>
      <c r="AQ34" s="830"/>
      <c r="AR34" s="830"/>
      <c r="AS34" s="830"/>
      <c r="AT34" s="830"/>
      <c r="AU34" s="830">
        <v>121</v>
      </c>
      <c r="AV34" s="830"/>
      <c r="AW34" s="830"/>
      <c r="AX34" s="830"/>
      <c r="AY34" s="830"/>
      <c r="AZ34" s="831" t="s">
        <v>601</v>
      </c>
      <c r="BA34" s="831"/>
      <c r="BB34" s="831"/>
      <c r="BC34" s="831"/>
      <c r="BD34" s="831"/>
      <c r="BE34" s="832" t="s">
        <v>413</v>
      </c>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t="s">
        <v>415</v>
      </c>
      <c r="C35" s="781"/>
      <c r="D35" s="781"/>
      <c r="E35" s="781"/>
      <c r="F35" s="781"/>
      <c r="G35" s="781"/>
      <c r="H35" s="781"/>
      <c r="I35" s="781"/>
      <c r="J35" s="781"/>
      <c r="K35" s="781"/>
      <c r="L35" s="781"/>
      <c r="M35" s="781"/>
      <c r="N35" s="781"/>
      <c r="O35" s="781"/>
      <c r="P35" s="782"/>
      <c r="Q35" s="783" t="s">
        <v>601</v>
      </c>
      <c r="R35" s="784"/>
      <c r="S35" s="784"/>
      <c r="T35" s="784"/>
      <c r="U35" s="784"/>
      <c r="V35" s="784" t="s">
        <v>601</v>
      </c>
      <c r="W35" s="784"/>
      <c r="X35" s="784"/>
      <c r="Y35" s="784"/>
      <c r="Z35" s="784"/>
      <c r="AA35" s="784" t="s">
        <v>601</v>
      </c>
      <c r="AB35" s="784"/>
      <c r="AC35" s="784"/>
      <c r="AD35" s="784"/>
      <c r="AE35" s="785"/>
      <c r="AF35" s="786" t="s">
        <v>416</v>
      </c>
      <c r="AG35" s="787"/>
      <c r="AH35" s="787"/>
      <c r="AI35" s="787"/>
      <c r="AJ35" s="788"/>
      <c r="AK35" s="834" t="s">
        <v>601</v>
      </c>
      <c r="AL35" s="830"/>
      <c r="AM35" s="830"/>
      <c r="AN35" s="830"/>
      <c r="AO35" s="830"/>
      <c r="AP35" s="830">
        <v>303</v>
      </c>
      <c r="AQ35" s="830"/>
      <c r="AR35" s="830"/>
      <c r="AS35" s="830"/>
      <c r="AT35" s="830"/>
      <c r="AU35" s="830" t="s">
        <v>601</v>
      </c>
      <c r="AV35" s="830"/>
      <c r="AW35" s="830"/>
      <c r="AX35" s="830"/>
      <c r="AY35" s="830"/>
      <c r="AZ35" s="831" t="s">
        <v>601</v>
      </c>
      <c r="BA35" s="831"/>
      <c r="BB35" s="831"/>
      <c r="BC35" s="831"/>
      <c r="BD35" s="831"/>
      <c r="BE35" s="832" t="s">
        <v>417</v>
      </c>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t="s">
        <v>418</v>
      </c>
      <c r="C36" s="781"/>
      <c r="D36" s="781"/>
      <c r="E36" s="781"/>
      <c r="F36" s="781"/>
      <c r="G36" s="781"/>
      <c r="H36" s="781"/>
      <c r="I36" s="781"/>
      <c r="J36" s="781"/>
      <c r="K36" s="781"/>
      <c r="L36" s="781"/>
      <c r="M36" s="781"/>
      <c r="N36" s="781"/>
      <c r="O36" s="781"/>
      <c r="P36" s="782"/>
      <c r="Q36" s="783">
        <v>15</v>
      </c>
      <c r="R36" s="784"/>
      <c r="S36" s="784"/>
      <c r="T36" s="784"/>
      <c r="U36" s="784"/>
      <c r="V36" s="784">
        <v>14</v>
      </c>
      <c r="W36" s="784"/>
      <c r="X36" s="784"/>
      <c r="Y36" s="784"/>
      <c r="Z36" s="784"/>
      <c r="AA36" s="784">
        <v>1</v>
      </c>
      <c r="AB36" s="784"/>
      <c r="AC36" s="784"/>
      <c r="AD36" s="784"/>
      <c r="AE36" s="785"/>
      <c r="AF36" s="786">
        <v>1</v>
      </c>
      <c r="AG36" s="787"/>
      <c r="AH36" s="787"/>
      <c r="AI36" s="787"/>
      <c r="AJ36" s="788"/>
      <c r="AK36" s="834">
        <v>2</v>
      </c>
      <c r="AL36" s="830"/>
      <c r="AM36" s="830"/>
      <c r="AN36" s="830"/>
      <c r="AO36" s="830"/>
      <c r="AP36" s="830" t="s">
        <v>601</v>
      </c>
      <c r="AQ36" s="830"/>
      <c r="AR36" s="830"/>
      <c r="AS36" s="830"/>
      <c r="AT36" s="830"/>
      <c r="AU36" s="830" t="s">
        <v>601</v>
      </c>
      <c r="AV36" s="830"/>
      <c r="AW36" s="830"/>
      <c r="AX36" s="830"/>
      <c r="AY36" s="830"/>
      <c r="AZ36" s="831" t="s">
        <v>601</v>
      </c>
      <c r="BA36" s="831"/>
      <c r="BB36" s="831"/>
      <c r="BC36" s="831"/>
      <c r="BD36" s="831"/>
      <c r="BE36" s="832" t="s">
        <v>419</v>
      </c>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t="s">
        <v>420</v>
      </c>
      <c r="C37" s="781"/>
      <c r="D37" s="781"/>
      <c r="E37" s="781"/>
      <c r="F37" s="781"/>
      <c r="G37" s="781"/>
      <c r="H37" s="781"/>
      <c r="I37" s="781"/>
      <c r="J37" s="781"/>
      <c r="K37" s="781"/>
      <c r="L37" s="781"/>
      <c r="M37" s="781"/>
      <c r="N37" s="781"/>
      <c r="O37" s="781"/>
      <c r="P37" s="782"/>
      <c r="Q37" s="783">
        <v>1</v>
      </c>
      <c r="R37" s="784"/>
      <c r="S37" s="784"/>
      <c r="T37" s="784"/>
      <c r="U37" s="784"/>
      <c r="V37" s="784">
        <v>1</v>
      </c>
      <c r="W37" s="784"/>
      <c r="X37" s="784"/>
      <c r="Y37" s="784"/>
      <c r="Z37" s="784"/>
      <c r="AA37" s="784">
        <v>0</v>
      </c>
      <c r="AB37" s="784"/>
      <c r="AC37" s="784"/>
      <c r="AD37" s="784"/>
      <c r="AE37" s="785"/>
      <c r="AF37" s="786">
        <v>18</v>
      </c>
      <c r="AG37" s="787"/>
      <c r="AH37" s="787"/>
      <c r="AI37" s="787"/>
      <c r="AJ37" s="788"/>
      <c r="AK37" s="834">
        <v>1</v>
      </c>
      <c r="AL37" s="830"/>
      <c r="AM37" s="830"/>
      <c r="AN37" s="830"/>
      <c r="AO37" s="830"/>
      <c r="AP37" s="830" t="s">
        <v>601</v>
      </c>
      <c r="AQ37" s="830"/>
      <c r="AR37" s="830"/>
      <c r="AS37" s="830"/>
      <c r="AT37" s="830"/>
      <c r="AU37" s="830" t="s">
        <v>601</v>
      </c>
      <c r="AV37" s="830"/>
      <c r="AW37" s="830"/>
      <c r="AX37" s="830"/>
      <c r="AY37" s="830"/>
      <c r="AZ37" s="831" t="s">
        <v>601</v>
      </c>
      <c r="BA37" s="831"/>
      <c r="BB37" s="831"/>
      <c r="BC37" s="831"/>
      <c r="BD37" s="831"/>
      <c r="BE37" s="832" t="s">
        <v>419</v>
      </c>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393</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4094</v>
      </c>
      <c r="AG63" s="844"/>
      <c r="AH63" s="844"/>
      <c r="AI63" s="844"/>
      <c r="AJ63" s="845"/>
      <c r="AK63" s="846"/>
      <c r="AL63" s="841"/>
      <c r="AM63" s="841"/>
      <c r="AN63" s="841"/>
      <c r="AO63" s="841"/>
      <c r="AP63" s="844">
        <v>12226</v>
      </c>
      <c r="AQ63" s="844"/>
      <c r="AR63" s="844"/>
      <c r="AS63" s="844"/>
      <c r="AT63" s="844"/>
      <c r="AU63" s="844">
        <v>6455</v>
      </c>
      <c r="AV63" s="844"/>
      <c r="AW63" s="844"/>
      <c r="AX63" s="844"/>
      <c r="AY63" s="844"/>
      <c r="AZ63" s="848"/>
      <c r="BA63" s="848"/>
      <c r="BB63" s="848"/>
      <c r="BC63" s="848"/>
      <c r="BD63" s="848"/>
      <c r="BE63" s="849"/>
      <c r="BF63" s="849"/>
      <c r="BG63" s="849"/>
      <c r="BH63" s="849"/>
      <c r="BI63" s="850"/>
      <c r="BJ63" s="851" t="s">
        <v>423</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379</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602</v>
      </c>
      <c r="C68" s="870"/>
      <c r="D68" s="870"/>
      <c r="E68" s="870"/>
      <c r="F68" s="870"/>
      <c r="G68" s="870"/>
      <c r="H68" s="870"/>
      <c r="I68" s="870"/>
      <c r="J68" s="870"/>
      <c r="K68" s="870"/>
      <c r="L68" s="870"/>
      <c r="M68" s="870"/>
      <c r="N68" s="870"/>
      <c r="O68" s="870"/>
      <c r="P68" s="871"/>
      <c r="Q68" s="872">
        <v>4688</v>
      </c>
      <c r="R68" s="866"/>
      <c r="S68" s="866"/>
      <c r="T68" s="866"/>
      <c r="U68" s="866"/>
      <c r="V68" s="866">
        <v>4450</v>
      </c>
      <c r="W68" s="866"/>
      <c r="X68" s="866"/>
      <c r="Y68" s="866"/>
      <c r="Z68" s="866"/>
      <c r="AA68" s="866">
        <v>238</v>
      </c>
      <c r="AB68" s="866"/>
      <c r="AC68" s="866"/>
      <c r="AD68" s="866"/>
      <c r="AE68" s="866"/>
      <c r="AF68" s="866">
        <v>238</v>
      </c>
      <c r="AG68" s="866"/>
      <c r="AH68" s="866"/>
      <c r="AI68" s="866"/>
      <c r="AJ68" s="866"/>
      <c r="AK68" s="866">
        <v>122</v>
      </c>
      <c r="AL68" s="866"/>
      <c r="AM68" s="866"/>
      <c r="AN68" s="866"/>
      <c r="AO68" s="866"/>
      <c r="AP68" s="866">
        <v>720</v>
      </c>
      <c r="AQ68" s="866"/>
      <c r="AR68" s="866"/>
      <c r="AS68" s="866"/>
      <c r="AT68" s="866"/>
      <c r="AU68" s="866">
        <v>742</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603</v>
      </c>
      <c r="C69" s="874"/>
      <c r="D69" s="874"/>
      <c r="E69" s="874"/>
      <c r="F69" s="874"/>
      <c r="G69" s="874"/>
      <c r="H69" s="874"/>
      <c r="I69" s="874"/>
      <c r="J69" s="874"/>
      <c r="K69" s="874"/>
      <c r="L69" s="874"/>
      <c r="M69" s="874"/>
      <c r="N69" s="874"/>
      <c r="O69" s="874"/>
      <c r="P69" s="875"/>
      <c r="Q69" s="876">
        <v>3</v>
      </c>
      <c r="R69" s="830"/>
      <c r="S69" s="830"/>
      <c r="T69" s="830"/>
      <c r="U69" s="830"/>
      <c r="V69" s="830">
        <v>3</v>
      </c>
      <c r="W69" s="830"/>
      <c r="X69" s="830"/>
      <c r="Y69" s="830"/>
      <c r="Z69" s="830"/>
      <c r="AA69" s="830" t="s">
        <v>601</v>
      </c>
      <c r="AB69" s="830"/>
      <c r="AC69" s="830"/>
      <c r="AD69" s="830"/>
      <c r="AE69" s="830"/>
      <c r="AF69" s="830" t="s">
        <v>601</v>
      </c>
      <c r="AG69" s="830"/>
      <c r="AH69" s="830"/>
      <c r="AI69" s="830"/>
      <c r="AJ69" s="830"/>
      <c r="AK69" s="830" t="s">
        <v>601</v>
      </c>
      <c r="AL69" s="830"/>
      <c r="AM69" s="830"/>
      <c r="AN69" s="830"/>
      <c r="AO69" s="830"/>
      <c r="AP69" s="830" t="s">
        <v>601</v>
      </c>
      <c r="AQ69" s="830"/>
      <c r="AR69" s="830"/>
      <c r="AS69" s="830"/>
      <c r="AT69" s="830"/>
      <c r="AU69" s="830" t="s">
        <v>601</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604</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t="s">
        <v>601</v>
      </c>
      <c r="AL70" s="830"/>
      <c r="AM70" s="830"/>
      <c r="AN70" s="830"/>
      <c r="AO70" s="830"/>
      <c r="AP70" s="830" t="s">
        <v>601</v>
      </c>
      <c r="AQ70" s="830"/>
      <c r="AR70" s="830"/>
      <c r="AS70" s="830"/>
      <c r="AT70" s="830"/>
      <c r="AU70" s="830" t="s">
        <v>601</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605</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t="s">
        <v>601</v>
      </c>
      <c r="AQ71" s="830"/>
      <c r="AR71" s="830"/>
      <c r="AS71" s="830"/>
      <c r="AT71" s="830"/>
      <c r="AU71" s="830" t="s">
        <v>601</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606</v>
      </c>
      <c r="C72" s="874"/>
      <c r="D72" s="874"/>
      <c r="E72" s="874"/>
      <c r="F72" s="874"/>
      <c r="G72" s="874"/>
      <c r="H72" s="874"/>
      <c r="I72" s="874"/>
      <c r="J72" s="874"/>
      <c r="K72" s="874"/>
      <c r="L72" s="874"/>
      <c r="M72" s="874"/>
      <c r="N72" s="874"/>
      <c r="O72" s="874"/>
      <c r="P72" s="875"/>
      <c r="Q72" s="876">
        <v>383</v>
      </c>
      <c r="R72" s="830"/>
      <c r="S72" s="830"/>
      <c r="T72" s="830"/>
      <c r="U72" s="830"/>
      <c r="V72" s="830">
        <v>183</v>
      </c>
      <c r="W72" s="830"/>
      <c r="X72" s="830"/>
      <c r="Y72" s="830"/>
      <c r="Z72" s="830"/>
      <c r="AA72" s="830">
        <v>200</v>
      </c>
      <c r="AB72" s="830"/>
      <c r="AC72" s="830"/>
      <c r="AD72" s="830"/>
      <c r="AE72" s="830"/>
      <c r="AF72" s="830">
        <v>200</v>
      </c>
      <c r="AG72" s="830"/>
      <c r="AH72" s="830"/>
      <c r="AI72" s="830"/>
      <c r="AJ72" s="830"/>
      <c r="AK72" s="830" t="s">
        <v>601</v>
      </c>
      <c r="AL72" s="830"/>
      <c r="AM72" s="830"/>
      <c r="AN72" s="830"/>
      <c r="AO72" s="830"/>
      <c r="AP72" s="830" t="s">
        <v>601</v>
      </c>
      <c r="AQ72" s="830"/>
      <c r="AR72" s="830"/>
      <c r="AS72" s="830"/>
      <c r="AT72" s="830"/>
      <c r="AU72" s="830" t="s">
        <v>601</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607</v>
      </c>
      <c r="C73" s="874"/>
      <c r="D73" s="874"/>
      <c r="E73" s="874"/>
      <c r="F73" s="874"/>
      <c r="G73" s="874"/>
      <c r="H73" s="874"/>
      <c r="I73" s="874"/>
      <c r="J73" s="874"/>
      <c r="K73" s="874"/>
      <c r="L73" s="874"/>
      <c r="M73" s="874"/>
      <c r="N73" s="874"/>
      <c r="O73" s="874"/>
      <c r="P73" s="875"/>
      <c r="Q73" s="876">
        <v>6836</v>
      </c>
      <c r="R73" s="830"/>
      <c r="S73" s="830"/>
      <c r="T73" s="830"/>
      <c r="U73" s="830"/>
      <c r="V73" s="830">
        <v>5439</v>
      </c>
      <c r="W73" s="830"/>
      <c r="X73" s="830"/>
      <c r="Y73" s="830"/>
      <c r="Z73" s="830"/>
      <c r="AA73" s="830">
        <v>1397</v>
      </c>
      <c r="AB73" s="830"/>
      <c r="AC73" s="830"/>
      <c r="AD73" s="830"/>
      <c r="AE73" s="830"/>
      <c r="AF73" s="830">
        <v>1397</v>
      </c>
      <c r="AG73" s="830"/>
      <c r="AH73" s="830"/>
      <c r="AI73" s="830"/>
      <c r="AJ73" s="830"/>
      <c r="AK73" s="830">
        <v>14</v>
      </c>
      <c r="AL73" s="830"/>
      <c r="AM73" s="830"/>
      <c r="AN73" s="830"/>
      <c r="AO73" s="830"/>
      <c r="AP73" s="830" t="s">
        <v>601</v>
      </c>
      <c r="AQ73" s="830"/>
      <c r="AR73" s="830"/>
      <c r="AS73" s="830"/>
      <c r="AT73" s="830"/>
      <c r="AU73" s="830" t="s">
        <v>601</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608</v>
      </c>
      <c r="C74" s="874"/>
      <c r="D74" s="874"/>
      <c r="E74" s="874"/>
      <c r="F74" s="874"/>
      <c r="G74" s="874"/>
      <c r="H74" s="874"/>
      <c r="I74" s="874"/>
      <c r="J74" s="874"/>
      <c r="K74" s="874"/>
      <c r="L74" s="874"/>
      <c r="M74" s="874"/>
      <c r="N74" s="874"/>
      <c r="O74" s="874"/>
      <c r="P74" s="875"/>
      <c r="Q74" s="876">
        <v>1548</v>
      </c>
      <c r="R74" s="830"/>
      <c r="S74" s="830"/>
      <c r="T74" s="830"/>
      <c r="U74" s="830"/>
      <c r="V74" s="830">
        <v>1547</v>
      </c>
      <c r="W74" s="830"/>
      <c r="X74" s="830"/>
      <c r="Y74" s="830"/>
      <c r="Z74" s="830"/>
      <c r="AA74" s="830">
        <v>1</v>
      </c>
      <c r="AB74" s="830"/>
      <c r="AC74" s="830"/>
      <c r="AD74" s="830"/>
      <c r="AE74" s="830"/>
      <c r="AF74" s="830">
        <v>1</v>
      </c>
      <c r="AG74" s="830"/>
      <c r="AH74" s="830"/>
      <c r="AI74" s="830"/>
      <c r="AJ74" s="830"/>
      <c r="AK74" s="830" t="s">
        <v>601</v>
      </c>
      <c r="AL74" s="830"/>
      <c r="AM74" s="830"/>
      <c r="AN74" s="830"/>
      <c r="AO74" s="830"/>
      <c r="AP74" s="830" t="s">
        <v>601</v>
      </c>
      <c r="AQ74" s="830"/>
      <c r="AR74" s="830"/>
      <c r="AS74" s="830"/>
      <c r="AT74" s="830"/>
      <c r="AU74" s="830" t="s">
        <v>601</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609</v>
      </c>
      <c r="C75" s="874"/>
      <c r="D75" s="874"/>
      <c r="E75" s="874"/>
      <c r="F75" s="874"/>
      <c r="G75" s="874"/>
      <c r="H75" s="874"/>
      <c r="I75" s="874"/>
      <c r="J75" s="874"/>
      <c r="K75" s="874"/>
      <c r="L75" s="874"/>
      <c r="M75" s="874"/>
      <c r="N75" s="874"/>
      <c r="O75" s="874"/>
      <c r="P75" s="875"/>
      <c r="Q75" s="877">
        <v>15</v>
      </c>
      <c r="R75" s="878"/>
      <c r="S75" s="878"/>
      <c r="T75" s="878"/>
      <c r="U75" s="834"/>
      <c r="V75" s="879">
        <v>15</v>
      </c>
      <c r="W75" s="878"/>
      <c r="X75" s="878"/>
      <c r="Y75" s="878"/>
      <c r="Z75" s="834"/>
      <c r="AA75" s="879">
        <v>0</v>
      </c>
      <c r="AB75" s="878"/>
      <c r="AC75" s="878"/>
      <c r="AD75" s="878"/>
      <c r="AE75" s="834"/>
      <c r="AF75" s="879">
        <v>0</v>
      </c>
      <c r="AG75" s="878"/>
      <c r="AH75" s="878"/>
      <c r="AI75" s="878"/>
      <c r="AJ75" s="834"/>
      <c r="AK75" s="879" t="s">
        <v>601</v>
      </c>
      <c r="AL75" s="878"/>
      <c r="AM75" s="878"/>
      <c r="AN75" s="878"/>
      <c r="AO75" s="834"/>
      <c r="AP75" s="879" t="s">
        <v>601</v>
      </c>
      <c r="AQ75" s="878"/>
      <c r="AR75" s="878"/>
      <c r="AS75" s="878"/>
      <c r="AT75" s="834"/>
      <c r="AU75" s="879" t="s">
        <v>601</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610</v>
      </c>
      <c r="C76" s="874"/>
      <c r="D76" s="874"/>
      <c r="E76" s="874"/>
      <c r="F76" s="874"/>
      <c r="G76" s="874"/>
      <c r="H76" s="874"/>
      <c r="I76" s="874"/>
      <c r="J76" s="874"/>
      <c r="K76" s="874"/>
      <c r="L76" s="874"/>
      <c r="M76" s="874"/>
      <c r="N76" s="874"/>
      <c r="O76" s="874"/>
      <c r="P76" s="875"/>
      <c r="Q76" s="877">
        <v>56</v>
      </c>
      <c r="R76" s="878"/>
      <c r="S76" s="878"/>
      <c r="T76" s="878"/>
      <c r="U76" s="834"/>
      <c r="V76" s="879">
        <v>38</v>
      </c>
      <c r="W76" s="878"/>
      <c r="X76" s="878"/>
      <c r="Y76" s="878"/>
      <c r="Z76" s="834"/>
      <c r="AA76" s="879">
        <v>18</v>
      </c>
      <c r="AB76" s="878"/>
      <c r="AC76" s="878"/>
      <c r="AD76" s="878"/>
      <c r="AE76" s="834"/>
      <c r="AF76" s="879">
        <v>19</v>
      </c>
      <c r="AG76" s="878"/>
      <c r="AH76" s="878"/>
      <c r="AI76" s="878"/>
      <c r="AJ76" s="834"/>
      <c r="AK76" s="879" t="s">
        <v>601</v>
      </c>
      <c r="AL76" s="878"/>
      <c r="AM76" s="878"/>
      <c r="AN76" s="878"/>
      <c r="AO76" s="834"/>
      <c r="AP76" s="879" t="s">
        <v>601</v>
      </c>
      <c r="AQ76" s="878"/>
      <c r="AR76" s="878"/>
      <c r="AS76" s="878"/>
      <c r="AT76" s="834"/>
      <c r="AU76" s="879" t="s">
        <v>601</v>
      </c>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611</v>
      </c>
      <c r="C77" s="874"/>
      <c r="D77" s="874"/>
      <c r="E77" s="874"/>
      <c r="F77" s="874"/>
      <c r="G77" s="874"/>
      <c r="H77" s="874"/>
      <c r="I77" s="874"/>
      <c r="J77" s="874"/>
      <c r="K77" s="874"/>
      <c r="L77" s="874"/>
      <c r="M77" s="874"/>
      <c r="N77" s="874"/>
      <c r="O77" s="874"/>
      <c r="P77" s="875"/>
      <c r="Q77" s="877">
        <v>40</v>
      </c>
      <c r="R77" s="878"/>
      <c r="S77" s="878"/>
      <c r="T77" s="878"/>
      <c r="U77" s="834"/>
      <c r="V77" s="879">
        <v>39</v>
      </c>
      <c r="W77" s="878"/>
      <c r="X77" s="878"/>
      <c r="Y77" s="878"/>
      <c r="Z77" s="834"/>
      <c r="AA77" s="879">
        <v>1</v>
      </c>
      <c r="AB77" s="878"/>
      <c r="AC77" s="878"/>
      <c r="AD77" s="878"/>
      <c r="AE77" s="834"/>
      <c r="AF77" s="879">
        <v>1</v>
      </c>
      <c r="AG77" s="878"/>
      <c r="AH77" s="878"/>
      <c r="AI77" s="878"/>
      <c r="AJ77" s="834"/>
      <c r="AK77" s="879" t="s">
        <v>601</v>
      </c>
      <c r="AL77" s="878"/>
      <c r="AM77" s="878"/>
      <c r="AN77" s="878"/>
      <c r="AO77" s="834"/>
      <c r="AP77" s="879" t="s">
        <v>601</v>
      </c>
      <c r="AQ77" s="878"/>
      <c r="AR77" s="878"/>
      <c r="AS77" s="878"/>
      <c r="AT77" s="834"/>
      <c r="AU77" s="879" t="s">
        <v>601</v>
      </c>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612</v>
      </c>
      <c r="C78" s="874"/>
      <c r="D78" s="874"/>
      <c r="E78" s="874"/>
      <c r="F78" s="874"/>
      <c r="G78" s="874"/>
      <c r="H78" s="874"/>
      <c r="I78" s="874"/>
      <c r="J78" s="874"/>
      <c r="K78" s="874"/>
      <c r="L78" s="874"/>
      <c r="M78" s="874"/>
      <c r="N78" s="874"/>
      <c r="O78" s="874"/>
      <c r="P78" s="875"/>
      <c r="Q78" s="876">
        <v>4133</v>
      </c>
      <c r="R78" s="830"/>
      <c r="S78" s="830"/>
      <c r="T78" s="830"/>
      <c r="U78" s="830"/>
      <c r="V78" s="830">
        <v>4046</v>
      </c>
      <c r="W78" s="830"/>
      <c r="X78" s="830"/>
      <c r="Y78" s="830"/>
      <c r="Z78" s="830"/>
      <c r="AA78" s="830">
        <v>87</v>
      </c>
      <c r="AB78" s="830"/>
      <c r="AC78" s="830"/>
      <c r="AD78" s="830"/>
      <c r="AE78" s="830"/>
      <c r="AF78" s="830">
        <v>5714</v>
      </c>
      <c r="AG78" s="830"/>
      <c r="AH78" s="830"/>
      <c r="AI78" s="830"/>
      <c r="AJ78" s="830"/>
      <c r="AK78" s="830" t="s">
        <v>601</v>
      </c>
      <c r="AL78" s="830"/>
      <c r="AM78" s="830"/>
      <c r="AN78" s="830"/>
      <c r="AO78" s="830"/>
      <c r="AP78" s="830" t="s">
        <v>601</v>
      </c>
      <c r="AQ78" s="830"/>
      <c r="AR78" s="830"/>
      <c r="AS78" s="830"/>
      <c r="AT78" s="830"/>
      <c r="AU78" s="830" t="s">
        <v>601</v>
      </c>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393</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20836</v>
      </c>
      <c r="AG88" s="844"/>
      <c r="AH88" s="844"/>
      <c r="AI88" s="844"/>
      <c r="AJ88" s="844"/>
      <c r="AK88" s="841"/>
      <c r="AL88" s="841"/>
      <c r="AM88" s="841"/>
      <c r="AN88" s="841"/>
      <c r="AO88" s="841"/>
      <c r="AP88" s="844">
        <v>720</v>
      </c>
      <c r="AQ88" s="844"/>
      <c r="AR88" s="844"/>
      <c r="AS88" s="844"/>
      <c r="AT88" s="844"/>
      <c r="AU88" s="844">
        <v>742</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60</v>
      </c>
      <c r="CS102" s="852"/>
      <c r="CT102" s="852"/>
      <c r="CU102" s="852"/>
      <c r="CV102" s="891"/>
      <c r="CW102" s="890">
        <v>48</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309</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309</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309</v>
      </c>
      <c r="DR109" s="893"/>
      <c r="DS109" s="893"/>
      <c r="DT109" s="893"/>
      <c r="DU109" s="894"/>
      <c r="DV109" s="892" t="s">
        <v>444</v>
      </c>
      <c r="DW109" s="893"/>
      <c r="DX109" s="893"/>
      <c r="DY109" s="893"/>
      <c r="DZ109" s="895"/>
    </row>
    <row r="110" spans="1:131" s="226" customFormat="1" ht="26.25" customHeight="1" x14ac:dyDescent="0.15">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3178105</v>
      </c>
      <c r="AB110" s="900"/>
      <c r="AC110" s="900"/>
      <c r="AD110" s="900"/>
      <c r="AE110" s="901"/>
      <c r="AF110" s="902">
        <v>3215265</v>
      </c>
      <c r="AG110" s="900"/>
      <c r="AH110" s="900"/>
      <c r="AI110" s="900"/>
      <c r="AJ110" s="901"/>
      <c r="AK110" s="902">
        <v>3313759</v>
      </c>
      <c r="AL110" s="900"/>
      <c r="AM110" s="900"/>
      <c r="AN110" s="900"/>
      <c r="AO110" s="901"/>
      <c r="AP110" s="903">
        <v>23.5</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32943138</v>
      </c>
      <c r="BR110" s="931"/>
      <c r="BS110" s="931"/>
      <c r="BT110" s="931"/>
      <c r="BU110" s="931"/>
      <c r="BV110" s="931">
        <v>33588722</v>
      </c>
      <c r="BW110" s="931"/>
      <c r="BX110" s="931"/>
      <c r="BY110" s="931"/>
      <c r="BZ110" s="931"/>
      <c r="CA110" s="931">
        <v>32799666</v>
      </c>
      <c r="CB110" s="931"/>
      <c r="CC110" s="931"/>
      <c r="CD110" s="931"/>
      <c r="CE110" s="931"/>
      <c r="CF110" s="944">
        <v>232.7</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423</v>
      </c>
      <c r="DH110" s="931"/>
      <c r="DI110" s="931"/>
      <c r="DJ110" s="931"/>
      <c r="DK110" s="931"/>
      <c r="DL110" s="931" t="s">
        <v>423</v>
      </c>
      <c r="DM110" s="931"/>
      <c r="DN110" s="931"/>
      <c r="DO110" s="931"/>
      <c r="DP110" s="931"/>
      <c r="DQ110" s="931" t="s">
        <v>423</v>
      </c>
      <c r="DR110" s="931"/>
      <c r="DS110" s="931"/>
      <c r="DT110" s="931"/>
      <c r="DU110" s="931"/>
      <c r="DV110" s="932" t="s">
        <v>423</v>
      </c>
      <c r="DW110" s="932"/>
      <c r="DX110" s="932"/>
      <c r="DY110" s="932"/>
      <c r="DZ110" s="933"/>
    </row>
    <row r="111" spans="1:131" s="226"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423</v>
      </c>
      <c r="AB111" s="938"/>
      <c r="AC111" s="938"/>
      <c r="AD111" s="938"/>
      <c r="AE111" s="939"/>
      <c r="AF111" s="940" t="s">
        <v>423</v>
      </c>
      <c r="AG111" s="938"/>
      <c r="AH111" s="938"/>
      <c r="AI111" s="938"/>
      <c r="AJ111" s="939"/>
      <c r="AK111" s="940" t="s">
        <v>423</v>
      </c>
      <c r="AL111" s="938"/>
      <c r="AM111" s="938"/>
      <c r="AN111" s="938"/>
      <c r="AO111" s="939"/>
      <c r="AP111" s="941" t="s">
        <v>423</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540264</v>
      </c>
      <c r="BR111" s="926"/>
      <c r="BS111" s="926"/>
      <c r="BT111" s="926"/>
      <c r="BU111" s="926"/>
      <c r="BV111" s="926">
        <v>410358</v>
      </c>
      <c r="BW111" s="926"/>
      <c r="BX111" s="926"/>
      <c r="BY111" s="926"/>
      <c r="BZ111" s="926"/>
      <c r="CA111" s="926">
        <v>300389</v>
      </c>
      <c r="CB111" s="926"/>
      <c r="CC111" s="926"/>
      <c r="CD111" s="926"/>
      <c r="CE111" s="926"/>
      <c r="CF111" s="920">
        <v>2.1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423</v>
      </c>
      <c r="DH111" s="926"/>
      <c r="DI111" s="926"/>
      <c r="DJ111" s="926"/>
      <c r="DK111" s="926"/>
      <c r="DL111" s="926" t="s">
        <v>423</v>
      </c>
      <c r="DM111" s="926"/>
      <c r="DN111" s="926"/>
      <c r="DO111" s="926"/>
      <c r="DP111" s="926"/>
      <c r="DQ111" s="926" t="s">
        <v>423</v>
      </c>
      <c r="DR111" s="926"/>
      <c r="DS111" s="926"/>
      <c r="DT111" s="926"/>
      <c r="DU111" s="926"/>
      <c r="DV111" s="927" t="s">
        <v>423</v>
      </c>
      <c r="DW111" s="927"/>
      <c r="DX111" s="927"/>
      <c r="DY111" s="927"/>
      <c r="DZ111" s="928"/>
    </row>
    <row r="112" spans="1:131" s="226"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455</v>
      </c>
      <c r="AB112" s="959"/>
      <c r="AC112" s="959"/>
      <c r="AD112" s="959"/>
      <c r="AE112" s="960"/>
      <c r="AF112" s="961" t="s">
        <v>455</v>
      </c>
      <c r="AG112" s="959"/>
      <c r="AH112" s="959"/>
      <c r="AI112" s="959"/>
      <c r="AJ112" s="960"/>
      <c r="AK112" s="961" t="s">
        <v>456</v>
      </c>
      <c r="AL112" s="959"/>
      <c r="AM112" s="959"/>
      <c r="AN112" s="959"/>
      <c r="AO112" s="960"/>
      <c r="AP112" s="962" t="s">
        <v>457</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7239327</v>
      </c>
      <c r="BR112" s="926"/>
      <c r="BS112" s="926"/>
      <c r="BT112" s="926"/>
      <c r="BU112" s="926"/>
      <c r="BV112" s="926">
        <v>6465416</v>
      </c>
      <c r="BW112" s="926"/>
      <c r="BX112" s="926"/>
      <c r="BY112" s="926"/>
      <c r="BZ112" s="926"/>
      <c r="CA112" s="926">
        <v>6454835</v>
      </c>
      <c r="CB112" s="926"/>
      <c r="CC112" s="926"/>
      <c r="CD112" s="926"/>
      <c r="CE112" s="926"/>
      <c r="CF112" s="920">
        <v>45.8</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460</v>
      </c>
      <c r="DH112" s="926"/>
      <c r="DI112" s="926"/>
      <c r="DJ112" s="926"/>
      <c r="DK112" s="926"/>
      <c r="DL112" s="926" t="s">
        <v>460</v>
      </c>
      <c r="DM112" s="926"/>
      <c r="DN112" s="926"/>
      <c r="DO112" s="926"/>
      <c r="DP112" s="926"/>
      <c r="DQ112" s="926" t="s">
        <v>461</v>
      </c>
      <c r="DR112" s="926"/>
      <c r="DS112" s="926"/>
      <c r="DT112" s="926"/>
      <c r="DU112" s="926"/>
      <c r="DV112" s="927" t="s">
        <v>460</v>
      </c>
      <c r="DW112" s="927"/>
      <c r="DX112" s="927"/>
      <c r="DY112" s="927"/>
      <c r="DZ112" s="928"/>
    </row>
    <row r="113" spans="1:130" s="226" customFormat="1" ht="26.25" customHeight="1" x14ac:dyDescent="0.15">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622839</v>
      </c>
      <c r="AB113" s="938"/>
      <c r="AC113" s="938"/>
      <c r="AD113" s="938"/>
      <c r="AE113" s="939"/>
      <c r="AF113" s="940">
        <v>614639</v>
      </c>
      <c r="AG113" s="938"/>
      <c r="AH113" s="938"/>
      <c r="AI113" s="938"/>
      <c r="AJ113" s="939"/>
      <c r="AK113" s="940">
        <v>632461</v>
      </c>
      <c r="AL113" s="938"/>
      <c r="AM113" s="938"/>
      <c r="AN113" s="938"/>
      <c r="AO113" s="939"/>
      <c r="AP113" s="941">
        <v>4.5</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v>922099</v>
      </c>
      <c r="BR113" s="926"/>
      <c r="BS113" s="926"/>
      <c r="BT113" s="926"/>
      <c r="BU113" s="926"/>
      <c r="BV113" s="926">
        <v>834037</v>
      </c>
      <c r="BW113" s="926"/>
      <c r="BX113" s="926"/>
      <c r="BY113" s="926"/>
      <c r="BZ113" s="926"/>
      <c r="CA113" s="926">
        <v>742239</v>
      </c>
      <c r="CB113" s="926"/>
      <c r="CC113" s="926"/>
      <c r="CD113" s="926"/>
      <c r="CE113" s="926"/>
      <c r="CF113" s="920">
        <v>5.3</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465</v>
      </c>
      <c r="DH113" s="959"/>
      <c r="DI113" s="959"/>
      <c r="DJ113" s="959"/>
      <c r="DK113" s="960"/>
      <c r="DL113" s="961" t="s">
        <v>457</v>
      </c>
      <c r="DM113" s="959"/>
      <c r="DN113" s="959"/>
      <c r="DO113" s="959"/>
      <c r="DP113" s="960"/>
      <c r="DQ113" s="961" t="s">
        <v>460</v>
      </c>
      <c r="DR113" s="959"/>
      <c r="DS113" s="959"/>
      <c r="DT113" s="959"/>
      <c r="DU113" s="960"/>
      <c r="DV113" s="962" t="s">
        <v>131</v>
      </c>
      <c r="DW113" s="963"/>
      <c r="DX113" s="963"/>
      <c r="DY113" s="963"/>
      <c r="DZ113" s="964"/>
    </row>
    <row r="114" spans="1:130" s="226"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115798</v>
      </c>
      <c r="AB114" s="959"/>
      <c r="AC114" s="959"/>
      <c r="AD114" s="959"/>
      <c r="AE114" s="960"/>
      <c r="AF114" s="961">
        <v>108647</v>
      </c>
      <c r="AG114" s="959"/>
      <c r="AH114" s="959"/>
      <c r="AI114" s="959"/>
      <c r="AJ114" s="960"/>
      <c r="AK114" s="961">
        <v>113307</v>
      </c>
      <c r="AL114" s="959"/>
      <c r="AM114" s="959"/>
      <c r="AN114" s="959"/>
      <c r="AO114" s="960"/>
      <c r="AP114" s="962">
        <v>0.8</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3288701</v>
      </c>
      <c r="BR114" s="926"/>
      <c r="BS114" s="926"/>
      <c r="BT114" s="926"/>
      <c r="BU114" s="926"/>
      <c r="BV114" s="926">
        <v>3192834</v>
      </c>
      <c r="BW114" s="926"/>
      <c r="BX114" s="926"/>
      <c r="BY114" s="926"/>
      <c r="BZ114" s="926"/>
      <c r="CA114" s="926">
        <v>3148181</v>
      </c>
      <c r="CB114" s="926"/>
      <c r="CC114" s="926"/>
      <c r="CD114" s="926"/>
      <c r="CE114" s="926"/>
      <c r="CF114" s="920">
        <v>22.3</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469</v>
      </c>
      <c r="DH114" s="959"/>
      <c r="DI114" s="959"/>
      <c r="DJ114" s="959"/>
      <c r="DK114" s="960"/>
      <c r="DL114" s="961" t="s">
        <v>460</v>
      </c>
      <c r="DM114" s="959"/>
      <c r="DN114" s="959"/>
      <c r="DO114" s="959"/>
      <c r="DP114" s="960"/>
      <c r="DQ114" s="961" t="s">
        <v>465</v>
      </c>
      <c r="DR114" s="959"/>
      <c r="DS114" s="959"/>
      <c r="DT114" s="959"/>
      <c r="DU114" s="960"/>
      <c r="DV114" s="962" t="s">
        <v>455</v>
      </c>
      <c r="DW114" s="963"/>
      <c r="DX114" s="963"/>
      <c r="DY114" s="963"/>
      <c r="DZ114" s="964"/>
    </row>
    <row r="115" spans="1:130" s="226" customFormat="1" ht="26.25" customHeight="1" x14ac:dyDescent="0.15">
      <c r="A115" s="954"/>
      <c r="B115" s="955"/>
      <c r="C115" s="923" t="s">
        <v>470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190683</v>
      </c>
      <c r="AB115" s="938"/>
      <c r="AC115" s="938"/>
      <c r="AD115" s="938"/>
      <c r="AE115" s="939"/>
      <c r="AF115" s="940">
        <v>157892</v>
      </c>
      <c r="AG115" s="938"/>
      <c r="AH115" s="938"/>
      <c r="AI115" s="938"/>
      <c r="AJ115" s="939"/>
      <c r="AK115" s="940">
        <v>132330</v>
      </c>
      <c r="AL115" s="938"/>
      <c r="AM115" s="938"/>
      <c r="AN115" s="938"/>
      <c r="AO115" s="939"/>
      <c r="AP115" s="941">
        <v>0.9</v>
      </c>
      <c r="AQ115" s="942"/>
      <c r="AR115" s="942"/>
      <c r="AS115" s="942"/>
      <c r="AT115" s="943"/>
      <c r="AU115" s="908"/>
      <c r="AV115" s="909"/>
      <c r="AW115" s="909"/>
      <c r="AX115" s="909"/>
      <c r="AY115" s="909"/>
      <c r="AZ115" s="922" t="s">
        <v>471</v>
      </c>
      <c r="BA115" s="923"/>
      <c r="BB115" s="923"/>
      <c r="BC115" s="923"/>
      <c r="BD115" s="923"/>
      <c r="BE115" s="923"/>
      <c r="BF115" s="923"/>
      <c r="BG115" s="923"/>
      <c r="BH115" s="923"/>
      <c r="BI115" s="923"/>
      <c r="BJ115" s="923"/>
      <c r="BK115" s="923"/>
      <c r="BL115" s="923"/>
      <c r="BM115" s="923"/>
      <c r="BN115" s="923"/>
      <c r="BO115" s="923"/>
      <c r="BP115" s="924"/>
      <c r="BQ115" s="925" t="s">
        <v>455</v>
      </c>
      <c r="BR115" s="926"/>
      <c r="BS115" s="926"/>
      <c r="BT115" s="926"/>
      <c r="BU115" s="926"/>
      <c r="BV115" s="926" t="s">
        <v>469</v>
      </c>
      <c r="BW115" s="926"/>
      <c r="BX115" s="926"/>
      <c r="BY115" s="926"/>
      <c r="BZ115" s="926"/>
      <c r="CA115" s="926" t="s">
        <v>460</v>
      </c>
      <c r="CB115" s="926"/>
      <c r="CC115" s="926"/>
      <c r="CD115" s="926"/>
      <c r="CE115" s="926"/>
      <c r="CF115" s="920" t="s">
        <v>460</v>
      </c>
      <c r="CG115" s="921"/>
      <c r="CH115" s="921"/>
      <c r="CI115" s="921"/>
      <c r="CJ115" s="921"/>
      <c r="CK115" s="948"/>
      <c r="CL115" s="949"/>
      <c r="CM115" s="922" t="s">
        <v>472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469</v>
      </c>
      <c r="DH115" s="959"/>
      <c r="DI115" s="959"/>
      <c r="DJ115" s="959"/>
      <c r="DK115" s="960"/>
      <c r="DL115" s="961" t="s">
        <v>460</v>
      </c>
      <c r="DM115" s="959"/>
      <c r="DN115" s="959"/>
      <c r="DO115" s="959"/>
      <c r="DP115" s="960"/>
      <c r="DQ115" s="961" t="s">
        <v>460</v>
      </c>
      <c r="DR115" s="959"/>
      <c r="DS115" s="959"/>
      <c r="DT115" s="959"/>
      <c r="DU115" s="960"/>
      <c r="DV115" s="962" t="s">
        <v>391</v>
      </c>
      <c r="DW115" s="963"/>
      <c r="DX115" s="963"/>
      <c r="DY115" s="963"/>
      <c r="DZ115" s="964"/>
    </row>
    <row r="116" spans="1:130" s="226" customFormat="1" ht="26.25" customHeight="1" x14ac:dyDescent="0.15">
      <c r="A116" s="956"/>
      <c r="B116" s="957"/>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148</v>
      </c>
      <c r="AB116" s="959"/>
      <c r="AC116" s="959"/>
      <c r="AD116" s="959"/>
      <c r="AE116" s="960"/>
      <c r="AF116" s="961">
        <v>145</v>
      </c>
      <c r="AG116" s="959"/>
      <c r="AH116" s="959"/>
      <c r="AI116" s="959"/>
      <c r="AJ116" s="960"/>
      <c r="AK116" s="961">
        <v>599</v>
      </c>
      <c r="AL116" s="959"/>
      <c r="AM116" s="959"/>
      <c r="AN116" s="959"/>
      <c r="AO116" s="960"/>
      <c r="AP116" s="962">
        <v>0</v>
      </c>
      <c r="AQ116" s="963"/>
      <c r="AR116" s="963"/>
      <c r="AS116" s="963"/>
      <c r="AT116" s="964"/>
      <c r="AU116" s="908"/>
      <c r="AV116" s="909"/>
      <c r="AW116" s="909"/>
      <c r="AX116" s="909"/>
      <c r="AY116" s="909"/>
      <c r="AZ116" s="967" t="s">
        <v>474</v>
      </c>
      <c r="BA116" s="968"/>
      <c r="BB116" s="968"/>
      <c r="BC116" s="968"/>
      <c r="BD116" s="968"/>
      <c r="BE116" s="968"/>
      <c r="BF116" s="968"/>
      <c r="BG116" s="968"/>
      <c r="BH116" s="968"/>
      <c r="BI116" s="968"/>
      <c r="BJ116" s="968"/>
      <c r="BK116" s="968"/>
      <c r="BL116" s="968"/>
      <c r="BM116" s="968"/>
      <c r="BN116" s="968"/>
      <c r="BO116" s="968"/>
      <c r="BP116" s="969"/>
      <c r="BQ116" s="925" t="s">
        <v>469</v>
      </c>
      <c r="BR116" s="926"/>
      <c r="BS116" s="926"/>
      <c r="BT116" s="926"/>
      <c r="BU116" s="926"/>
      <c r="BV116" s="926" t="s">
        <v>465</v>
      </c>
      <c r="BW116" s="926"/>
      <c r="BX116" s="926"/>
      <c r="BY116" s="926"/>
      <c r="BZ116" s="926"/>
      <c r="CA116" s="926" t="s">
        <v>465</v>
      </c>
      <c r="CB116" s="926"/>
      <c r="CC116" s="926"/>
      <c r="CD116" s="926"/>
      <c r="CE116" s="926"/>
      <c r="CF116" s="920" t="s">
        <v>460</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465</v>
      </c>
      <c r="DH116" s="959"/>
      <c r="DI116" s="959"/>
      <c r="DJ116" s="959"/>
      <c r="DK116" s="960"/>
      <c r="DL116" s="961" t="s">
        <v>131</v>
      </c>
      <c r="DM116" s="959"/>
      <c r="DN116" s="959"/>
      <c r="DO116" s="959"/>
      <c r="DP116" s="960"/>
      <c r="DQ116" s="961" t="s">
        <v>465</v>
      </c>
      <c r="DR116" s="959"/>
      <c r="DS116" s="959"/>
      <c r="DT116" s="959"/>
      <c r="DU116" s="960"/>
      <c r="DV116" s="962" t="s">
        <v>460</v>
      </c>
      <c r="DW116" s="963"/>
      <c r="DX116" s="963"/>
      <c r="DY116" s="963"/>
      <c r="DZ116" s="964"/>
    </row>
    <row r="117" spans="1:130" s="226"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4107573</v>
      </c>
      <c r="AB117" s="979"/>
      <c r="AC117" s="979"/>
      <c r="AD117" s="979"/>
      <c r="AE117" s="980"/>
      <c r="AF117" s="981">
        <v>4096588</v>
      </c>
      <c r="AG117" s="979"/>
      <c r="AH117" s="979"/>
      <c r="AI117" s="979"/>
      <c r="AJ117" s="980"/>
      <c r="AK117" s="981">
        <v>4192456</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465</v>
      </c>
      <c r="BR117" s="926"/>
      <c r="BS117" s="926"/>
      <c r="BT117" s="926"/>
      <c r="BU117" s="926"/>
      <c r="BV117" s="926" t="s">
        <v>465</v>
      </c>
      <c r="BW117" s="926"/>
      <c r="BX117" s="926"/>
      <c r="BY117" s="926"/>
      <c r="BZ117" s="926"/>
      <c r="CA117" s="926" t="s">
        <v>469</v>
      </c>
      <c r="CB117" s="926"/>
      <c r="CC117" s="926"/>
      <c r="CD117" s="926"/>
      <c r="CE117" s="926"/>
      <c r="CF117" s="920" t="s">
        <v>465</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465</v>
      </c>
      <c r="DH117" s="959"/>
      <c r="DI117" s="959"/>
      <c r="DJ117" s="959"/>
      <c r="DK117" s="960"/>
      <c r="DL117" s="961" t="s">
        <v>465</v>
      </c>
      <c r="DM117" s="959"/>
      <c r="DN117" s="959"/>
      <c r="DO117" s="959"/>
      <c r="DP117" s="960"/>
      <c r="DQ117" s="961" t="s">
        <v>456</v>
      </c>
      <c r="DR117" s="959"/>
      <c r="DS117" s="959"/>
      <c r="DT117" s="959"/>
      <c r="DU117" s="960"/>
      <c r="DV117" s="962" t="s">
        <v>465</v>
      </c>
      <c r="DW117" s="963"/>
      <c r="DX117" s="963"/>
      <c r="DY117" s="963"/>
      <c r="DZ117" s="964"/>
    </row>
    <row r="118" spans="1:130" s="226" customFormat="1" ht="26.25" customHeight="1" x14ac:dyDescent="0.15">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309</v>
      </c>
      <c r="AL118" s="893"/>
      <c r="AM118" s="893"/>
      <c r="AN118" s="893"/>
      <c r="AO118" s="894"/>
      <c r="AP118" s="970" t="s">
        <v>444</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465</v>
      </c>
      <c r="BW118" s="1000"/>
      <c r="BX118" s="1000"/>
      <c r="BY118" s="1000"/>
      <c r="BZ118" s="1000"/>
      <c r="CA118" s="1000" t="s">
        <v>465</v>
      </c>
      <c r="CB118" s="1000"/>
      <c r="CC118" s="1000"/>
      <c r="CD118" s="1000"/>
      <c r="CE118" s="1000"/>
      <c r="CF118" s="920" t="s">
        <v>457</v>
      </c>
      <c r="CG118" s="921"/>
      <c r="CH118" s="921"/>
      <c r="CI118" s="921"/>
      <c r="CJ118" s="921"/>
      <c r="CK118" s="948"/>
      <c r="CL118" s="949"/>
      <c r="CM118" s="922" t="s">
        <v>480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465</v>
      </c>
      <c r="DH118" s="959"/>
      <c r="DI118" s="959"/>
      <c r="DJ118" s="959"/>
      <c r="DK118" s="960"/>
      <c r="DL118" s="961" t="s">
        <v>465</v>
      </c>
      <c r="DM118" s="959"/>
      <c r="DN118" s="959"/>
      <c r="DO118" s="959"/>
      <c r="DP118" s="960"/>
      <c r="DQ118" s="961" t="s">
        <v>457</v>
      </c>
      <c r="DR118" s="959"/>
      <c r="DS118" s="959"/>
      <c r="DT118" s="959"/>
      <c r="DU118" s="960"/>
      <c r="DV118" s="962" t="s">
        <v>465</v>
      </c>
      <c r="DW118" s="963"/>
      <c r="DX118" s="963"/>
      <c r="DY118" s="963"/>
      <c r="DZ118" s="964"/>
    </row>
    <row r="119" spans="1:130" s="226" customFormat="1" ht="26.25" customHeight="1" x14ac:dyDescent="0.15">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465</v>
      </c>
      <c r="AB119" s="900"/>
      <c r="AC119" s="900"/>
      <c r="AD119" s="900"/>
      <c r="AE119" s="901"/>
      <c r="AF119" s="902" t="s">
        <v>469</v>
      </c>
      <c r="AG119" s="900"/>
      <c r="AH119" s="900"/>
      <c r="AI119" s="900"/>
      <c r="AJ119" s="901"/>
      <c r="AK119" s="902" t="s">
        <v>455</v>
      </c>
      <c r="AL119" s="900"/>
      <c r="AM119" s="900"/>
      <c r="AN119" s="900"/>
      <c r="AO119" s="901"/>
      <c r="AP119" s="903" t="s">
        <v>460</v>
      </c>
      <c r="AQ119" s="904"/>
      <c r="AR119" s="904"/>
      <c r="AS119" s="904"/>
      <c r="AT119" s="905"/>
      <c r="AU119" s="910"/>
      <c r="AV119" s="911"/>
      <c r="AW119" s="911"/>
      <c r="AX119" s="911"/>
      <c r="AY119" s="911"/>
      <c r="AZ119" s="247" t="s">
        <v>189</v>
      </c>
      <c r="BA119" s="247"/>
      <c r="BB119" s="247"/>
      <c r="BC119" s="247"/>
      <c r="BD119" s="247"/>
      <c r="BE119" s="247"/>
      <c r="BF119" s="247"/>
      <c r="BG119" s="247"/>
      <c r="BH119" s="247"/>
      <c r="BI119" s="247"/>
      <c r="BJ119" s="247"/>
      <c r="BK119" s="247"/>
      <c r="BL119" s="247"/>
      <c r="BM119" s="247"/>
      <c r="BN119" s="247"/>
      <c r="BO119" s="977" t="s">
        <v>481</v>
      </c>
      <c r="BP119" s="1005"/>
      <c r="BQ119" s="999">
        <v>44933529</v>
      </c>
      <c r="BR119" s="1000"/>
      <c r="BS119" s="1000"/>
      <c r="BT119" s="1000"/>
      <c r="BU119" s="1000"/>
      <c r="BV119" s="1000">
        <v>44491367</v>
      </c>
      <c r="BW119" s="1000"/>
      <c r="BX119" s="1000"/>
      <c r="BY119" s="1000"/>
      <c r="BZ119" s="1000"/>
      <c r="CA119" s="1000">
        <v>43445310</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540264</v>
      </c>
      <c r="DH119" s="986"/>
      <c r="DI119" s="986"/>
      <c r="DJ119" s="986"/>
      <c r="DK119" s="987"/>
      <c r="DL119" s="985">
        <v>410358</v>
      </c>
      <c r="DM119" s="986"/>
      <c r="DN119" s="986"/>
      <c r="DO119" s="986"/>
      <c r="DP119" s="987"/>
      <c r="DQ119" s="985">
        <v>300389</v>
      </c>
      <c r="DR119" s="986"/>
      <c r="DS119" s="986"/>
      <c r="DT119" s="986"/>
      <c r="DU119" s="987"/>
      <c r="DV119" s="988">
        <v>2.1</v>
      </c>
      <c r="DW119" s="989"/>
      <c r="DX119" s="989"/>
      <c r="DY119" s="989"/>
      <c r="DZ119" s="990"/>
    </row>
    <row r="120" spans="1:130" s="226"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469</v>
      </c>
      <c r="AB120" s="959"/>
      <c r="AC120" s="959"/>
      <c r="AD120" s="959"/>
      <c r="AE120" s="960"/>
      <c r="AF120" s="961" t="s">
        <v>460</v>
      </c>
      <c r="AG120" s="959"/>
      <c r="AH120" s="959"/>
      <c r="AI120" s="959"/>
      <c r="AJ120" s="960"/>
      <c r="AK120" s="961" t="s">
        <v>465</v>
      </c>
      <c r="AL120" s="959"/>
      <c r="AM120" s="959"/>
      <c r="AN120" s="959"/>
      <c r="AO120" s="960"/>
      <c r="AP120" s="962" t="s">
        <v>465</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7866994</v>
      </c>
      <c r="BR120" s="931"/>
      <c r="BS120" s="931"/>
      <c r="BT120" s="931"/>
      <c r="BU120" s="931"/>
      <c r="BV120" s="931">
        <v>9255444</v>
      </c>
      <c r="BW120" s="931"/>
      <c r="BX120" s="931"/>
      <c r="BY120" s="931"/>
      <c r="BZ120" s="931"/>
      <c r="CA120" s="931">
        <v>9476246</v>
      </c>
      <c r="CB120" s="931"/>
      <c r="CC120" s="931"/>
      <c r="CD120" s="931"/>
      <c r="CE120" s="931"/>
      <c r="CF120" s="944">
        <v>67.2</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5058150</v>
      </c>
      <c r="DH120" s="931"/>
      <c r="DI120" s="931"/>
      <c r="DJ120" s="931"/>
      <c r="DK120" s="931"/>
      <c r="DL120" s="931">
        <v>4605946</v>
      </c>
      <c r="DM120" s="931"/>
      <c r="DN120" s="931"/>
      <c r="DO120" s="931"/>
      <c r="DP120" s="931"/>
      <c r="DQ120" s="931">
        <v>4156802</v>
      </c>
      <c r="DR120" s="931"/>
      <c r="DS120" s="931"/>
      <c r="DT120" s="931"/>
      <c r="DU120" s="931"/>
      <c r="DV120" s="932">
        <v>29.5</v>
      </c>
      <c r="DW120" s="932"/>
      <c r="DX120" s="932"/>
      <c r="DY120" s="932"/>
      <c r="DZ120" s="933"/>
    </row>
    <row r="121" spans="1:130" s="226" customFormat="1" ht="26.25" customHeight="1" x14ac:dyDescent="0.15">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460</v>
      </c>
      <c r="AG121" s="959"/>
      <c r="AH121" s="959"/>
      <c r="AI121" s="959"/>
      <c r="AJ121" s="960"/>
      <c r="AK121" s="961" t="s">
        <v>461</v>
      </c>
      <c r="AL121" s="959"/>
      <c r="AM121" s="959"/>
      <c r="AN121" s="959"/>
      <c r="AO121" s="960"/>
      <c r="AP121" s="962" t="s">
        <v>131</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508057</v>
      </c>
      <c r="BR121" s="926"/>
      <c r="BS121" s="926"/>
      <c r="BT121" s="926"/>
      <c r="BU121" s="926"/>
      <c r="BV121" s="926">
        <v>452470</v>
      </c>
      <c r="BW121" s="926"/>
      <c r="BX121" s="926"/>
      <c r="BY121" s="926"/>
      <c r="BZ121" s="926"/>
      <c r="CA121" s="926">
        <v>419991</v>
      </c>
      <c r="CB121" s="926"/>
      <c r="CC121" s="926"/>
      <c r="CD121" s="926"/>
      <c r="CE121" s="926"/>
      <c r="CF121" s="920">
        <v>3</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2181177</v>
      </c>
      <c r="DH121" s="926"/>
      <c r="DI121" s="926"/>
      <c r="DJ121" s="926"/>
      <c r="DK121" s="926"/>
      <c r="DL121" s="926">
        <v>1718886</v>
      </c>
      <c r="DM121" s="926"/>
      <c r="DN121" s="926"/>
      <c r="DO121" s="926"/>
      <c r="DP121" s="926"/>
      <c r="DQ121" s="926">
        <v>2177386</v>
      </c>
      <c r="DR121" s="926"/>
      <c r="DS121" s="926"/>
      <c r="DT121" s="926"/>
      <c r="DU121" s="926"/>
      <c r="DV121" s="927">
        <v>15.5</v>
      </c>
      <c r="DW121" s="927"/>
      <c r="DX121" s="927"/>
      <c r="DY121" s="927"/>
      <c r="DZ121" s="928"/>
    </row>
    <row r="122" spans="1:130" s="226" customFormat="1" ht="26.25" customHeight="1" x14ac:dyDescent="0.15">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465</v>
      </c>
      <c r="AB122" s="959"/>
      <c r="AC122" s="959"/>
      <c r="AD122" s="959"/>
      <c r="AE122" s="960"/>
      <c r="AF122" s="961" t="s">
        <v>465</v>
      </c>
      <c r="AG122" s="959"/>
      <c r="AH122" s="959"/>
      <c r="AI122" s="959"/>
      <c r="AJ122" s="960"/>
      <c r="AK122" s="961" t="s">
        <v>465</v>
      </c>
      <c r="AL122" s="959"/>
      <c r="AM122" s="959"/>
      <c r="AN122" s="959"/>
      <c r="AO122" s="960"/>
      <c r="AP122" s="962" t="s">
        <v>465</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28455880</v>
      </c>
      <c r="BR122" s="1000"/>
      <c r="BS122" s="1000"/>
      <c r="BT122" s="1000"/>
      <c r="BU122" s="1000"/>
      <c r="BV122" s="1000">
        <v>28082953</v>
      </c>
      <c r="BW122" s="1000"/>
      <c r="BX122" s="1000"/>
      <c r="BY122" s="1000"/>
      <c r="BZ122" s="1000"/>
      <c r="CA122" s="1000">
        <v>27664644</v>
      </c>
      <c r="CB122" s="1000"/>
      <c r="CC122" s="1000"/>
      <c r="CD122" s="1000"/>
      <c r="CE122" s="1000"/>
      <c r="CF122" s="1017">
        <v>196.3</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t="s">
        <v>465</v>
      </c>
      <c r="DH122" s="926"/>
      <c r="DI122" s="926"/>
      <c r="DJ122" s="926"/>
      <c r="DK122" s="926"/>
      <c r="DL122" s="926">
        <v>140584</v>
      </c>
      <c r="DM122" s="926"/>
      <c r="DN122" s="926"/>
      <c r="DO122" s="926"/>
      <c r="DP122" s="926"/>
      <c r="DQ122" s="926">
        <v>120647</v>
      </c>
      <c r="DR122" s="926"/>
      <c r="DS122" s="926"/>
      <c r="DT122" s="926"/>
      <c r="DU122" s="926"/>
      <c r="DV122" s="927">
        <v>0.9</v>
      </c>
      <c r="DW122" s="927"/>
      <c r="DX122" s="927"/>
      <c r="DY122" s="927"/>
      <c r="DZ122" s="928"/>
    </row>
    <row r="123" spans="1:130" s="226" customFormat="1" ht="26.25" customHeight="1" x14ac:dyDescent="0.15">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16244</v>
      </c>
      <c r="AB123" s="959"/>
      <c r="AC123" s="959"/>
      <c r="AD123" s="959"/>
      <c r="AE123" s="960"/>
      <c r="AF123" s="961" t="s">
        <v>131</v>
      </c>
      <c r="AG123" s="959"/>
      <c r="AH123" s="959"/>
      <c r="AI123" s="959"/>
      <c r="AJ123" s="960"/>
      <c r="AK123" s="961" t="s">
        <v>465</v>
      </c>
      <c r="AL123" s="959"/>
      <c r="AM123" s="959"/>
      <c r="AN123" s="959"/>
      <c r="AO123" s="960"/>
      <c r="AP123" s="962" t="s">
        <v>469</v>
      </c>
      <c r="AQ123" s="963"/>
      <c r="AR123" s="963"/>
      <c r="AS123" s="963"/>
      <c r="AT123" s="964"/>
      <c r="AU123" s="997"/>
      <c r="AV123" s="998"/>
      <c r="AW123" s="998"/>
      <c r="AX123" s="998"/>
      <c r="AY123" s="998"/>
      <c r="AZ123" s="247" t="s">
        <v>189</v>
      </c>
      <c r="BA123" s="247"/>
      <c r="BB123" s="247"/>
      <c r="BC123" s="247"/>
      <c r="BD123" s="247"/>
      <c r="BE123" s="247"/>
      <c r="BF123" s="247"/>
      <c r="BG123" s="247"/>
      <c r="BH123" s="247"/>
      <c r="BI123" s="247"/>
      <c r="BJ123" s="247"/>
      <c r="BK123" s="247"/>
      <c r="BL123" s="247"/>
      <c r="BM123" s="247"/>
      <c r="BN123" s="247"/>
      <c r="BO123" s="977" t="s">
        <v>492</v>
      </c>
      <c r="BP123" s="1005"/>
      <c r="BQ123" s="1063">
        <v>36830931</v>
      </c>
      <c r="BR123" s="1064"/>
      <c r="BS123" s="1064"/>
      <c r="BT123" s="1064"/>
      <c r="BU123" s="1064"/>
      <c r="BV123" s="1064">
        <v>37790867</v>
      </c>
      <c r="BW123" s="1064"/>
      <c r="BX123" s="1064"/>
      <c r="BY123" s="1064"/>
      <c r="BZ123" s="1064"/>
      <c r="CA123" s="1064">
        <v>37560881</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t="s">
        <v>456</v>
      </c>
      <c r="DH123" s="959"/>
      <c r="DI123" s="959"/>
      <c r="DJ123" s="959"/>
      <c r="DK123" s="960"/>
      <c r="DL123" s="961" t="s">
        <v>391</v>
      </c>
      <c r="DM123" s="959"/>
      <c r="DN123" s="959"/>
      <c r="DO123" s="959"/>
      <c r="DP123" s="960"/>
      <c r="DQ123" s="961" t="s">
        <v>465</v>
      </c>
      <c r="DR123" s="959"/>
      <c r="DS123" s="959"/>
      <c r="DT123" s="959"/>
      <c r="DU123" s="960"/>
      <c r="DV123" s="962" t="s">
        <v>465</v>
      </c>
      <c r="DW123" s="963"/>
      <c r="DX123" s="963"/>
      <c r="DY123" s="963"/>
      <c r="DZ123" s="964"/>
    </row>
    <row r="124" spans="1:130" s="226" customFormat="1" ht="26.25" customHeight="1" thickBot="1" x14ac:dyDescent="0.2">
      <c r="A124" s="1057"/>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131</v>
      </c>
      <c r="AG124" s="959"/>
      <c r="AH124" s="959"/>
      <c r="AI124" s="959"/>
      <c r="AJ124" s="960"/>
      <c r="AK124" s="961" t="s">
        <v>460</v>
      </c>
      <c r="AL124" s="959"/>
      <c r="AM124" s="959"/>
      <c r="AN124" s="959"/>
      <c r="AO124" s="960"/>
      <c r="AP124" s="962" t="s">
        <v>391</v>
      </c>
      <c r="AQ124" s="963"/>
      <c r="AR124" s="963"/>
      <c r="AS124" s="963"/>
      <c r="AT124" s="964"/>
      <c r="AU124" s="1059" t="s">
        <v>494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57.2</v>
      </c>
      <c r="BR124" s="1027"/>
      <c r="BS124" s="1027"/>
      <c r="BT124" s="1027"/>
      <c r="BU124" s="1027"/>
      <c r="BV124" s="1027">
        <v>45.5</v>
      </c>
      <c r="BW124" s="1027"/>
      <c r="BX124" s="1027"/>
      <c r="BY124" s="1027"/>
      <c r="BZ124" s="1027"/>
      <c r="CA124" s="1027">
        <v>41.7</v>
      </c>
      <c r="CB124" s="1027"/>
      <c r="CC124" s="1027"/>
      <c r="CD124" s="1027"/>
      <c r="CE124" s="1027"/>
      <c r="CF124" s="1028"/>
      <c r="CG124" s="1029"/>
      <c r="CH124" s="1029"/>
      <c r="CI124" s="1029"/>
      <c r="CJ124" s="1030"/>
      <c r="CK124" s="1012"/>
      <c r="CL124" s="1012"/>
      <c r="CM124" s="1012"/>
      <c r="CN124" s="1012"/>
      <c r="CO124" s="1013"/>
      <c r="CP124" s="1019" t="s">
        <v>495</v>
      </c>
      <c r="CQ124" s="1020"/>
      <c r="CR124" s="1020"/>
      <c r="CS124" s="1020"/>
      <c r="CT124" s="1020"/>
      <c r="CU124" s="1020"/>
      <c r="CV124" s="1020"/>
      <c r="CW124" s="1020"/>
      <c r="CX124" s="1020"/>
      <c r="CY124" s="1020"/>
      <c r="CZ124" s="1020"/>
      <c r="DA124" s="1020"/>
      <c r="DB124" s="1020"/>
      <c r="DC124" s="1020"/>
      <c r="DD124" s="1020"/>
      <c r="DE124" s="1020"/>
      <c r="DF124" s="1021"/>
      <c r="DG124" s="1004" t="s">
        <v>456</v>
      </c>
      <c r="DH124" s="986"/>
      <c r="DI124" s="986"/>
      <c r="DJ124" s="986"/>
      <c r="DK124" s="987"/>
      <c r="DL124" s="985" t="s">
        <v>391</v>
      </c>
      <c r="DM124" s="986"/>
      <c r="DN124" s="986"/>
      <c r="DO124" s="986"/>
      <c r="DP124" s="987"/>
      <c r="DQ124" s="985" t="s">
        <v>465</v>
      </c>
      <c r="DR124" s="986"/>
      <c r="DS124" s="986"/>
      <c r="DT124" s="986"/>
      <c r="DU124" s="987"/>
      <c r="DV124" s="988" t="s">
        <v>465</v>
      </c>
      <c r="DW124" s="989"/>
      <c r="DX124" s="989"/>
      <c r="DY124" s="989"/>
      <c r="DZ124" s="990"/>
    </row>
    <row r="125" spans="1:130" s="226" customFormat="1" ht="26.25" customHeight="1" x14ac:dyDescent="0.15">
      <c r="A125" s="1057"/>
      <c r="B125" s="949"/>
      <c r="C125" s="922" t="s">
        <v>480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460</v>
      </c>
      <c r="AB125" s="959"/>
      <c r="AC125" s="959"/>
      <c r="AD125" s="959"/>
      <c r="AE125" s="960"/>
      <c r="AF125" s="961" t="s">
        <v>456</v>
      </c>
      <c r="AG125" s="959"/>
      <c r="AH125" s="959"/>
      <c r="AI125" s="959"/>
      <c r="AJ125" s="960"/>
      <c r="AK125" s="961" t="s">
        <v>460</v>
      </c>
      <c r="AL125" s="959"/>
      <c r="AM125" s="959"/>
      <c r="AN125" s="959"/>
      <c r="AO125" s="960"/>
      <c r="AP125" s="962" t="s">
        <v>391</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496</v>
      </c>
      <c r="CL125" s="1007"/>
      <c r="CM125" s="1007"/>
      <c r="CN125" s="1007"/>
      <c r="CO125" s="1008"/>
      <c r="CP125" s="929" t="s">
        <v>497</v>
      </c>
      <c r="CQ125" s="897"/>
      <c r="CR125" s="897"/>
      <c r="CS125" s="897"/>
      <c r="CT125" s="897"/>
      <c r="CU125" s="897"/>
      <c r="CV125" s="897"/>
      <c r="CW125" s="897"/>
      <c r="CX125" s="897"/>
      <c r="CY125" s="897"/>
      <c r="CZ125" s="897"/>
      <c r="DA125" s="897"/>
      <c r="DB125" s="897"/>
      <c r="DC125" s="897"/>
      <c r="DD125" s="897"/>
      <c r="DE125" s="897"/>
      <c r="DF125" s="898"/>
      <c r="DG125" s="930" t="s">
        <v>391</v>
      </c>
      <c r="DH125" s="931"/>
      <c r="DI125" s="931"/>
      <c r="DJ125" s="931"/>
      <c r="DK125" s="931"/>
      <c r="DL125" s="931" t="s">
        <v>460</v>
      </c>
      <c r="DM125" s="931"/>
      <c r="DN125" s="931"/>
      <c r="DO125" s="931"/>
      <c r="DP125" s="931"/>
      <c r="DQ125" s="931" t="s">
        <v>460</v>
      </c>
      <c r="DR125" s="931"/>
      <c r="DS125" s="931"/>
      <c r="DT125" s="931"/>
      <c r="DU125" s="931"/>
      <c r="DV125" s="932" t="s">
        <v>391</v>
      </c>
      <c r="DW125" s="932"/>
      <c r="DX125" s="932"/>
      <c r="DY125" s="932"/>
      <c r="DZ125" s="933"/>
    </row>
    <row r="126" spans="1:130" s="226" customFormat="1" ht="26.25" customHeight="1" thickBot="1" x14ac:dyDescent="0.2">
      <c r="A126" s="1057"/>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172538</v>
      </c>
      <c r="AB126" s="959"/>
      <c r="AC126" s="959"/>
      <c r="AD126" s="959"/>
      <c r="AE126" s="960"/>
      <c r="AF126" s="961">
        <v>149996</v>
      </c>
      <c r="AG126" s="959"/>
      <c r="AH126" s="959"/>
      <c r="AI126" s="959"/>
      <c r="AJ126" s="960"/>
      <c r="AK126" s="961">
        <v>125900</v>
      </c>
      <c r="AL126" s="959"/>
      <c r="AM126" s="959"/>
      <c r="AN126" s="959"/>
      <c r="AO126" s="960"/>
      <c r="AP126" s="962">
        <v>0.9</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391</v>
      </c>
      <c r="DH126" s="926"/>
      <c r="DI126" s="926"/>
      <c r="DJ126" s="926"/>
      <c r="DK126" s="926"/>
      <c r="DL126" s="926" t="s">
        <v>465</v>
      </c>
      <c r="DM126" s="926"/>
      <c r="DN126" s="926"/>
      <c r="DO126" s="926"/>
      <c r="DP126" s="926"/>
      <c r="DQ126" s="926" t="s">
        <v>460</v>
      </c>
      <c r="DR126" s="926"/>
      <c r="DS126" s="926"/>
      <c r="DT126" s="926"/>
      <c r="DU126" s="926"/>
      <c r="DV126" s="927" t="s">
        <v>460</v>
      </c>
      <c r="DW126" s="927"/>
      <c r="DX126" s="927"/>
      <c r="DY126" s="927"/>
      <c r="DZ126" s="928"/>
    </row>
    <row r="127" spans="1:130" s="226" customFormat="1" ht="26.25" customHeight="1" x14ac:dyDescent="0.15">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1901</v>
      </c>
      <c r="AB127" s="959"/>
      <c r="AC127" s="959"/>
      <c r="AD127" s="959"/>
      <c r="AE127" s="960"/>
      <c r="AF127" s="961">
        <v>7896</v>
      </c>
      <c r="AG127" s="959"/>
      <c r="AH127" s="959"/>
      <c r="AI127" s="959"/>
      <c r="AJ127" s="960"/>
      <c r="AK127" s="961">
        <v>6430</v>
      </c>
      <c r="AL127" s="959"/>
      <c r="AM127" s="959"/>
      <c r="AN127" s="959"/>
      <c r="AO127" s="960"/>
      <c r="AP127" s="962">
        <v>0</v>
      </c>
      <c r="AQ127" s="963"/>
      <c r="AR127" s="963"/>
      <c r="AS127" s="963"/>
      <c r="AT127" s="964"/>
      <c r="AU127" s="228"/>
      <c r="AV127" s="228"/>
      <c r="AW127" s="228"/>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465</v>
      </c>
      <c r="DH127" s="926"/>
      <c r="DI127" s="926"/>
      <c r="DJ127" s="926"/>
      <c r="DK127" s="926"/>
      <c r="DL127" s="926" t="s">
        <v>460</v>
      </c>
      <c r="DM127" s="926"/>
      <c r="DN127" s="926"/>
      <c r="DO127" s="926"/>
      <c r="DP127" s="926"/>
      <c r="DQ127" s="926" t="s">
        <v>391</v>
      </c>
      <c r="DR127" s="926"/>
      <c r="DS127" s="926"/>
      <c r="DT127" s="926"/>
      <c r="DU127" s="926"/>
      <c r="DV127" s="927" t="s">
        <v>469</v>
      </c>
      <c r="DW127" s="927"/>
      <c r="DX127" s="927"/>
      <c r="DY127" s="927"/>
      <c r="DZ127" s="928"/>
    </row>
    <row r="128" spans="1:130" s="226" customFormat="1" ht="26.25" customHeight="1" thickBot="1" x14ac:dyDescent="0.2">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73199</v>
      </c>
      <c r="AB128" s="1046"/>
      <c r="AC128" s="1046"/>
      <c r="AD128" s="1046"/>
      <c r="AE128" s="1047"/>
      <c r="AF128" s="1048">
        <v>57929</v>
      </c>
      <c r="AG128" s="1046"/>
      <c r="AH128" s="1046"/>
      <c r="AI128" s="1046"/>
      <c r="AJ128" s="1047"/>
      <c r="AK128" s="1048">
        <v>30438</v>
      </c>
      <c r="AL128" s="1046"/>
      <c r="AM128" s="1046"/>
      <c r="AN128" s="1046"/>
      <c r="AO128" s="1047"/>
      <c r="AP128" s="1049"/>
      <c r="AQ128" s="1050"/>
      <c r="AR128" s="1050"/>
      <c r="AS128" s="1050"/>
      <c r="AT128" s="1051"/>
      <c r="AU128" s="228"/>
      <c r="AV128" s="228"/>
      <c r="AW128" s="228"/>
      <c r="AX128" s="896" t="s">
        <v>507</v>
      </c>
      <c r="AY128" s="897"/>
      <c r="AZ128" s="897"/>
      <c r="BA128" s="897"/>
      <c r="BB128" s="897"/>
      <c r="BC128" s="897"/>
      <c r="BD128" s="897"/>
      <c r="BE128" s="898"/>
      <c r="BF128" s="1052" t="s">
        <v>460</v>
      </c>
      <c r="BG128" s="1053"/>
      <c r="BH128" s="1053"/>
      <c r="BI128" s="1053"/>
      <c r="BJ128" s="1053"/>
      <c r="BK128" s="1053"/>
      <c r="BL128" s="1054"/>
      <c r="BM128" s="1052">
        <v>12.65</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508</v>
      </c>
      <c r="CQ128" s="726"/>
      <c r="CR128" s="726"/>
      <c r="CS128" s="726"/>
      <c r="CT128" s="726"/>
      <c r="CU128" s="726"/>
      <c r="CV128" s="726"/>
      <c r="CW128" s="726"/>
      <c r="CX128" s="726"/>
      <c r="CY128" s="726"/>
      <c r="CZ128" s="726"/>
      <c r="DA128" s="726"/>
      <c r="DB128" s="726"/>
      <c r="DC128" s="726"/>
      <c r="DD128" s="726"/>
      <c r="DE128" s="726"/>
      <c r="DF128" s="1036"/>
      <c r="DG128" s="1037" t="s">
        <v>460</v>
      </c>
      <c r="DH128" s="1038"/>
      <c r="DI128" s="1038"/>
      <c r="DJ128" s="1038"/>
      <c r="DK128" s="1038"/>
      <c r="DL128" s="1038" t="s">
        <v>460</v>
      </c>
      <c r="DM128" s="1038"/>
      <c r="DN128" s="1038"/>
      <c r="DO128" s="1038"/>
      <c r="DP128" s="1038"/>
      <c r="DQ128" s="1038" t="s">
        <v>391</v>
      </c>
      <c r="DR128" s="1038"/>
      <c r="DS128" s="1038"/>
      <c r="DT128" s="1038"/>
      <c r="DU128" s="1038"/>
      <c r="DV128" s="1039" t="s">
        <v>460</v>
      </c>
      <c r="DW128" s="1039"/>
      <c r="DX128" s="1039"/>
      <c r="DY128" s="1039"/>
      <c r="DZ128" s="1040"/>
    </row>
    <row r="129" spans="1:131" s="226"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16954827</v>
      </c>
      <c r="AB129" s="959"/>
      <c r="AC129" s="959"/>
      <c r="AD129" s="959"/>
      <c r="AE129" s="960"/>
      <c r="AF129" s="961">
        <v>17496933</v>
      </c>
      <c r="AG129" s="959"/>
      <c r="AH129" s="959"/>
      <c r="AI129" s="959"/>
      <c r="AJ129" s="960"/>
      <c r="AK129" s="961">
        <v>16890830</v>
      </c>
      <c r="AL129" s="959"/>
      <c r="AM129" s="959"/>
      <c r="AN129" s="959"/>
      <c r="AO129" s="960"/>
      <c r="AP129" s="1073"/>
      <c r="AQ129" s="1074"/>
      <c r="AR129" s="1074"/>
      <c r="AS129" s="1074"/>
      <c r="AT129" s="1075"/>
      <c r="AU129" s="229"/>
      <c r="AV129" s="229"/>
      <c r="AW129" s="229"/>
      <c r="AX129" s="1065" t="s">
        <v>510</v>
      </c>
      <c r="AY129" s="923"/>
      <c r="AZ129" s="923"/>
      <c r="BA129" s="923"/>
      <c r="BB129" s="923"/>
      <c r="BC129" s="923"/>
      <c r="BD129" s="923"/>
      <c r="BE129" s="924"/>
      <c r="BF129" s="1066" t="s">
        <v>460</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2813769</v>
      </c>
      <c r="AB130" s="959"/>
      <c r="AC130" s="959"/>
      <c r="AD130" s="959"/>
      <c r="AE130" s="960"/>
      <c r="AF130" s="961">
        <v>2787634</v>
      </c>
      <c r="AG130" s="959"/>
      <c r="AH130" s="959"/>
      <c r="AI130" s="959"/>
      <c r="AJ130" s="960"/>
      <c r="AK130" s="961">
        <v>2798088</v>
      </c>
      <c r="AL130" s="959"/>
      <c r="AM130" s="959"/>
      <c r="AN130" s="959"/>
      <c r="AO130" s="960"/>
      <c r="AP130" s="1073"/>
      <c r="AQ130" s="1074"/>
      <c r="AR130" s="1074"/>
      <c r="AS130" s="1074"/>
      <c r="AT130" s="1075"/>
      <c r="AU130" s="229"/>
      <c r="AV130" s="229"/>
      <c r="AW130" s="229"/>
      <c r="AX130" s="1065" t="s">
        <v>513</v>
      </c>
      <c r="AY130" s="923"/>
      <c r="AZ130" s="923"/>
      <c r="BA130" s="923"/>
      <c r="BB130" s="923"/>
      <c r="BC130" s="923"/>
      <c r="BD130" s="923"/>
      <c r="BE130" s="924"/>
      <c r="BF130" s="1101">
        <v>8.9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14141058</v>
      </c>
      <c r="AB131" s="986"/>
      <c r="AC131" s="986"/>
      <c r="AD131" s="986"/>
      <c r="AE131" s="987"/>
      <c r="AF131" s="985">
        <v>14709299</v>
      </c>
      <c r="AG131" s="986"/>
      <c r="AH131" s="986"/>
      <c r="AI131" s="986"/>
      <c r="AJ131" s="987"/>
      <c r="AK131" s="985">
        <v>14092742</v>
      </c>
      <c r="AL131" s="986"/>
      <c r="AM131" s="986"/>
      <c r="AN131" s="986"/>
      <c r="AO131" s="987"/>
      <c r="AP131" s="1110"/>
      <c r="AQ131" s="1111"/>
      <c r="AR131" s="1111"/>
      <c r="AS131" s="1111"/>
      <c r="AT131" s="1112"/>
      <c r="AU131" s="229"/>
      <c r="AV131" s="229"/>
      <c r="AW131" s="229"/>
      <c r="AX131" s="1083" t="s">
        <v>515</v>
      </c>
      <c r="AY131" s="726"/>
      <c r="AZ131" s="726"/>
      <c r="BA131" s="726"/>
      <c r="BB131" s="726"/>
      <c r="BC131" s="726"/>
      <c r="BD131" s="726"/>
      <c r="BE131" s="1036"/>
      <c r="BF131" s="1084">
        <v>41.7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8.6316384530000008</v>
      </c>
      <c r="AB132" s="1097"/>
      <c r="AC132" s="1097"/>
      <c r="AD132" s="1097"/>
      <c r="AE132" s="1098"/>
      <c r="AF132" s="1099">
        <v>8.5049940179999997</v>
      </c>
      <c r="AG132" s="1097"/>
      <c r="AH132" s="1097"/>
      <c r="AI132" s="1097"/>
      <c r="AJ132" s="1098"/>
      <c r="AK132" s="1099">
        <v>9.6782443049999998</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9.3000000000000007</v>
      </c>
      <c r="AB133" s="1080"/>
      <c r="AC133" s="1080"/>
      <c r="AD133" s="1080"/>
      <c r="AE133" s="1081"/>
      <c r="AF133" s="1079">
        <v>8.9</v>
      </c>
      <c r="AG133" s="1080"/>
      <c r="AH133" s="1080"/>
      <c r="AI133" s="1080"/>
      <c r="AJ133" s="1081"/>
      <c r="AK133" s="1079">
        <v>8.9</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DwMYCwWaHtqpllwsVRIzK7Lr+XRhCOoTz9a1SzITLOEjlHNKB8WNd1/zypsuqLgf9V2Ex57j4Bcs2zjm+q8pQ==" saltValue="5VjSI8EeF/IPLTeqcwfk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65AE-53BC-4ED5-807D-CEC832EBFE3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3FFxGsg99gJ/xk3OxehdIY/Ikyz+uyaboKtcOuO93Wg1uzx41HgbjC+PudSXobJbZqOALJpwZ2D/Ll6BaoL8HQ==" saltValue="x/6Du1h1qlD9IqtQ/AJ7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L3vz5a6hevJkt6BHB7YBCXYKFOL3V5w6SNZg1p3Nt/yZEj+73eg8vujtae/YxPVLDSI3BXbGEMgqjlSBPnrUg==" saltValue="kTDa0gTViZRxsKv8U0Hj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527</v>
      </c>
      <c r="AL9" s="1117"/>
      <c r="AM9" s="1117"/>
      <c r="AN9" s="1118"/>
      <c r="AO9" s="277">
        <v>4570708</v>
      </c>
      <c r="AP9" s="277">
        <v>87625</v>
      </c>
      <c r="AQ9" s="278">
        <v>86855</v>
      </c>
      <c r="AR9" s="279">
        <v>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528</v>
      </c>
      <c r="AL10" s="1117"/>
      <c r="AM10" s="1117"/>
      <c r="AN10" s="1118"/>
      <c r="AO10" s="280">
        <v>571396</v>
      </c>
      <c r="AP10" s="280">
        <v>10954</v>
      </c>
      <c r="AQ10" s="281">
        <v>6847</v>
      </c>
      <c r="AR10" s="282">
        <v>60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529</v>
      </c>
      <c r="AL11" s="1117"/>
      <c r="AM11" s="1117"/>
      <c r="AN11" s="1118"/>
      <c r="AO11" s="280">
        <v>44963</v>
      </c>
      <c r="AP11" s="280">
        <v>862</v>
      </c>
      <c r="AQ11" s="281">
        <v>1522</v>
      </c>
      <c r="AR11" s="282">
        <v>-43.4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530</v>
      </c>
      <c r="AL12" s="1117"/>
      <c r="AM12" s="1117"/>
      <c r="AN12" s="1118"/>
      <c r="AO12" s="280" t="s">
        <v>531</v>
      </c>
      <c r="AP12" s="280" t="s">
        <v>531</v>
      </c>
      <c r="AQ12" s="281">
        <v>12</v>
      </c>
      <c r="AR12" s="282" t="s">
        <v>531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532</v>
      </c>
      <c r="AL13" s="1117"/>
      <c r="AM13" s="1117"/>
      <c r="AN13" s="1118"/>
      <c r="AO13" s="280">
        <v>122379</v>
      </c>
      <c r="AP13" s="280">
        <v>2346</v>
      </c>
      <c r="AQ13" s="281">
        <v>3290</v>
      </c>
      <c r="AR13" s="282">
        <v>-28.7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533</v>
      </c>
      <c r="AL14" s="1117"/>
      <c r="AM14" s="1117"/>
      <c r="AN14" s="1118"/>
      <c r="AO14" s="280">
        <v>88467</v>
      </c>
      <c r="AP14" s="280">
        <v>1696</v>
      </c>
      <c r="AQ14" s="281">
        <v>1835</v>
      </c>
      <c r="AR14" s="282">
        <v>-7.6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534</v>
      </c>
      <c r="AL15" s="1120"/>
      <c r="AM15" s="1120"/>
      <c r="AN15" s="1121"/>
      <c r="AO15" s="280">
        <v>-251013</v>
      </c>
      <c r="AP15" s="280">
        <v>-4812</v>
      </c>
      <c r="AQ15" s="281">
        <v>-6144</v>
      </c>
      <c r="AR15" s="282">
        <v>-21.7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189</v>
      </c>
      <c r="AL16" s="1120"/>
      <c r="AM16" s="1120"/>
      <c r="AN16" s="1121"/>
      <c r="AO16" s="280">
        <v>5146900</v>
      </c>
      <c r="AP16" s="280">
        <v>98671</v>
      </c>
      <c r="AQ16" s="281">
        <v>94217</v>
      </c>
      <c r="AR16" s="282">
        <v>4.7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539</v>
      </c>
      <c r="AL21" s="1123"/>
      <c r="AM21" s="1123"/>
      <c r="AN21" s="1124"/>
      <c r="AO21" s="293">
        <v>8.61</v>
      </c>
      <c r="AP21" s="294">
        <v>8.67</v>
      </c>
      <c r="AQ21" s="295">
        <v>-0.06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540</v>
      </c>
      <c r="AL22" s="1123"/>
      <c r="AM22" s="1123"/>
      <c r="AN22" s="1124"/>
      <c r="AO22" s="298">
        <v>99.4</v>
      </c>
      <c r="AP22" s="299">
        <v>97.8</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544</v>
      </c>
      <c r="AL32" s="1131"/>
      <c r="AM32" s="1131"/>
      <c r="AN32" s="1132"/>
      <c r="AO32" s="308">
        <v>3313759</v>
      </c>
      <c r="AP32" s="308">
        <v>63528</v>
      </c>
      <c r="AQ32" s="309">
        <v>62389</v>
      </c>
      <c r="AR32" s="310">
        <v>1.8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545</v>
      </c>
      <c r="AL33" s="1131"/>
      <c r="AM33" s="1131"/>
      <c r="AN33" s="1132"/>
      <c r="AO33" s="308" t="s">
        <v>531</v>
      </c>
      <c r="AP33" s="308" t="s">
        <v>531</v>
      </c>
      <c r="AQ33" s="309" t="s">
        <v>531</v>
      </c>
      <c r="AR33" s="310" t="s">
        <v>531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546</v>
      </c>
      <c r="AL34" s="1131"/>
      <c r="AM34" s="1131"/>
      <c r="AN34" s="1132"/>
      <c r="AO34" s="308" t="s">
        <v>531</v>
      </c>
      <c r="AP34" s="308" t="s">
        <v>531</v>
      </c>
      <c r="AQ34" s="309">
        <v>3</v>
      </c>
      <c r="AR34" s="310" t="s">
        <v>531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547</v>
      </c>
      <c r="AL35" s="1131"/>
      <c r="AM35" s="1131"/>
      <c r="AN35" s="1132"/>
      <c r="AO35" s="308">
        <v>632461</v>
      </c>
      <c r="AP35" s="308">
        <v>12125</v>
      </c>
      <c r="AQ35" s="309">
        <v>14672</v>
      </c>
      <c r="AR35" s="310">
        <v>-17.399999999999999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548</v>
      </c>
      <c r="AL36" s="1131"/>
      <c r="AM36" s="1131"/>
      <c r="AN36" s="1132"/>
      <c r="AO36" s="308">
        <v>113307</v>
      </c>
      <c r="AP36" s="308">
        <v>2172</v>
      </c>
      <c r="AQ36" s="309">
        <v>1817</v>
      </c>
      <c r="AR36" s="310">
        <v>19.5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549</v>
      </c>
      <c r="AL37" s="1131"/>
      <c r="AM37" s="1131"/>
      <c r="AN37" s="1132"/>
      <c r="AO37" s="308">
        <v>132330</v>
      </c>
      <c r="AP37" s="308">
        <v>2537</v>
      </c>
      <c r="AQ37" s="309">
        <v>585</v>
      </c>
      <c r="AR37" s="310">
        <v>333.7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550</v>
      </c>
      <c r="AL38" s="1134"/>
      <c r="AM38" s="1134"/>
      <c r="AN38" s="1135"/>
      <c r="AO38" s="311">
        <v>599</v>
      </c>
      <c r="AP38" s="311">
        <v>11</v>
      </c>
      <c r="AQ38" s="312">
        <v>1</v>
      </c>
      <c r="AR38" s="300">
        <v>1000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551</v>
      </c>
      <c r="AL39" s="1134"/>
      <c r="AM39" s="1134"/>
      <c r="AN39" s="1135"/>
      <c r="AO39" s="308">
        <v>-30438</v>
      </c>
      <c r="AP39" s="308">
        <v>-584</v>
      </c>
      <c r="AQ39" s="309">
        <v>-3091</v>
      </c>
      <c r="AR39" s="310">
        <v>-81.099999999999994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552</v>
      </c>
      <c r="AL40" s="1131"/>
      <c r="AM40" s="1131"/>
      <c r="AN40" s="1132"/>
      <c r="AO40" s="308">
        <v>-2798088</v>
      </c>
      <c r="AP40" s="308">
        <v>-53642</v>
      </c>
      <c r="AQ40" s="309">
        <v>-54269</v>
      </c>
      <c r="AR40" s="310">
        <v>-1.2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301</v>
      </c>
      <c r="AL41" s="1137"/>
      <c r="AM41" s="1137"/>
      <c r="AN41" s="1138"/>
      <c r="AO41" s="308">
        <v>1363930</v>
      </c>
      <c r="AP41" s="308">
        <v>26148</v>
      </c>
      <c r="AQ41" s="309">
        <v>22106</v>
      </c>
      <c r="AR41" s="310">
        <v>18.3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522</v>
      </c>
      <c r="AN49" s="1127" t="s">
        <v>556</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5723114</v>
      </c>
      <c r="AN51" s="330">
        <v>103958</v>
      </c>
      <c r="AO51" s="331">
        <v>-11.2</v>
      </c>
      <c r="AP51" s="332">
        <v>79245</v>
      </c>
      <c r="AQ51" s="333">
        <v>26.4</v>
      </c>
      <c r="AR51" s="334">
        <v>-37.6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2489637</v>
      </c>
      <c r="AN52" s="338">
        <v>45223</v>
      </c>
      <c r="AO52" s="339">
        <v>4.5999999999999996</v>
      </c>
      <c r="AP52" s="340">
        <v>40378</v>
      </c>
      <c r="AQ52" s="341">
        <v>26.3</v>
      </c>
      <c r="AR52" s="342">
        <v>-21.7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4335906</v>
      </c>
      <c r="AN53" s="330">
        <v>79922</v>
      </c>
      <c r="AO53" s="331">
        <v>-23.1</v>
      </c>
      <c r="AP53" s="332">
        <v>71604</v>
      </c>
      <c r="AQ53" s="333">
        <v>-9.6</v>
      </c>
      <c r="AR53" s="334">
        <v>-13.5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1939620</v>
      </c>
      <c r="AN54" s="338">
        <v>35752</v>
      </c>
      <c r="AO54" s="339">
        <v>-20.9</v>
      </c>
      <c r="AP54" s="340">
        <v>45121</v>
      </c>
      <c r="AQ54" s="341">
        <v>11.7</v>
      </c>
      <c r="AR54" s="342">
        <v>-32.6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4162425</v>
      </c>
      <c r="AN55" s="330">
        <v>77579</v>
      </c>
      <c r="AO55" s="331">
        <v>-2.9</v>
      </c>
      <c r="AP55" s="332">
        <v>67009</v>
      </c>
      <c r="AQ55" s="333">
        <v>-6.4</v>
      </c>
      <c r="AR55" s="334">
        <v>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1919267</v>
      </c>
      <c r="AN56" s="338">
        <v>35771</v>
      </c>
      <c r="AO56" s="339">
        <v>0.1</v>
      </c>
      <c r="AP56" s="340">
        <v>43028</v>
      </c>
      <c r="AQ56" s="341">
        <v>-4.5999999999999996</v>
      </c>
      <c r="AR56" s="342">
        <v>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5145428</v>
      </c>
      <c r="AN57" s="330">
        <v>97282</v>
      </c>
      <c r="AO57" s="331">
        <v>25.4</v>
      </c>
      <c r="AP57" s="332">
        <v>71871</v>
      </c>
      <c r="AQ57" s="333">
        <v>7.3</v>
      </c>
      <c r="AR57" s="334">
        <v>18.100000000000001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1769642</v>
      </c>
      <c r="AN58" s="338">
        <v>33458</v>
      </c>
      <c r="AO58" s="339">
        <v>-6.5</v>
      </c>
      <c r="AP58" s="340">
        <v>38232</v>
      </c>
      <c r="AQ58" s="341">
        <v>-11.1</v>
      </c>
      <c r="AR58" s="342">
        <v>4.5999999999999996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3266406</v>
      </c>
      <c r="AN59" s="330">
        <v>62620</v>
      </c>
      <c r="AO59" s="331">
        <v>-35.6</v>
      </c>
      <c r="AP59" s="332">
        <v>71807</v>
      </c>
      <c r="AQ59" s="333">
        <v>-0.1</v>
      </c>
      <c r="AR59" s="334">
        <v>-35.5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1525085</v>
      </c>
      <c r="AN60" s="338">
        <v>29237</v>
      </c>
      <c r="AO60" s="339">
        <v>-12.6</v>
      </c>
      <c r="AP60" s="340">
        <v>37333</v>
      </c>
      <c r="AQ60" s="341">
        <v>-2.4</v>
      </c>
      <c r="AR60" s="342">
        <v>-10.199999999999999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4526656</v>
      </c>
      <c r="AN61" s="345">
        <v>84272</v>
      </c>
      <c r="AO61" s="346">
        <v>-9.5</v>
      </c>
      <c r="AP61" s="347">
        <v>72307</v>
      </c>
      <c r="AQ61" s="348">
        <v>3.5</v>
      </c>
      <c r="AR61" s="334">
        <v>-13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1928650</v>
      </c>
      <c r="AN62" s="338">
        <v>35888</v>
      </c>
      <c r="AO62" s="339">
        <v>-7.1</v>
      </c>
      <c r="AP62" s="340">
        <v>40818</v>
      </c>
      <c r="AQ62" s="341">
        <v>4</v>
      </c>
      <c r="AR62" s="342">
        <v>-11.1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r0+YNByv8LydAaXae6r1jmAPcfvRuZhzb8Wvj8GrhGZkWjE/cUnMlUeG+oQwTQnfcnw0zla8m4k9zOxLhTKIg==" saltValue="Xhkzd1uRlaLP7QQEKjEH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1" spans="125:125" ht="13.5" hidden="1" customHeight="1" x14ac:dyDescent="0.15">
      <c r="DU121" s="255"/>
    </row>
  </sheetData>
  <sheetProtection algorithmName="SHA-512" hashValue="3B1+DriLSwcaFPBkoXEQWnPvPjRRs12MiUEaep0RWB8DeqlkXbVMuAz/Nyryfry4haUB5m19AexXaMLhJ7V/SA==" saltValue="AIAFyru6NIdJmll7lMmm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hqs1mH62e/aw4bpBfyhKnyO75jL6ZLCxRT2m6HetaXFHI+WKiYaYF/HishY5wRdtRT9LDVDpTW1AxRMU7qw6cg==" saltValue="Xf+lT07NrSG5v0TALx/3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22.38</v>
      </c>
      <c r="G47" s="12">
        <v>17.850000000000001</v>
      </c>
      <c r="H47" s="12">
        <v>13.94</v>
      </c>
      <c r="I47" s="12">
        <v>18.37</v>
      </c>
      <c r="J47" s="13">
        <v>19.920000000000002</v>
      </c>
    </row>
    <row r="48" spans="2:10" ht="57.75" customHeight="1" x14ac:dyDescent="0.15">
      <c r="B48" s="14"/>
      <c r="C48" s="1141" t="s">
        <v>4</v>
      </c>
      <c r="D48" s="1141"/>
      <c r="E48" s="1142"/>
      <c r="F48" s="15">
        <v>8.19</v>
      </c>
      <c r="G48" s="16">
        <v>8.8800000000000008</v>
      </c>
      <c r="H48" s="16">
        <v>9.76</v>
      </c>
      <c r="I48" s="16">
        <v>12.19</v>
      </c>
      <c r="J48" s="17">
        <v>10</v>
      </c>
    </row>
    <row r="49" spans="2:10" ht="57.75" customHeight="1" thickBot="1" x14ac:dyDescent="0.2">
      <c r="B49" s="18"/>
      <c r="C49" s="1143" t="s">
        <v>5</v>
      </c>
      <c r="D49" s="1143"/>
      <c r="E49" s="1144"/>
      <c r="F49" s="19">
        <v>1.57</v>
      </c>
      <c r="G49" s="20" t="s">
        <v>577</v>
      </c>
      <c r="H49" s="20" t="s">
        <v>578</v>
      </c>
      <c r="I49" s="20">
        <v>7.59</v>
      </c>
      <c r="J49" s="21" t="s">
        <v>579</v>
      </c>
    </row>
    <row r="50" spans="2:10" x14ac:dyDescent="0.15"/>
  </sheetData>
  <sheetProtection algorithmName="SHA-512" hashValue="Tbv43pyxhb20O1VHKtXWbTEYldTGzEI0DBnRP4Tph66Ic0fSu8WwgCPWaMCPtr8D8qeszgO4lrKTk19lmFNBHQ==" saltValue="BsMlISnnL5m/TjAMRROb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2024-03-18T01:43:31Z</cp:lastPrinted>
  <dcterms:created xsi:type="dcterms:W3CDTF">2024-02-05T00:11:05Z</dcterms:created>
  <dcterms:modified xsi:type="dcterms:W3CDTF">2024-03-19T01:02:17Z</dcterms:modified>
  <cp:category/>
</cp:coreProperties>
</file>