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2.49.247\share\川口\11　その他\【R6物価高騰対策】\通知\HP掲載用\"/>
    </mc:Choice>
  </mc:AlternateContent>
  <bookViews>
    <workbookView xWindow="0" yWindow="0" windowWidth="23040" windowHeight="8664" tabRatio="699"/>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申請書兼実績報告書'!$A$1:$AF$41</definedName>
    <definedName name="_xlnm.Print_Area" localSheetId="1">'様式第1号 別紙'!$A$1:$K$108</definedName>
    <definedName name="障がい児通所系事業所">サービス種別リスト363[通所系障がい児事業所]</definedName>
    <definedName name="障がい者通所系事業所">サービス種別リスト363[通所系障がい者事業所]</definedName>
    <definedName name="通所系事業所">#REF!</definedName>
    <definedName name="通所系事業所3_通所">#REF!</definedName>
    <definedName name="通所系事業所3_入所">#REF!</definedName>
    <definedName name="通所系障がい児事業所">サービス種別リスト363[通所系障がい児事業所]</definedName>
    <definedName name="通所系障がい者事業所">サービス種別リスト363[通所系障がい者事業所]</definedName>
    <definedName name="入所系事業所">サービス種別リスト363[入所系事業所]</definedName>
    <definedName name="入所系事業所1_通所">#REF!</definedName>
    <definedName name="入所系事業所1_入所">#REF!</definedName>
    <definedName name="複合型サービス事業所">#REF!</definedName>
    <definedName name="複合型サービス事業所2_通所">#REF!</definedName>
    <definedName name="複合型サービス事業所2_入所">#REF!</definedName>
    <definedName name="訪問系事業所">サービス種別リスト363[訪問系事業所]</definedName>
    <definedName name="訪問系事業所4_通所">#REF!</definedName>
    <definedName name="訪問系事業所4_入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3" l="1"/>
  <c r="I9" i="63" l="1"/>
  <c r="I11" i="63"/>
  <c r="J9" i="63"/>
  <c r="I108" i="63" l="1"/>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10" i="63" l="1"/>
  <c r="F11" i="63"/>
  <c r="F12" i="63"/>
  <c r="F13" i="63"/>
  <c r="F14" i="63"/>
  <c r="F15" i="63"/>
  <c r="H4" i="63" l="1"/>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J10" i="63"/>
  <c r="I10" i="63"/>
  <c r="K21" i="63" l="1"/>
  <c r="K22" i="63"/>
  <c r="K17" i="63"/>
  <c r="K16" i="63"/>
  <c r="K19" i="63"/>
  <c r="K18" i="63"/>
  <c r="K9" i="63"/>
  <c r="K20" i="63"/>
  <c r="K24" i="63"/>
  <c r="K15" i="63"/>
  <c r="K13" i="63"/>
  <c r="K11" i="63"/>
  <c r="J2" i="63"/>
  <c r="K10"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H2" i="63" l="1"/>
  <c r="K2" i="63"/>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9" i="61"/>
  <c r="K62" i="61"/>
  <c r="K54" i="61"/>
  <c r="K46" i="61"/>
  <c r="K38" i="61"/>
  <c r="K30" i="61"/>
  <c r="K17" i="61"/>
  <c r="K106" i="61"/>
  <c r="K98" i="61"/>
  <c r="K90" i="61"/>
  <c r="K82" i="61"/>
  <c r="K72" i="61"/>
  <c r="K64" i="61"/>
  <c r="K56" i="61"/>
  <c r="K48" i="61"/>
  <c r="K40" i="61"/>
  <c r="K32" i="61"/>
  <c r="K21" i="61"/>
  <c r="K18" i="61"/>
  <c r="K16" i="61"/>
  <c r="R22" i="62" l="1"/>
  <c r="H2" i="61"/>
  <c r="K2" i="61"/>
  <c r="R22" i="60" l="1"/>
</calcChain>
</file>

<file path=xl/comments1.xml><?xml version="1.0" encoding="utf-8"?>
<comments xmlns="http://schemas.openxmlformats.org/spreadsheetml/2006/main">
  <authors>
    <author>大河内 俊英</author>
    <author>渡部 智恵子</author>
    <author>厚生労働省ネットワークシステム</author>
    <author>丹治 由美子</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2"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4" authorId="3" shapeId="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authors>
    <author>渡部 智恵子</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text>
        <r>
          <rPr>
            <b/>
            <sz val="9"/>
            <color indexed="81"/>
            <rFont val="MS P ゴシック"/>
            <family val="3"/>
            <charset val="128"/>
          </rPr>
          <t>⑦入所定員数について</t>
        </r>
        <r>
          <rPr>
            <sz val="9"/>
            <color indexed="81"/>
            <rFont val="MS P ゴシック"/>
            <family val="3"/>
            <charset val="128"/>
          </rPr>
          <t xml:space="preserve">
・〔１.入所系事業所〕の場合、R6.10.1時点の入所定員数を入力
・自動計算で〔⑧支援金A〕欄に表示されます
</t>
        </r>
      </text>
    </comment>
    <comment ref="K7" authorId="0" shapeId="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〔１．入所系事業所〕は①～⑦
〔２．通所系障がい者事業所〕、〔３．通所系障がい児事業所〕及び〔４．訪問系事業所〕は①～⑥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authors>
    <author>大河内 俊英</author>
    <author>渡部 智恵子</author>
    <author>厚生労働省ネットワークシステム</author>
    <author>丹治 由美子</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2"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4" authorId="3" shapeId="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authors>
    <author>渡部 智恵子</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text>
        <r>
          <rPr>
            <b/>
            <sz val="9"/>
            <color indexed="81"/>
            <rFont val="MS P ゴシック"/>
            <family val="3"/>
            <charset val="128"/>
          </rPr>
          <t>⑦入所定員数について</t>
        </r>
        <r>
          <rPr>
            <sz val="9"/>
            <color indexed="81"/>
            <rFont val="MS P ゴシック"/>
            <family val="3"/>
            <charset val="128"/>
          </rPr>
          <t xml:space="preserve">
・〔１.入所系事業所〕の場合、R6.10.1時点の入所定員数を入力
・自動計算で〔⑧支援金A〕欄に表示されます
</t>
        </r>
      </text>
    </comment>
    <comment ref="I7" authorId="0" shapeId="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text>
        <r>
          <rPr>
            <b/>
            <sz val="9"/>
            <color indexed="81"/>
            <rFont val="MS P ゴシック"/>
            <family val="3"/>
            <charset val="128"/>
          </rPr>
          <t xml:space="preserve">⑩支援金申請額について
</t>
        </r>
        <r>
          <rPr>
            <sz val="9"/>
            <color indexed="81"/>
            <rFont val="MS P ゴシック"/>
            <family val="3"/>
            <charset val="128"/>
          </rPr>
          <t>・①～⑥は必須項目です（⑤は自動表示）
〔１．入所系事業所〕は①～⑦
〔２．通所系障がい者事業所〕、〔３．通所系障がい児事業所〕及び〔４．訪問系事業所〕は①～⑥</t>
        </r>
        <r>
          <rPr>
            <b/>
            <sz val="9"/>
            <color indexed="81"/>
            <rFont val="MS P ゴシック"/>
            <family val="3"/>
            <charset val="128"/>
          </rPr>
          <t xml:space="preserve">
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<sst xmlns="http://schemas.openxmlformats.org/spreadsheetml/2006/main" count="339" uniqueCount="173">
  <si>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</si>
  <si>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</si>
  <si>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</si>
  <si>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</si>
  <si>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</si>
  <si>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</si>
  <si>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</si>
  <si>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</si>
  <si>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</si>
  <si>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</si>
  <si>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</si>
  <si>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</si>
  <si>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</si>
  <si>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</si>
  <si>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</si>
  <si>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</si>
  <si>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</si>
  <si>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</si>
  <si>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</si>
  <si>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</si>
  <si>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フリガナ</t>
    <phoneticPr fontId="2"/>
  </si>
  <si>
    <t>口座名義</t>
    <rPh sb="0" eb="2">
      <t>コウザ</t>
    </rPh>
    <rPh sb="2" eb="4">
      <t>メイギ</t>
    </rPh>
    <phoneticPr fontId="2"/>
  </si>
  <si>
    <t>全法人共通</t>
    <rPh sb="0" eb="2">
      <t>ホウジン</t>
    </rPh>
    <rPh sb="2" eb="4">
      <t>キョウツウ</t>
    </rPh>
    <phoneticPr fontId="2"/>
  </si>
  <si>
    <t>訪問系事業所</t>
    <rPh sb="0" eb="3">
      <t>ホウモンケイ</t>
    </rPh>
    <rPh sb="3" eb="6">
      <t>ジギョウショ</t>
    </rPh>
    <phoneticPr fontId="2"/>
  </si>
  <si>
    <t>入所系事業所</t>
    <rPh sb="0" eb="2">
      <t>ニュウショ</t>
    </rPh>
    <rPh sb="2" eb="3">
      <t>ケイ</t>
    </rPh>
    <rPh sb="3" eb="6">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</si>
  <si>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</si>
  <si>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</si>
  <si>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</si>
  <si>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</si>
  <si>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</si>
  <si>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</si>
  <si>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</si>
  <si>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</si>
  <si>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</si>
  <si>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</si>
  <si>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</si>
  <si>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</si>
  <si>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</si>
  <si>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</si>
  <si>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</si>
  <si>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</si>
  <si>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</si>
  <si>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</si>
  <si>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</si>
  <si>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</si>
  <si>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</si>
  <si>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</si>
  <si>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</si>
  <si>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</si>
  <si>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</si>
  <si>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</si>
  <si>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</si>
  <si>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</si>
  <si>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</si>
  <si>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</si>
  <si>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</si>
  <si>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・振込口座の通帳の写し　　</t>
    <rPh sb="1" eb="3">
      <t>フリコミ</t>
    </rPh>
    <rPh sb="3" eb="5">
      <t>コウザ</t>
    </rPh>
    <rPh sb="6" eb="8">
      <t>ツウチョウ</t>
    </rPh>
    <rPh sb="9" eb="10">
      <t>ウツ</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</si>
  <si>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</si>
  <si>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</si>
  <si>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</si>
  <si>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この支援金と支援内容が重複する他の補助金等の交付を受けていません。</t>
    <rPh sb="2" eb="5">
      <t>シエンキン</t>
    </rPh>
    <rPh sb="6" eb="8">
      <t>シエン</t>
    </rPh>
    <rPh sb="8" eb="10">
      <t>ナイヨウ</t>
    </rPh>
    <rPh sb="11" eb="13">
      <t>チョウフク</t>
    </rPh>
    <rPh sb="15" eb="16">
      <t>タ</t>
    </rPh>
    <rPh sb="17" eb="20">
      <t>ホジョキン</t>
    </rPh>
    <rPh sb="20" eb="21">
      <t>トウ</t>
    </rPh>
    <rPh sb="22" eb="24">
      <t>コウフ</t>
    </rPh>
    <rPh sb="25" eb="26">
      <t>ウ</t>
    </rPh>
    <phoneticPr fontId="2"/>
  </si>
  <si>
    <t>理事長</t>
    <rPh sb="0" eb="3">
      <t>リジチョウ</t>
    </rPh>
    <phoneticPr fontId="2"/>
  </si>
  <si>
    <t>○○　○○</t>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</si>
  <si>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</si>
  <si>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</si>
  <si>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</si>
  <si>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福島県福島市○○町２－２</t>
    <rPh sb="0" eb="3">
      <t>フクシマケン</t>
    </rPh>
    <rPh sb="3" eb="6">
      <t>フクシマシ</t>
    </rPh>
    <rPh sb="8" eb="9">
      <t>マチ</t>
    </rPh>
    <phoneticPr fontId="2"/>
  </si>
  <si>
    <t>福島県郡山市○○町３－３</t>
    <rPh sb="0" eb="3">
      <t>フクシマケン</t>
    </rPh>
    <rPh sb="3" eb="6">
      <t>コオリヤマシ</t>
    </rPh>
    <rPh sb="8" eb="9">
      <t>マチ</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</si>
  <si>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</si>
  <si>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</si>
  <si>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※通帳の写しは、通帳の表紙を開いた1・2ﾍﾟｰｼﾞ目の
カタカナで記載されているページの写しを添付して下さい</t>
    <rPh sb="51" eb="52">
      <t>クダ</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</si>
  <si>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</si>
  <si>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</si>
  <si>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</si>
  <si>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</si>
  <si>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</si>
  <si>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</si>
  <si>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</si>
  <si>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</si>
  <si>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</si>
  <si>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</si>
  <si>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</si>
  <si>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</si>
  <si>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</si>
  <si>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</si>
  <si>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</si>
  <si>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</si>
  <si>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</si>
  <si>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</si>
  <si>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</si>
  <si>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</si>
  <si>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社会福祉法人○○　理事長　福島　太郎</t>
    <rPh sb="0" eb="6">
      <t>シャ</t>
    </rPh>
    <rPh sb="9" eb="12">
      <t>リジチョウ</t>
    </rPh>
    <rPh sb="13" eb="15">
      <t>フクシマ</t>
    </rPh>
    <rPh sb="16" eb="18">
      <t>タロウ</t>
    </rPh>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</si>
  <si>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</si>
  <si>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</si>
  <si>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</si>
  <si>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</si>
  <si>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</si>
  <si>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</si>
  <si>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</si>
  <si>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</si>
  <si>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</si>
  <si>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</si>
  <si>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</si>
  <si>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</si>
  <si>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</si>
  <si>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</si>
  <si>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t>　</t>
  </si>
  <si>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</si>
  <si>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</si>
  <si>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</si>
  <si>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フク）マルマル　リジチヨウ　フクシマ　タロウ</t>
    <phoneticPr fontId="2"/>
  </si>
  <si>
    <t>令和６年度福島県社会福祉施設等物価高騰対策事業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</si>
  <si>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列1</t>
  </si>
  <si>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15,000円)</t>
    </r>
    <rPh sb="2" eb="5">
      <t>シエンキン</t>
    </rPh>
    <phoneticPr fontId="2"/>
  </si>
  <si>
    <t>列2</t>
  </si>
  <si>
    <t>支援金A</t>
    <rPh sb="0" eb="3">
      <t>シエンキン</t>
    </rPh>
    <phoneticPr fontId="2"/>
  </si>
  <si>
    <t>支援金B</t>
    <rPh sb="0" eb="3">
      <t>シエンキン</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</si>
  <si>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</si>
  <si>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</si>
  <si>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</si>
  <si>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</si>
  <si>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</si>
  <si>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</si>
  <si>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</si>
  <si>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</si>
  <si>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</si>
  <si>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</si>
  <si>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</si>
  <si>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・ドロップダウンリストの選択後に
〔④分類番号（⑤分類）〕を修正した場合、
〔⑥サービス種別〕も　必ず修正してください。</t>
    <rPh sb="19" eb="23">
      <t>ブンルイバンゴウ</t>
    </rPh>
    <rPh sb="25" eb="27">
      <t>ブンルイ</t>
    </rPh>
    <rPh sb="44" eb="46">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</si>
  <si>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</si>
  <si>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</si>
  <si>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</si>
  <si>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</si>
  <si>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支援金2</t>
    <rPh sb="0" eb="4">
      <t>シエンキン2</t>
    </rPh>
    <phoneticPr fontId="2"/>
  </si>
  <si>
    <t>支援金1</t>
    <rPh sb="0" eb="3">
      <t>シエンキン</t>
    </rPh>
    <phoneticPr fontId="2"/>
  </si>
  <si>
    <t>（障がい児者施設等）支援金交付申請書兼実績報告書</t>
    <rPh sb="1" eb="2">
      <t>ショウ</t>
    </rPh>
    <rPh sb="4" eb="5">
      <t>ジ</t>
    </rPh>
    <rPh sb="10" eb="12">
      <t>シエン</t>
    </rPh>
    <rPh sb="13" eb="15">
      <t>コウフ</t>
    </rPh>
    <rPh sb="15" eb="24">
      <t>シンセイショケンジッセキホウコクショ</t>
    </rPh>
    <phoneticPr fontId="3"/>
  </si>
  <si>
    <t>障害者入所施設</t>
    <rPh sb="0" eb="3">
      <t>ショウガイシャ</t>
    </rPh>
    <rPh sb="3" eb="5">
      <t>ニュウショ</t>
    </rPh>
    <rPh sb="5" eb="7">
      <t>シセツ</t>
    </rPh>
    <phoneticPr fontId="2"/>
  </si>
  <si>
    <t>生活介護</t>
  </si>
  <si>
    <t>居宅介護</t>
  </si>
  <si>
    <t>障害児入所施設</t>
  </si>
  <si>
    <t>自立訓練（機能訓練）</t>
  </si>
  <si>
    <t>重度訪問介護</t>
  </si>
  <si>
    <t>療養介護</t>
  </si>
  <si>
    <t>自立訓練（生活訓練）</t>
  </si>
  <si>
    <t>同行援護</t>
  </si>
  <si>
    <t>共同生活援助</t>
  </si>
  <si>
    <t>就労移行支援</t>
  </si>
  <si>
    <t>行動援護</t>
  </si>
  <si>
    <t>宿泊型自立訓練</t>
    <rPh sb="3" eb="5">
      <t>ジリツ</t>
    </rPh>
    <phoneticPr fontId="2"/>
  </si>
  <si>
    <t>重度障害者等包括支援</t>
  </si>
  <si>
    <t>短期入所</t>
  </si>
  <si>
    <t>就労継続支援Ｂ型</t>
  </si>
  <si>
    <t>就労定着支援</t>
  </si>
  <si>
    <t>放課後等デイサービス</t>
  </si>
  <si>
    <t>自立生活援助</t>
  </si>
  <si>
    <t>児童発達支援</t>
  </si>
  <si>
    <t>計画相談支援</t>
  </si>
  <si>
    <t>地域移行支援</t>
  </si>
  <si>
    <t>地域定着支援</t>
  </si>
  <si>
    <t>障害児相談支援</t>
  </si>
  <si>
    <t>居宅訪問型児童発達支援</t>
  </si>
  <si>
    <t>保育所等訪問支援</t>
    <phoneticPr fontId="2"/>
  </si>
  <si>
    <t>就労継続支援Ａ型</t>
    <phoneticPr fontId="2"/>
  </si>
  <si>
    <t>通所系障がい者事業所</t>
    <rPh sb="0" eb="3">
      <t>ツウショケイ</t>
    </rPh>
    <rPh sb="7" eb="10">
      <t>ジギョウショ</t>
    </rPh>
    <phoneticPr fontId="2"/>
  </si>
  <si>
    <t>通所系障がい児事業所</t>
    <rPh sb="0" eb="3">
      <t>ツウショケイ</t>
    </rPh>
    <rPh sb="7" eb="10">
      <t>ジギョウショ</t>
    </rPh>
    <phoneticPr fontId="2"/>
  </si>
  <si>
    <r>
      <t xml:space="preserve">⑨
支援金B
</t>
    </r>
    <r>
      <rPr>
        <sz val="6"/>
        <color theme="1"/>
        <rFont val="ＭＳ ゴシック"/>
        <family val="3"/>
        <charset val="128"/>
      </rPr>
      <t>(通所系障がい者：130,000円)
(通所系障がい児、訪問系：
100,000円)</t>
    </r>
    <rPh sb="2" eb="5">
      <t>シエンキン</t>
    </rPh>
    <rPh sb="8" eb="10">
      <t>ツウショ</t>
    </rPh>
    <rPh sb="10" eb="11">
      <t>ケイ</t>
    </rPh>
    <rPh sb="11" eb="12">
      <t>ショウ</t>
    </rPh>
    <rPh sb="14" eb="15">
      <t>シャ</t>
    </rPh>
    <rPh sb="23" eb="24">
      <t>エン</t>
    </rPh>
    <rPh sb="27" eb="29">
      <t>ツウショ</t>
    </rPh>
    <rPh sb="29" eb="30">
      <t>ケイ</t>
    </rPh>
    <rPh sb="30" eb="31">
      <t>ショウ</t>
    </rPh>
    <rPh sb="33" eb="34">
      <t>ジ</t>
    </rPh>
    <rPh sb="35" eb="37">
      <t>ホウモン</t>
    </rPh>
    <phoneticPr fontId="2"/>
  </si>
  <si>
    <t xml:space="preserve"> 分類番号：１.入所系事業所、２.通所系障がい者事業所、
           ３.通所系障がい児事業所、４.訪問系事業所</t>
    <rPh sb="1" eb="3">
      <t>ブンルイ</t>
    </rPh>
    <rPh sb="3" eb="5">
      <t>バンゴウ</t>
    </rPh>
    <phoneticPr fontId="2"/>
  </si>
  <si>
    <t>グループホームA</t>
  </si>
  <si>
    <t>グループホームB</t>
  </si>
  <si>
    <t>生活介護事業所C</t>
    <rPh sb="0" eb="2">
      <t>セイカツ</t>
    </rPh>
    <rPh sb="2" eb="4">
      <t>カイゴ</t>
    </rPh>
    <rPh sb="4" eb="7">
      <t>ジギョウショ</t>
    </rPh>
    <phoneticPr fontId="2"/>
  </si>
  <si>
    <t>放デイ事業所D</t>
    <rPh sb="0" eb="1">
      <t>ホウ</t>
    </rPh>
    <rPh sb="3" eb="6">
      <t>ジギョウショ</t>
    </rPh>
    <phoneticPr fontId="2"/>
  </si>
  <si>
    <t>相談支援事業所E</t>
    <rPh sb="0" eb="4">
      <t>ソウダンシエン</t>
    </rPh>
    <rPh sb="4" eb="7">
      <t>ジギョウショ</t>
    </rPh>
    <phoneticPr fontId="2"/>
  </si>
  <si>
    <t>　令和６年度福島県社会福祉施設等物価高騰対策事業（障がい児者施設等）支援金の交付を受けたいので、関係書類を添えて申請します。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6">
      <t>ショウ</t>
    </rPh>
    <rPh sb="28" eb="29">
      <t>ジ</t>
    </rPh>
    <rPh sb="29" eb="30">
      <t>シャ</t>
    </rPh>
    <rPh sb="30" eb="32">
      <t>シセツ</t>
    </rPh>
    <rPh sb="32" eb="33">
      <t>トウ</t>
    </rPh>
    <rPh sb="34" eb="36">
      <t>シエン</t>
    </rPh>
    <rPh sb="36" eb="37">
      <t>キン</t>
    </rPh>
    <rPh sb="38" eb="40">
      <t>コウフ</t>
    </rPh>
    <rPh sb="41" eb="42">
      <t>ウ</t>
    </rPh>
    <rPh sb="48" eb="50">
      <t>カンケイ</t>
    </rPh>
    <rPh sb="50" eb="52">
      <t>ショルイ</t>
    </rPh>
    <rPh sb="53" eb="54">
      <t>ソ</t>
    </rPh>
    <rPh sb="56" eb="58">
      <t>シンセイ</t>
    </rPh>
    <rPh sb="67" eb="69">
      <t>カキ</t>
    </rPh>
    <rPh sb="70" eb="72">
      <t>キサイ</t>
    </rPh>
    <rPh sb="74" eb="76">
      <t>ジコウ</t>
    </rPh>
    <rPh sb="81" eb="83">
      <t>ジジツ</t>
    </rPh>
    <rPh sb="84" eb="86">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</si>
</sst>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6"/>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
      <patternFill patternType="solid">
        <fgColor theme="1" tint="0.249977111117893"/>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23" fillId="0" borderId="0" xfId="0" applyFont="1">
      <alignment vertical="center"/>
    </xf>
    <xf numFmtId="0" fontId="23" fillId="0" borderId="18" xfId="0" applyFont="1" applyBorder="1" applyAlignment="1">
      <alignment vertical="center" wrapText="1"/>
    </xf>
    <xf numFmtId="0" fontId="23" fillId="0" borderId="0" xfId="0" applyFont="1" applyAlignment="1">
      <alignment vertical="center" wrapText="1"/>
    </xf>
    <xf numFmtId="0" fontId="23" fillId="0" borderId="18" xfId="0" applyFont="1" applyBorder="1" applyAlignment="1">
      <alignment horizontal="left" vertical="center" wrapText="1"/>
    </xf>
    <xf numFmtId="0" fontId="23" fillId="0" borderId="0" xfId="0" applyFont="1" applyAlignment="1">
      <alignment horizontal="center"/>
    </xf>
    <xf numFmtId="0" fontId="23" fillId="0" borderId="0" xfId="0" applyFont="1" applyAlignment="1">
      <alignment horizontal="center" vertical="center"/>
    </xf>
    <xf numFmtId="0" fontId="23" fillId="0" borderId="18" xfId="0" applyFont="1" applyBorder="1" applyAlignment="1">
      <alignment horizontal="left" wrapText="1"/>
    </xf>
    <xf numFmtId="0" fontId="4"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4" fillId="0" borderId="0" xfId="0" applyFont="1" applyAlignment="1">
      <alignment vertical="top" wrapText="1"/>
    </xf>
    <xf numFmtId="38" fontId="28" fillId="0" borderId="18" xfId="0" applyNumberFormat="1" applyFont="1" applyBorder="1" applyAlignment="1">
      <alignment vertical="center" shrinkToFit="1"/>
    </xf>
    <xf numFmtId="38" fontId="28" fillId="0" borderId="12" xfId="0" applyNumberFormat="1" applyFont="1" applyBorder="1" applyAlignment="1">
      <alignment vertical="center" shrinkToFit="1"/>
    </xf>
    <xf numFmtId="0" fontId="23" fillId="0" borderId="18" xfId="0" applyFont="1" applyBorder="1" applyAlignment="1">
      <alignment horizontal="center" vertical="center" wrapText="1"/>
    </xf>
    <xf numFmtId="0" fontId="1" fillId="0" borderId="0" xfId="0" applyFont="1" applyAlignment="1">
      <alignment horizontal="right" vertical="center" wrapText="1"/>
    </xf>
    <xf numFmtId="0" fontId="20"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9" fillId="0" borderId="0" xfId="0" applyFont="1">
      <alignment vertical="center"/>
    </xf>
    <xf numFmtId="0" fontId="18" fillId="0" borderId="0" xfId="0" applyFont="1">
      <alignment vertical="center"/>
    </xf>
    <xf numFmtId="0" fontId="20" fillId="0" borderId="11" xfId="0" applyFont="1" applyBorder="1">
      <alignment vertical="center"/>
    </xf>
    <xf numFmtId="0" fontId="15" fillId="0" borderId="11" xfId="0" applyFont="1" applyBorder="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9" fillId="0" borderId="11" xfId="0" applyFont="1" applyBorder="1">
      <alignment vertical="center"/>
    </xf>
    <xf numFmtId="0" fontId="18"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5" fillId="0" borderId="0" xfId="0" applyFont="1" applyAlignment="1">
      <alignment horizontal="center" wrapText="1"/>
    </xf>
    <xf numFmtId="0" fontId="17" fillId="0" borderId="0" xfId="0" applyFont="1" applyAlignment="1">
      <alignment horizontal="center" wrapText="1"/>
    </xf>
    <xf numFmtId="0" fontId="25" fillId="0" borderId="0" xfId="0" applyFont="1" applyAlignment="1">
      <alignment vertical="top" wrapText="1"/>
    </xf>
    <xf numFmtId="179" fontId="29" fillId="0" borderId="35" xfId="0" applyNumberFormat="1" applyFont="1" applyBorder="1" applyAlignment="1">
      <alignment vertical="center" shrinkToFit="1"/>
    </xf>
    <xf numFmtId="38" fontId="29" fillId="0" borderId="34" xfId="0" applyNumberFormat="1" applyFont="1" applyBorder="1" applyAlignment="1">
      <alignment vertical="center" shrinkToFi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5"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3" borderId="0" xfId="0" applyFont="1" applyFill="1" applyAlignment="1">
      <alignment horizontal="left" vertical="center" wrapText="1"/>
    </xf>
    <xf numFmtId="0" fontId="35" fillId="3" borderId="0" xfId="0" applyFont="1" applyFill="1">
      <alignment vertical="center"/>
    </xf>
    <xf numFmtId="0" fontId="35" fillId="3" borderId="0" xfId="0" applyFont="1" applyFill="1" applyAlignment="1">
      <alignment vertical="center" wrapText="1"/>
    </xf>
    <xf numFmtId="0" fontId="32" fillId="0" borderId="0" xfId="0" applyFont="1" applyAlignment="1">
      <alignment horizontal="center" vertical="center" wrapText="1"/>
    </xf>
    <xf numFmtId="0" fontId="36" fillId="3" borderId="15"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5" fillId="3" borderId="15" xfId="0" applyFont="1" applyFill="1" applyBorder="1" applyAlignment="1">
      <alignment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3" fillId="3" borderId="14" xfId="0" applyFont="1" applyFill="1" applyBorder="1" applyAlignment="1">
      <alignment vertical="center" wrapText="1"/>
    </xf>
    <xf numFmtId="0" fontId="33" fillId="3" borderId="18" xfId="0" applyFont="1" applyFill="1" applyBorder="1" applyAlignment="1">
      <alignment vertical="center" wrapText="1"/>
    </xf>
    <xf numFmtId="0" fontId="33" fillId="3" borderId="12" xfId="0" applyFont="1" applyFill="1" applyBorder="1" applyAlignment="1">
      <alignment vertical="center" wrapText="1"/>
    </xf>
    <xf numFmtId="3" fontId="33" fillId="3" borderId="18" xfId="0" applyNumberFormat="1" applyFont="1" applyFill="1" applyBorder="1" applyAlignment="1">
      <alignment vertical="center" wrapText="1"/>
    </xf>
    <xf numFmtId="3" fontId="33" fillId="3" borderId="12" xfId="0" applyNumberFormat="1" applyFont="1" applyFill="1" applyBorder="1" applyAlignment="1">
      <alignment vertical="center" wrapText="1"/>
    </xf>
    <xf numFmtId="0" fontId="33" fillId="3" borderId="17" xfId="0" applyFont="1" applyFill="1" applyBorder="1" applyAlignment="1">
      <alignment vertical="center" wrapText="1"/>
    </xf>
    <xf numFmtId="0" fontId="33" fillId="3" borderId="1" xfId="0" applyFont="1" applyFill="1" applyBorder="1" applyAlignment="1">
      <alignment vertical="center" wrapText="1"/>
    </xf>
    <xf numFmtId="0" fontId="33" fillId="3" borderId="9" xfId="0" applyFont="1" applyFill="1" applyBorder="1" applyAlignment="1">
      <alignment vertical="center" wrapText="1"/>
    </xf>
    <xf numFmtId="3" fontId="33" fillId="3" borderId="1" xfId="0" applyNumberFormat="1" applyFont="1" applyFill="1" applyBorder="1" applyAlignment="1">
      <alignment vertical="center" wrapText="1"/>
    </xf>
    <xf numFmtId="0" fontId="33" fillId="0" borderId="0" xfId="0" applyFont="1" applyAlignment="1">
      <alignment horizontal="center" vertical="center" wrapText="1"/>
    </xf>
    <xf numFmtId="3" fontId="33" fillId="3" borderId="9" xfId="0" applyNumberFormat="1" applyFont="1" applyFill="1" applyBorder="1" applyAlignment="1">
      <alignment horizontal="left" vertical="center" wrapText="1"/>
    </xf>
    <xf numFmtId="0" fontId="35" fillId="3" borderId="0" xfId="0" applyFont="1" applyFill="1" applyAlignment="1">
      <alignment horizontal="left" vertical="center"/>
    </xf>
    <xf numFmtId="0" fontId="9" fillId="0" borderId="11" xfId="0" applyFont="1" applyBorder="1" applyAlignment="1">
      <alignment horizontal="right" vertical="center" wrapText="1"/>
    </xf>
    <xf numFmtId="0" fontId="39" fillId="0" borderId="11" xfId="0" applyFont="1" applyBorder="1">
      <alignment vertical="center"/>
    </xf>
    <xf numFmtId="0" fontId="37" fillId="0" borderId="12" xfId="0" applyFont="1" applyBorder="1" applyAlignment="1">
      <alignment vertical="center" wrapText="1"/>
    </xf>
    <xf numFmtId="0" fontId="34" fillId="0" borderId="0" xfId="0" applyFont="1" applyAlignment="1">
      <alignment horizontal="left" vertical="center" wrapText="1"/>
    </xf>
    <xf numFmtId="0" fontId="35" fillId="0" borderId="0" xfId="0" applyFont="1">
      <alignment vertical="center"/>
    </xf>
    <xf numFmtId="0" fontId="35" fillId="0" borderId="0" xfId="0" applyFont="1" applyAlignment="1">
      <alignment vertical="center" wrapText="1"/>
    </xf>
    <xf numFmtId="0" fontId="35" fillId="0" borderId="0" xfId="0" applyFont="1" applyAlignment="1">
      <alignment horizontal="left" vertical="center"/>
    </xf>
    <xf numFmtId="3" fontId="40" fillId="3" borderId="12" xfId="0" applyNumberFormat="1" applyFont="1" applyFill="1" applyBorder="1" applyAlignment="1">
      <alignment vertical="center" wrapText="1"/>
    </xf>
    <xf numFmtId="0" fontId="23" fillId="0" borderId="18" xfId="0" quotePrefix="1" applyFont="1" applyBorder="1" applyAlignment="1">
      <alignment horizontal="center" vertical="center"/>
    </xf>
    <xf numFmtId="0" fontId="29" fillId="0" borderId="46" xfId="0" applyFont="1" applyBorder="1" applyAlignment="1">
      <alignment horizontal="center" vertical="center" wrapText="1"/>
    </xf>
    <xf numFmtId="0" fontId="19" fillId="0" borderId="40" xfId="0" applyFont="1" applyBorder="1" applyAlignment="1">
      <alignment horizontal="center" vertical="center" wrapText="1"/>
    </xf>
    <xf numFmtId="0" fontId="8" fillId="0" borderId="0" xfId="0" applyFont="1" applyAlignment="1">
      <alignment horizontal="center" wrapText="1"/>
    </xf>
    <xf numFmtId="49" fontId="28"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7"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7" fillId="4" borderId="12" xfId="0" applyFont="1" applyFill="1" applyBorder="1" applyAlignment="1" applyProtection="1">
      <alignment horizontal="center" vertical="center" wrapText="1"/>
      <protection locked="0"/>
    </xf>
    <xf numFmtId="0" fontId="23" fillId="0" borderId="1" xfId="0" quotePrefix="1" applyFont="1" applyBorder="1" applyAlignment="1">
      <alignment horizontal="center" vertical="center"/>
    </xf>
    <xf numFmtId="0" fontId="23" fillId="0" borderId="1" xfId="0" applyFont="1" applyBorder="1" applyAlignment="1">
      <alignment horizontal="left" wrapText="1"/>
    </xf>
    <xf numFmtId="0" fontId="27" fillId="5" borderId="12" xfId="0" applyFont="1" applyFill="1" applyBorder="1" applyAlignment="1" applyProtection="1">
      <alignment horizontal="center" vertical="center" wrapText="1"/>
      <protection locked="0"/>
    </xf>
    <xf numFmtId="38" fontId="28" fillId="5" borderId="12" xfId="0" applyNumberFormat="1" applyFont="1" applyFill="1" applyBorder="1" applyAlignment="1">
      <alignment vertical="center" shrinkToFit="1"/>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13" xfId="0" applyFont="1" applyBorder="1" applyAlignment="1">
      <alignment horizontal="left" vertical="center" shrinkToFi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31" fillId="4" borderId="30" xfId="0" applyFont="1" applyFill="1" applyBorder="1" applyAlignment="1" applyProtection="1">
      <alignment horizontal="center" vertical="center" shrinkToFit="1"/>
      <protection locked="0"/>
    </xf>
    <xf numFmtId="0" fontId="31" fillId="4" borderId="31" xfId="0" applyFont="1" applyFill="1" applyBorder="1" applyAlignment="1" applyProtection="1">
      <alignment horizontal="center" vertical="center" shrinkToFit="1"/>
      <protection locked="0"/>
    </xf>
    <xf numFmtId="49" fontId="4" fillId="0" borderId="18" xfId="0" applyNumberFormat="1" applyFont="1" applyBorder="1" applyAlignment="1">
      <alignment horizontal="center" vertical="center"/>
    </xf>
    <xf numFmtId="49" fontId="9" fillId="4" borderId="18" xfId="0" applyNumberFormat="1" applyFont="1" applyFill="1" applyBorder="1" applyAlignment="1" applyProtection="1">
      <alignment horizontal="left" vertical="center" wrapText="1"/>
      <protection locked="0"/>
    </xf>
    <xf numFmtId="49" fontId="9" fillId="4" borderId="24"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1" fillId="4" borderId="29"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left" vertical="center" wrapText="1" shrinkToFit="1"/>
      <protection locked="0"/>
    </xf>
    <xf numFmtId="49" fontId="8" fillId="4" borderId="10" xfId="0" applyNumberFormat="1" applyFont="1" applyFill="1" applyBorder="1" applyAlignment="1" applyProtection="1">
      <alignment horizontal="center" vertical="center" wrapText="1" shrinkToFit="1"/>
      <protection locked="0"/>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2" borderId="18" xfId="0" applyFont="1" applyFill="1" applyBorder="1" applyAlignment="1">
      <alignment horizontal="center" vertical="center"/>
    </xf>
    <xf numFmtId="0" fontId="28" fillId="4" borderId="18" xfId="0" applyFont="1" applyFill="1" applyBorder="1" applyAlignment="1" applyProtection="1">
      <alignment horizontal="center" vertical="center" shrinkToFit="1"/>
      <protection locked="0"/>
    </xf>
    <xf numFmtId="0" fontId="28" fillId="4" borderId="18" xfId="0" applyFont="1" applyFill="1" applyBorder="1" applyAlignment="1" applyProtection="1">
      <alignment horizontal="center" vertical="center" wrapText="1"/>
      <protection locked="0"/>
    </xf>
    <xf numFmtId="0" fontId="6" fillId="0" borderId="1"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center" vertical="center"/>
    </xf>
    <xf numFmtId="49" fontId="28" fillId="4" borderId="24"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30"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4" fillId="2" borderId="18" xfId="0" applyFont="1" applyFill="1" applyBorder="1" applyAlignment="1">
      <alignment horizontal="center" vertical="center" shrinkToFit="1"/>
    </xf>
    <xf numFmtId="0" fontId="9" fillId="4" borderId="18" xfId="0" applyFont="1" applyFill="1" applyBorder="1" applyAlignment="1" applyProtection="1">
      <alignment horizontal="center" vertical="center" shrinkToFit="1"/>
      <protection locked="0"/>
    </xf>
    <xf numFmtId="0" fontId="9" fillId="4" borderId="18"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27"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4" fillId="0" borderId="0" xfId="0" applyFont="1" applyAlignment="1">
      <alignment horizontal="left" vertical="center" wrapTex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8"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7" fillId="0" borderId="0" xfId="0" applyFont="1" applyAlignment="1">
      <alignment horizontal="left" vertical="center"/>
    </xf>
    <xf numFmtId="0" fontId="17" fillId="0" borderId="41" xfId="0" applyFont="1" applyBorder="1" applyAlignment="1">
      <alignment horizontal="left" vertical="center"/>
    </xf>
    <xf numFmtId="0" fontId="17" fillId="0" borderId="0" xfId="0" applyFont="1" applyAlignment="1">
      <alignment horizontal="left" vertical="center" wrapText="1"/>
    </xf>
    <xf numFmtId="0" fontId="17"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23" fillId="0" borderId="1" xfId="0" applyFont="1" applyBorder="1" applyAlignment="1">
      <alignment horizontal="center" vertical="top" wrapText="1"/>
    </xf>
    <xf numFmtId="0" fontId="23" fillId="0" borderId="24" xfId="0" applyFont="1" applyBorder="1" applyAlignment="1">
      <alignment horizontal="center" vertical="top"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49" fontId="23" fillId="0" borderId="1" xfId="0" applyNumberFormat="1" applyFont="1" applyBorder="1" applyAlignment="1">
      <alignment horizontal="center" vertical="top" wrapText="1"/>
    </xf>
    <xf numFmtId="49" fontId="23" fillId="0" borderId="24" xfId="0" applyNumberFormat="1" applyFont="1" applyBorder="1" applyAlignment="1">
      <alignment horizontal="center" vertical="top" wrapText="1"/>
    </xf>
    <xf numFmtId="0" fontId="26" fillId="0" borderId="0" xfId="0" applyFont="1" applyAlignment="1">
      <alignment horizontal="center" vertical="center"/>
    </xf>
    <xf numFmtId="0" fontId="23" fillId="0" borderId="18" xfId="0" quotePrefix="1" applyFont="1" applyBorder="1" applyAlignment="1">
      <alignment horizontal="center" vertical="center"/>
    </xf>
    <xf numFmtId="49" fontId="23" fillId="0" borderId="18" xfId="0" quotePrefix="1" applyNumberFormat="1" applyFont="1" applyBorder="1" applyAlignment="1">
      <alignment horizontal="center" vertical="center"/>
    </xf>
    <xf numFmtId="0" fontId="23" fillId="0" borderId="18" xfId="0" applyFont="1" applyBorder="1" applyAlignment="1">
      <alignment horizontal="left" vertical="center"/>
    </xf>
  </cellXfs>
  <cellStyles count="1">
    <cellStyle name="標準" xfId="0" builtinId="0"/>
  </cellStyles>
  <dxfs count="51">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45797" y="5115218"/>
              <a:ext cx="235511" cy="569302"/>
              <a:chOff x="304433" y="5966403"/>
              <a:chExt cx="457200" cy="709890"/>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90660" y="5914762"/>
              <a:ext cx="1726177" cy="257438"/>
              <a:chOff x="3219466" y="6696075"/>
              <a:chExt cx="1428733"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90660" y="6584665"/>
              <a:ext cx="1726177" cy="226958"/>
              <a:chOff x="3219466" y="6696075"/>
              <a:chExt cx="1428733"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88945" y="575657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90660" y="6329198"/>
              <a:ext cx="1726177" cy="257438"/>
              <a:chOff x="3078306" y="7091198"/>
              <a:chExt cx="1703304"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837256" y="7985760"/>
              <a:ext cx="258244" cy="925830"/>
              <a:chOff x="1863926" y="8297104"/>
              <a:chExt cx="260161" cy="951709"/>
            </a:xfrm>
          </xdr:grpSpPr>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1863926" y="8297104"/>
                <a:ext cx="259556" cy="312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1866921" y="8944017"/>
                <a:ext cx="257166"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5797" y="5115218"/>
              <a:ext cx="235511" cy="569302"/>
              <a:chOff x="304433" y="5966403"/>
              <a:chExt cx="457200" cy="709890"/>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990660" y="5914762"/>
              <a:ext cx="1726177" cy="257438"/>
              <a:chOff x="3219466" y="6696075"/>
              <a:chExt cx="1428733"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90660" y="6584665"/>
              <a:ext cx="1726177" cy="226958"/>
              <a:chOff x="3219466" y="6696075"/>
              <a:chExt cx="1428733"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988945" y="575657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990660" y="6329198"/>
              <a:ext cx="1726177" cy="257438"/>
              <a:chOff x="3078306" y="7091198"/>
              <a:chExt cx="1703304"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837256" y="7985760"/>
              <a:ext cx="258244" cy="925830"/>
              <a:chOff x="1863926" y="8297104"/>
              <a:chExt cx="260161" cy="951709"/>
            </a:xfrm>
          </xdr:grpSpPr>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1863926" y="8297104"/>
                <a:ext cx="259556" cy="312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1866921" y="8944017"/>
                <a:ext cx="257166"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45797" y="5115218"/>
              <a:ext cx="235511" cy="569302"/>
              <a:chOff x="304433" y="5966403"/>
              <a:chExt cx="457200" cy="709890"/>
            </a:xfrm>
          </xdr:grpSpPr>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90660" y="5914762"/>
              <a:ext cx="1726177" cy="257438"/>
              <a:chOff x="3219466" y="6696075"/>
              <a:chExt cx="1428733"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90660" y="6584665"/>
              <a:ext cx="1726177" cy="226958"/>
              <a:chOff x="3219466" y="6696075"/>
              <a:chExt cx="1428733"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988945" y="575657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990660" y="6329198"/>
              <a:ext cx="1726177" cy="257438"/>
              <a:chOff x="3078306" y="7091198"/>
              <a:chExt cx="1703304"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837256" y="7985760"/>
              <a:ext cx="258244" cy="925830"/>
              <a:chOff x="1863926" y="8297104"/>
              <a:chExt cx="260161" cy="951709"/>
            </a:xfrm>
          </xdr:grpSpPr>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1863926" y="8297104"/>
                <a:ext cx="259556" cy="312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000-000046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1866921" y="8944017"/>
                <a:ext cx="257166"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45797" y="5237138"/>
              <a:ext cx="235511" cy="569302"/>
              <a:chOff x="304433" y="5966403"/>
              <a:chExt cx="457200" cy="709890"/>
            </a:xfrm>
          </xdr:grpSpPr>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03668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670658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587849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451118"/>
              <a:ext cx="1726177" cy="257438"/>
              <a:chOff x="3078310" y="7091198"/>
              <a:chExt cx="1703296"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75"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10" y="7091198"/>
                <a:ext cx="272534"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837256" y="8107680"/>
              <a:ext cx="258244" cy="925830"/>
              <a:chOff x="1863926" y="8297100"/>
              <a:chExt cx="260164" cy="951750"/>
            </a:xfrm>
          </xdr:grpSpPr>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1863926" y="8761165"/>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1863926" y="8297100"/>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1866924" y="8944051"/>
                <a:ext cx="257166"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68580</xdr:colOff>
      <xdr:row>0</xdr:row>
      <xdr:rowOff>7620</xdr:rowOff>
    </xdr:from>
    <xdr:to>
      <xdr:col>15</xdr:col>
      <xdr:colOff>99060</xdr:colOff>
      <xdr:row>2</xdr:row>
      <xdr:rowOff>15240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514600" y="76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twoCellAnchor>
    <xdr:from>
      <xdr:col>0</xdr:col>
      <xdr:colOff>114300</xdr:colOff>
      <xdr:row>1</xdr:row>
      <xdr:rowOff>45720</xdr:rowOff>
    </xdr:from>
    <xdr:to>
      <xdr:col>1</xdr:col>
      <xdr:colOff>944880</xdr:colOff>
      <xdr:row>2</xdr:row>
      <xdr:rowOff>83820</xdr:rowOff>
    </xdr:to>
    <xdr:sp macro="" textlink="">
      <xdr:nvSpPr>
        <xdr:cNvPr id="5" name="テキスト ボックス 4">
          <a:extLst>
            <a:ext uri="{FF2B5EF4-FFF2-40B4-BE49-F238E27FC236}">
              <a16:creationId xmlns:a16="http://schemas.microsoft.com/office/drawing/2014/main" id="{00000000-0008-0000-0300-000008000000}"/>
            </a:ext>
          </a:extLst>
        </xdr:cNvPr>
        <xdr:cNvSpPr txBox="1"/>
      </xdr:nvSpPr>
      <xdr:spPr>
        <a:xfrm>
          <a:off x="114300" y="5791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記入例２</a:t>
          </a:r>
        </a:p>
      </xdr:txBody>
    </xdr:sp>
    <xdr:clientData/>
  </xdr:twoCellAnchor>
</xdr:wsDr>
</file>

<file path=xl/tables/table1.xml><?xml version="1.0" encoding="utf-8"?>
<table xmlns="http://schemas.openxmlformats.org/spreadsheetml/2006/main" id="2" name="サービス種別リスト363" displayName="サービス種別リスト363" ref="N8:Q22" totalsRowShown="0" headerRowDxfId="43" dataDxfId="41" headerRowBorderDxfId="42" tableBorderDxfId="40" totalsRowBorderDxfId="39">
  <autoFilter ref="N8:Q22"/>
  <tableColumns count="4">
    <tableColumn id="1" name="入所系事業所" dataDxfId="38"/>
    <tableColumn id="2" name="通所系障がい者事業所" dataDxfId="37"/>
    <tableColumn id="3" name="通所系障がい児事業所" dataDxfId="36"/>
    <tableColumn id="4" name="訪問系事業所" dataDxfId="35"/>
  </tableColumns>
  <tableStyleInfo name="TableStyleLight11" showFirstColumn="0" showLastColumn="0" showRowStripes="1" showColumnStripes="0"/>
</table>
</file>

<file path=xl/tables/table2.xml><?xml version="1.0" encoding="utf-8"?>
<table xmlns="http://schemas.openxmlformats.org/spreadsheetml/2006/main" id="4" name="テーブル485" displayName="テーブル485" ref="T8:Y12" totalsRowShown="0" headerRowDxfId="34" dataDxfId="32" headerRowBorderDxfId="33" tableBorderDxfId="31" totalsRowBorderDxfId="30">
  <autoFilter ref="T8:Y12"/>
  <tableColumns count="6">
    <tableColumn id="1" name="分類番号" dataDxfId="29"/>
    <tableColumn id="2" name="分類" dataDxfId="28"/>
    <tableColumn id="3" name="列1" dataDxfId="27"/>
    <tableColumn id="4" name="支援金1" dataDxfId="26"/>
    <tableColumn id="5" name="支援金2" dataDxfId="25"/>
    <tableColumn id="6" name="列2" dataDxfId="24"/>
  </tableColumns>
  <tableStyleInfo name="TableStyleLight1" showFirstColumn="0" showLastColumn="0" showRowStripes="1" showColumnStripes="0"/>
</table>
</file>

<file path=xl/tables/table3.xml><?xml version="1.0" encoding="utf-8"?>
<table xmlns="http://schemas.openxmlformats.org/spreadsheetml/2006/main" id="7" name="テーブル48" displayName="テーブル48" ref="T8:Y12" totalsRowShown="0" headerRowDxfId="18" headerRowBorderDxfId="17" tableBorderDxfId="16" totalsRowBorderDxfId="15">
  <autoFilter ref="T8:Y12"/>
  <tableColumns count="6">
    <tableColumn id="1" name="分類番号" dataDxfId="14"/>
    <tableColumn id="2" name="分類" dataDxfId="13"/>
    <tableColumn id="3" name="列1" dataDxfId="12"/>
    <tableColumn id="4" name="支援金1" dataDxfId="11"/>
    <tableColumn id="5" name="支援金2" dataDxfId="10"/>
    <tableColumn id="6" name="列2" dataDxfId="9"/>
  </tableColumns>
  <tableStyleInfo name="TableStyleLight1" showFirstColumn="0" showLastColumn="0" showRowStripes="1" showColumnStripes="0"/>
</table>
</file>

<file path=xl/tables/table4.xml><?xml version="1.0" encoding="utf-8"?>
<table xmlns="http://schemas.openxmlformats.org/spreadsheetml/2006/main" id="3" name="サービス種別リスト3634" displayName="サービス種別リスト3634" ref="N8:Q22" totalsRowShown="0" headerRowDxfId="8" dataDxfId="6" headerRowBorderDxfId="7" tableBorderDxfId="5" totalsRowBorderDxfId="4">
  <autoFilter ref="N8:Q22"/>
  <tableColumns count="4">
    <tableColumn id="1" name="入所系事業所" dataDxfId="3"/>
    <tableColumn id="2" name="通所系障がい者事業所" dataDxfId="2"/>
    <tableColumn id="3" name="通所系障がい児事業所" dataDxfId="1"/>
    <tableColumn id="4" name="訪問系事業所" dataDxfId="0"/>
  </tableColumns>
  <tableStyleInfo name="TableStyleLight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3.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AI41"/>
  <sheetViews>
    <sheetView tabSelected="1" zoomScaleNormal="100" workbookViewId="0"/>
  </sheetViews>
  <sheetFormatPr defaultColWidth="2" defaultRowHeight="12"/>
  <cols>
    <col min="1" max="4" width="4.19921875" style="8" customWidth="1"/>
    <col min="5" max="5" width="4.0976562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7" t="s">
        <v>46</v>
      </c>
      <c r="C1" s="9"/>
      <c r="D1" s="9"/>
      <c r="AG1" s="20"/>
      <c r="AH1" s="20"/>
      <c r="AI1" s="20"/>
    </row>
    <row r="2" spans="1:35" ht="2.4" customHeight="1">
      <c r="A2" s="11"/>
      <c r="C2" s="9"/>
      <c r="D2" s="9"/>
    </row>
    <row r="3" spans="1:35" s="19" customFormat="1" ht="19.5" customHeight="1">
      <c r="A3" s="184" t="s">
        <v>111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5" s="19" customFormat="1" ht="19.5" customHeight="1">
      <c r="A4" s="185" t="s">
        <v>135</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86" t="s">
        <v>106</v>
      </c>
      <c r="X6" s="186"/>
      <c r="Y6" s="9" t="s">
        <v>1</v>
      </c>
      <c r="Z6" s="186"/>
      <c r="AA6" s="186"/>
      <c r="AB6" s="9" t="s">
        <v>2</v>
      </c>
      <c r="AC6" s="186"/>
      <c r="AD6" s="186"/>
      <c r="AE6" s="9" t="s">
        <v>3</v>
      </c>
    </row>
    <row r="7" spans="1:35" ht="19.5" customHeight="1">
      <c r="A7" s="17"/>
      <c r="B7" s="187" t="s">
        <v>19</v>
      </c>
      <c r="C7" s="187"/>
      <c r="D7" s="187"/>
      <c r="E7" s="187"/>
      <c r="F7" s="187"/>
    </row>
    <row r="8" spans="1:35" ht="45.6" customHeight="1">
      <c r="A8" s="16"/>
      <c r="B8" s="189" t="s">
        <v>172</v>
      </c>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90" t="s">
        <v>4</v>
      </c>
      <c r="B10" s="193" t="s">
        <v>5</v>
      </c>
      <c r="C10" s="193"/>
      <c r="D10" s="193"/>
      <c r="E10" s="193"/>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row>
    <row r="11" spans="1:35" ht="26.25" customHeight="1">
      <c r="A11" s="191"/>
      <c r="B11" s="195" t="s">
        <v>6</v>
      </c>
      <c r="C11" s="195"/>
      <c r="D11" s="195"/>
      <c r="E11" s="195"/>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row>
    <row r="12" spans="1:35" ht="13.5" customHeight="1">
      <c r="A12" s="191"/>
      <c r="B12" s="197" t="s">
        <v>58</v>
      </c>
      <c r="C12" s="198"/>
      <c r="D12" s="198"/>
      <c r="E12" s="199"/>
      <c r="F12" s="15" t="s">
        <v>68</v>
      </c>
      <c r="G12" s="96"/>
      <c r="H12" s="14" t="s">
        <v>59</v>
      </c>
      <c r="I12" s="200"/>
      <c r="J12" s="200"/>
      <c r="K12" s="200"/>
      <c r="L12" s="13" t="s">
        <v>54</v>
      </c>
      <c r="M12" s="201"/>
      <c r="N12" s="201"/>
      <c r="O12" s="201"/>
      <c r="P12" s="201"/>
      <c r="Q12" s="201"/>
      <c r="R12" s="201"/>
      <c r="S12" s="201"/>
      <c r="T12" s="201"/>
      <c r="U12" s="201"/>
      <c r="V12" s="201"/>
      <c r="W12" s="201"/>
      <c r="X12" s="201"/>
      <c r="Y12" s="201"/>
      <c r="Z12" s="201"/>
      <c r="AA12" s="201"/>
      <c r="AB12" s="201"/>
      <c r="AC12" s="201"/>
      <c r="AD12" s="201"/>
      <c r="AE12" s="201"/>
      <c r="AF12" s="202"/>
    </row>
    <row r="13" spans="1:35" ht="27" customHeight="1">
      <c r="A13" s="191"/>
      <c r="B13" s="203" t="s">
        <v>55</v>
      </c>
      <c r="C13" s="204"/>
      <c r="D13" s="204"/>
      <c r="E13" s="205"/>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row>
    <row r="14" spans="1:35" ht="19.5" customHeight="1">
      <c r="A14" s="191"/>
      <c r="B14" s="162" t="s">
        <v>53</v>
      </c>
      <c r="C14" s="162"/>
      <c r="D14" s="162"/>
      <c r="E14" s="162"/>
      <c r="F14" s="162" t="s">
        <v>9</v>
      </c>
      <c r="G14" s="162"/>
      <c r="H14" s="182"/>
      <c r="I14" s="182"/>
      <c r="J14" s="182"/>
      <c r="K14" s="182"/>
      <c r="L14" s="182"/>
      <c r="M14" s="182"/>
      <c r="N14" s="182"/>
      <c r="O14" s="182"/>
      <c r="P14" s="182"/>
      <c r="Q14" s="182"/>
      <c r="R14" s="162" t="s">
        <v>10</v>
      </c>
      <c r="S14" s="162"/>
      <c r="T14" s="162"/>
      <c r="U14" s="162"/>
      <c r="V14" s="162"/>
      <c r="W14" s="183"/>
      <c r="X14" s="183"/>
      <c r="Y14" s="183"/>
      <c r="Z14" s="183"/>
      <c r="AA14" s="183"/>
      <c r="AB14" s="183"/>
      <c r="AC14" s="183"/>
      <c r="AD14" s="183"/>
      <c r="AE14" s="183"/>
      <c r="AF14" s="183"/>
    </row>
    <row r="15" spans="1:35" ht="19.5" customHeight="1">
      <c r="A15" s="191"/>
      <c r="B15" s="162" t="s">
        <v>16</v>
      </c>
      <c r="C15" s="162"/>
      <c r="D15" s="162"/>
      <c r="E15" s="162"/>
      <c r="F15" s="162" t="s">
        <v>7</v>
      </c>
      <c r="G15" s="162"/>
      <c r="H15" s="163"/>
      <c r="I15" s="163"/>
      <c r="J15" s="163"/>
      <c r="K15" s="163"/>
      <c r="L15" s="163"/>
      <c r="M15" s="163"/>
      <c r="N15" s="163"/>
      <c r="O15" s="163"/>
      <c r="P15" s="163"/>
      <c r="Q15" s="163"/>
      <c r="R15" s="162" t="s">
        <v>13</v>
      </c>
      <c r="S15" s="162"/>
      <c r="T15" s="162"/>
      <c r="U15" s="162"/>
      <c r="V15" s="162"/>
      <c r="W15" s="164"/>
      <c r="X15" s="164"/>
      <c r="Y15" s="164"/>
      <c r="Z15" s="164"/>
      <c r="AA15" s="164"/>
      <c r="AB15" s="164"/>
      <c r="AC15" s="164"/>
      <c r="AD15" s="164"/>
      <c r="AE15" s="164"/>
      <c r="AF15" s="164"/>
    </row>
    <row r="16" spans="1:35" ht="19.5" customHeight="1">
      <c r="A16" s="191"/>
      <c r="B16" s="181" t="s">
        <v>51</v>
      </c>
      <c r="C16" s="181"/>
      <c r="D16" s="181"/>
      <c r="E16" s="181"/>
      <c r="F16" s="162" t="s">
        <v>9</v>
      </c>
      <c r="G16" s="162"/>
      <c r="H16" s="182"/>
      <c r="I16" s="182"/>
      <c r="J16" s="182"/>
      <c r="K16" s="182"/>
      <c r="L16" s="182"/>
      <c r="M16" s="182"/>
      <c r="N16" s="182"/>
      <c r="O16" s="182"/>
      <c r="P16" s="182"/>
      <c r="Q16" s="182"/>
      <c r="R16" s="162" t="s">
        <v>10</v>
      </c>
      <c r="S16" s="162"/>
      <c r="T16" s="162"/>
      <c r="U16" s="162"/>
      <c r="V16" s="162"/>
      <c r="W16" s="183"/>
      <c r="X16" s="183"/>
      <c r="Y16" s="183"/>
      <c r="Z16" s="183"/>
      <c r="AA16" s="183"/>
      <c r="AB16" s="183"/>
      <c r="AC16" s="183"/>
      <c r="AD16" s="183"/>
      <c r="AE16" s="183"/>
      <c r="AF16" s="183"/>
    </row>
    <row r="17" spans="1:34" ht="19.5" customHeight="1">
      <c r="A17" s="191"/>
      <c r="B17" s="181" t="s">
        <v>52</v>
      </c>
      <c r="C17" s="181"/>
      <c r="D17" s="181"/>
      <c r="E17" s="181"/>
      <c r="F17" s="162" t="s">
        <v>9</v>
      </c>
      <c r="G17" s="162"/>
      <c r="H17" s="182"/>
      <c r="I17" s="182"/>
      <c r="J17" s="182"/>
      <c r="K17" s="182"/>
      <c r="L17" s="182"/>
      <c r="M17" s="182"/>
      <c r="N17" s="182"/>
      <c r="O17" s="182"/>
      <c r="P17" s="182"/>
      <c r="Q17" s="182"/>
      <c r="R17" s="162" t="s">
        <v>10</v>
      </c>
      <c r="S17" s="162"/>
      <c r="T17" s="162"/>
      <c r="U17" s="162"/>
      <c r="V17" s="162"/>
      <c r="W17" s="183"/>
      <c r="X17" s="183"/>
      <c r="Y17" s="183"/>
      <c r="Z17" s="183"/>
      <c r="AA17" s="183"/>
      <c r="AB17" s="183"/>
      <c r="AC17" s="183"/>
      <c r="AD17" s="183"/>
      <c r="AE17" s="183"/>
      <c r="AF17" s="183"/>
    </row>
    <row r="18" spans="1:34" ht="19.5" customHeight="1">
      <c r="A18" s="191"/>
      <c r="B18" s="160" t="s">
        <v>79</v>
      </c>
      <c r="C18" s="160"/>
      <c r="D18" s="160"/>
      <c r="E18" s="160"/>
      <c r="F18" s="162" t="s">
        <v>7</v>
      </c>
      <c r="G18" s="162"/>
      <c r="H18" s="163"/>
      <c r="I18" s="163"/>
      <c r="J18" s="163"/>
      <c r="K18" s="163"/>
      <c r="L18" s="163"/>
      <c r="M18" s="163"/>
      <c r="N18" s="163"/>
      <c r="O18" s="163"/>
      <c r="P18" s="163"/>
      <c r="Q18" s="163"/>
      <c r="R18" s="162" t="s">
        <v>13</v>
      </c>
      <c r="S18" s="162"/>
      <c r="T18" s="162"/>
      <c r="U18" s="162"/>
      <c r="V18" s="162"/>
      <c r="W18" s="164"/>
      <c r="X18" s="164"/>
      <c r="Y18" s="164"/>
      <c r="Z18" s="164"/>
      <c r="AA18" s="164"/>
      <c r="AB18" s="164"/>
      <c r="AC18" s="164"/>
      <c r="AD18" s="164"/>
      <c r="AE18" s="164"/>
      <c r="AF18" s="164"/>
    </row>
    <row r="19" spans="1:34" ht="19.5" customHeight="1">
      <c r="A19" s="192"/>
      <c r="B19" s="161"/>
      <c r="C19" s="161"/>
      <c r="D19" s="161"/>
      <c r="E19" s="161"/>
      <c r="F19" s="172" t="s">
        <v>8</v>
      </c>
      <c r="G19" s="172"/>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4" ht="6" customHeight="1">
      <c r="A20" s="11"/>
      <c r="C20" s="9"/>
      <c r="D20" s="9"/>
    </row>
    <row r="21" spans="1:34" ht="19.5" customHeight="1" thickBot="1">
      <c r="A21" s="174" t="s">
        <v>14</v>
      </c>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row>
    <row r="22" spans="1:34" ht="19.5" customHeight="1" thickBot="1">
      <c r="A22" s="175" t="s">
        <v>15</v>
      </c>
      <c r="B22" s="176"/>
      <c r="C22" s="176"/>
      <c r="D22" s="176"/>
      <c r="E22" s="176"/>
      <c r="F22" s="176"/>
      <c r="G22" s="176"/>
      <c r="H22" s="176"/>
      <c r="I22" s="176"/>
      <c r="J22" s="176"/>
      <c r="K22" s="176"/>
      <c r="L22" s="176"/>
      <c r="M22" s="176"/>
      <c r="N22" s="176"/>
      <c r="O22" s="176"/>
      <c r="P22" s="176"/>
      <c r="Q22" s="177"/>
      <c r="R22" s="178">
        <f>'様式第1号 別紙'!K2</f>
        <v>0</v>
      </c>
      <c r="S22" s="178"/>
      <c r="T22" s="178"/>
      <c r="U22" s="178"/>
      <c r="V22" s="178"/>
      <c r="W22" s="178"/>
      <c r="X22" s="178"/>
      <c r="Y22" s="178"/>
      <c r="Z22" s="178"/>
      <c r="AA22" s="178"/>
      <c r="AB22" s="178"/>
      <c r="AC22" s="178"/>
      <c r="AD22" s="178"/>
      <c r="AE22" s="179" t="s">
        <v>11</v>
      </c>
      <c r="AF22" s="180"/>
    </row>
    <row r="23" spans="1:34" ht="8.25" customHeight="1">
      <c r="A23" s="9"/>
      <c r="C23" s="9"/>
      <c r="D23" s="9"/>
    </row>
    <row r="24" spans="1:34" ht="15" customHeight="1">
      <c r="A24" s="165" t="s">
        <v>47</v>
      </c>
      <c r="B24" s="168"/>
      <c r="C24" s="169"/>
      <c r="D24" s="170" t="s">
        <v>17</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1"/>
    </row>
    <row r="25" spans="1:34" ht="15" customHeight="1">
      <c r="A25" s="166"/>
      <c r="B25" s="168"/>
      <c r="C25" s="169"/>
      <c r="D25" s="170" t="s">
        <v>60</v>
      </c>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1"/>
    </row>
    <row r="26" spans="1:34" ht="15" customHeight="1">
      <c r="A26" s="167"/>
      <c r="B26" s="168"/>
      <c r="C26" s="169"/>
      <c r="D26" s="170" t="s">
        <v>18</v>
      </c>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1"/>
      <c r="AH26" s="12"/>
    </row>
    <row r="27" spans="1:34" ht="6" customHeight="1">
      <c r="A27" s="10"/>
      <c r="C27" s="9"/>
      <c r="D27" s="9"/>
    </row>
    <row r="28" spans="1:34" ht="16.5" customHeight="1">
      <c r="A28" s="155" t="s">
        <v>48</v>
      </c>
      <c r="B28" s="156" t="s">
        <v>29</v>
      </c>
      <c r="C28" s="156"/>
      <c r="D28" s="156"/>
      <c r="E28" s="156"/>
      <c r="F28" s="157"/>
      <c r="G28" s="157"/>
      <c r="H28" s="157"/>
      <c r="I28" s="157"/>
      <c r="J28" s="157"/>
      <c r="K28" s="157"/>
      <c r="L28" s="153" t="s">
        <v>28</v>
      </c>
      <c r="M28" s="153"/>
      <c r="N28" s="153"/>
      <c r="O28" s="153"/>
      <c r="P28" s="153"/>
      <c r="Q28" s="153" t="s">
        <v>30</v>
      </c>
      <c r="R28" s="153"/>
      <c r="S28" s="153"/>
      <c r="T28" s="153"/>
      <c r="U28" s="153"/>
      <c r="V28" s="153" t="s">
        <v>31</v>
      </c>
      <c r="W28" s="153"/>
      <c r="X28" s="153"/>
      <c r="Y28" s="153"/>
      <c r="Z28" s="153"/>
      <c r="AA28" s="97"/>
      <c r="AB28" s="147"/>
      <c r="AC28" s="147"/>
      <c r="AD28" s="147"/>
      <c r="AE28" s="147"/>
      <c r="AF28" s="98"/>
    </row>
    <row r="29" spans="1:34" ht="16.5" customHeight="1">
      <c r="A29" s="155"/>
      <c r="B29" s="156"/>
      <c r="C29" s="156"/>
      <c r="D29" s="156"/>
      <c r="E29" s="156"/>
      <c r="F29" s="157"/>
      <c r="G29" s="157"/>
      <c r="H29" s="157"/>
      <c r="I29" s="157"/>
      <c r="J29" s="157"/>
      <c r="K29" s="157"/>
      <c r="L29" s="149" t="s">
        <v>32</v>
      </c>
      <c r="M29" s="149"/>
      <c r="N29" s="149"/>
      <c r="O29" s="149"/>
      <c r="P29" s="149"/>
      <c r="Q29" s="149" t="s">
        <v>33</v>
      </c>
      <c r="R29" s="149"/>
      <c r="S29" s="149"/>
      <c r="T29" s="149"/>
      <c r="U29" s="149"/>
      <c r="V29" s="150" t="s">
        <v>34</v>
      </c>
      <c r="W29" s="150"/>
      <c r="X29" s="150"/>
      <c r="Y29" s="150"/>
      <c r="Z29" s="150"/>
      <c r="AA29" s="99" t="s">
        <v>39</v>
      </c>
      <c r="AB29" s="148"/>
      <c r="AC29" s="148"/>
      <c r="AD29" s="148"/>
      <c r="AE29" s="148"/>
      <c r="AF29" s="100" t="s">
        <v>54</v>
      </c>
    </row>
    <row r="30" spans="1:34" ht="16.5" customHeight="1">
      <c r="A30" s="155"/>
      <c r="B30" s="151" t="s">
        <v>43</v>
      </c>
      <c r="C30" s="151"/>
      <c r="D30" s="151"/>
      <c r="E30" s="151"/>
      <c r="F30" s="152"/>
      <c r="G30" s="152"/>
      <c r="H30" s="152"/>
      <c r="I30" s="152"/>
      <c r="J30" s="152"/>
      <c r="K30" s="152"/>
      <c r="L30" s="153" t="s">
        <v>35</v>
      </c>
      <c r="M30" s="153"/>
      <c r="N30" s="153"/>
      <c r="O30" s="153"/>
      <c r="P30" s="153"/>
      <c r="Q30" s="153" t="s">
        <v>36</v>
      </c>
      <c r="R30" s="153"/>
      <c r="S30" s="153"/>
      <c r="T30" s="153"/>
      <c r="U30" s="153"/>
      <c r="V30" s="154"/>
      <c r="W30" s="154"/>
      <c r="X30" s="154"/>
      <c r="Y30" s="154"/>
      <c r="Z30" s="154"/>
      <c r="AA30" s="97"/>
      <c r="AB30" s="147"/>
      <c r="AC30" s="147"/>
      <c r="AD30" s="147"/>
      <c r="AE30" s="147"/>
      <c r="AF30" s="98"/>
    </row>
    <row r="31" spans="1:34" ht="16.5" customHeight="1">
      <c r="A31" s="155"/>
      <c r="B31" s="158" t="s">
        <v>42</v>
      </c>
      <c r="C31" s="158"/>
      <c r="D31" s="158"/>
      <c r="E31" s="158"/>
      <c r="F31" s="152"/>
      <c r="G31" s="152"/>
      <c r="H31" s="152"/>
      <c r="I31" s="152"/>
      <c r="J31" s="152"/>
      <c r="K31" s="152"/>
      <c r="L31" s="159" t="s">
        <v>38</v>
      </c>
      <c r="M31" s="159"/>
      <c r="N31" s="159"/>
      <c r="O31" s="159"/>
      <c r="P31" s="159"/>
      <c r="Q31" s="159" t="s">
        <v>37</v>
      </c>
      <c r="R31" s="159"/>
      <c r="S31" s="159"/>
      <c r="T31" s="159"/>
      <c r="U31" s="159"/>
      <c r="V31" s="159" t="s">
        <v>34</v>
      </c>
      <c r="W31" s="159"/>
      <c r="X31" s="159"/>
      <c r="Y31" s="159"/>
      <c r="Z31" s="159"/>
      <c r="AA31" s="99" t="s">
        <v>39</v>
      </c>
      <c r="AB31" s="148"/>
      <c r="AC31" s="148"/>
      <c r="AD31" s="148"/>
      <c r="AE31" s="148"/>
      <c r="AF31" s="100" t="s">
        <v>54</v>
      </c>
    </row>
    <row r="32" spans="1:34" ht="19.5" customHeight="1">
      <c r="A32" s="155"/>
      <c r="B32" s="140" t="s">
        <v>71</v>
      </c>
      <c r="C32" s="141"/>
      <c r="D32" s="141"/>
      <c r="E32" s="141"/>
      <c r="F32" s="141"/>
      <c r="G32" s="141"/>
      <c r="H32" s="141"/>
      <c r="I32" s="141"/>
      <c r="J32" s="141"/>
      <c r="K32" s="142"/>
      <c r="L32" s="143" t="s">
        <v>40</v>
      </c>
      <c r="M32" s="144"/>
      <c r="N32" s="144"/>
      <c r="O32" s="144"/>
      <c r="P32" s="144"/>
      <c r="Q32" s="144" t="s">
        <v>41</v>
      </c>
      <c r="R32" s="144"/>
      <c r="S32" s="144"/>
      <c r="T32" s="144"/>
      <c r="U32" s="144"/>
      <c r="V32" s="144" t="s">
        <v>34</v>
      </c>
      <c r="W32" s="144"/>
      <c r="X32" s="144"/>
      <c r="Y32" s="144"/>
      <c r="Z32" s="144"/>
      <c r="AA32" s="101" t="s">
        <v>39</v>
      </c>
      <c r="AB32" s="145"/>
      <c r="AC32" s="145"/>
      <c r="AD32" s="145"/>
      <c r="AE32" s="145"/>
      <c r="AF32" s="102" t="s">
        <v>54</v>
      </c>
    </row>
    <row r="33" spans="1:32" ht="19.5" customHeight="1">
      <c r="A33" s="155"/>
      <c r="B33" s="140" t="s">
        <v>72</v>
      </c>
      <c r="C33" s="141"/>
      <c r="D33" s="141"/>
      <c r="E33" s="141"/>
      <c r="F33" s="141"/>
      <c r="G33" s="141"/>
      <c r="H33" s="141"/>
      <c r="I33" s="141"/>
      <c r="J33" s="141"/>
      <c r="K33" s="142"/>
      <c r="L33" s="146"/>
      <c r="M33" s="135"/>
      <c r="N33" s="135"/>
      <c r="O33" s="135"/>
      <c r="P33" s="135"/>
      <c r="Q33" s="135"/>
      <c r="R33" s="135"/>
      <c r="S33" s="135"/>
      <c r="T33" s="135"/>
      <c r="U33" s="135"/>
      <c r="V33" s="135"/>
      <c r="W33" s="135"/>
      <c r="X33" s="135"/>
      <c r="Y33" s="135"/>
      <c r="Z33" s="135"/>
      <c r="AA33" s="135"/>
      <c r="AB33" s="135"/>
      <c r="AC33" s="135"/>
      <c r="AD33" s="135"/>
      <c r="AE33" s="135"/>
      <c r="AF33" s="136"/>
    </row>
    <row r="34" spans="1:32" s="11" customFormat="1" ht="30" customHeight="1">
      <c r="A34" s="155"/>
      <c r="B34" s="137" t="s">
        <v>20</v>
      </c>
      <c r="C34" s="137"/>
      <c r="D34" s="137"/>
      <c r="E34" s="137"/>
      <c r="F34" s="138"/>
      <c r="G34" s="138"/>
      <c r="H34" s="138"/>
      <c r="I34" s="138"/>
      <c r="J34" s="138"/>
      <c r="K34" s="138"/>
      <c r="L34" s="139"/>
      <c r="M34" s="139"/>
      <c r="N34" s="139"/>
      <c r="O34" s="139"/>
      <c r="P34" s="139"/>
      <c r="Q34" s="139"/>
      <c r="R34" s="139"/>
      <c r="S34" s="139"/>
      <c r="T34" s="139"/>
      <c r="U34" s="139"/>
      <c r="V34" s="139"/>
      <c r="W34" s="139"/>
      <c r="X34" s="139"/>
      <c r="Y34" s="139"/>
      <c r="Z34" s="139"/>
      <c r="AA34" s="139"/>
      <c r="AB34" s="139"/>
      <c r="AC34" s="139"/>
      <c r="AD34" s="139"/>
      <c r="AE34" s="139"/>
      <c r="AF34" s="139"/>
    </row>
    <row r="35" spans="1:32" s="11" customFormat="1" ht="30" customHeight="1">
      <c r="A35" s="155"/>
      <c r="B35" s="137" t="s">
        <v>21</v>
      </c>
      <c r="C35" s="137"/>
      <c r="D35" s="137"/>
      <c r="E35" s="137"/>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row>
    <row r="36" spans="1:32" ht="6" customHeight="1">
      <c r="A36" s="10"/>
      <c r="C36" s="9"/>
      <c r="D36" s="9"/>
      <c r="H36"/>
      <c r="I36"/>
      <c r="J36"/>
      <c r="K36"/>
    </row>
    <row r="37" spans="1:32" ht="10.5" customHeight="1">
      <c r="A37" s="116" t="s">
        <v>49</v>
      </c>
      <c r="B37" s="119" t="s">
        <v>69</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ht="15" customHeight="1">
      <c r="A38" s="117"/>
      <c r="B38" s="120" t="s">
        <v>22</v>
      </c>
      <c r="C38" s="121"/>
      <c r="D38" s="121"/>
      <c r="E38" s="122"/>
      <c r="F38" s="114"/>
      <c r="G38" s="115"/>
      <c r="H38" s="126" t="s">
        <v>57</v>
      </c>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row>
    <row r="39" spans="1:32" ht="19.5" customHeight="1">
      <c r="A39" s="117"/>
      <c r="B39" s="123"/>
      <c r="C39" s="124"/>
      <c r="D39" s="124"/>
      <c r="E39" s="125"/>
      <c r="F39" s="114"/>
      <c r="G39" s="115"/>
      <c r="H39" s="128" t="s">
        <v>56</v>
      </c>
      <c r="I39" s="129"/>
      <c r="J39" s="129"/>
      <c r="K39" s="129"/>
      <c r="L39" s="129"/>
      <c r="M39" s="129"/>
      <c r="N39" s="129"/>
      <c r="O39" s="129"/>
      <c r="P39" s="129"/>
      <c r="Q39" s="129"/>
      <c r="R39" s="129"/>
      <c r="S39" s="130" t="s">
        <v>70</v>
      </c>
      <c r="T39" s="130"/>
      <c r="U39" s="130"/>
      <c r="V39" s="130"/>
      <c r="W39" s="130"/>
      <c r="X39" s="130"/>
      <c r="Y39" s="130"/>
      <c r="Z39" s="130"/>
      <c r="AA39" s="130"/>
      <c r="AB39" s="130"/>
      <c r="AC39" s="130"/>
      <c r="AD39" s="130"/>
      <c r="AE39" s="130"/>
      <c r="AF39" s="131"/>
    </row>
    <row r="40" spans="1:32" ht="15" customHeight="1">
      <c r="A40" s="117"/>
      <c r="B40" s="120" t="s">
        <v>50</v>
      </c>
      <c r="C40" s="121"/>
      <c r="D40" s="121"/>
      <c r="E40" s="122"/>
      <c r="F40" s="114"/>
      <c r="G40" s="115"/>
      <c r="H40" s="112" t="s">
        <v>73</v>
      </c>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32" ht="15" customHeight="1">
      <c r="A41" s="118"/>
      <c r="B41" s="132"/>
      <c r="C41" s="133"/>
      <c r="D41" s="133"/>
      <c r="E41" s="134"/>
      <c r="F41" s="114"/>
      <c r="G41" s="115"/>
      <c r="H41" s="112" t="s">
        <v>74</v>
      </c>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row>
  </sheetData>
  <sheetProtection password="9C9E" sheet="1" objects="1" scenarios="1"/>
  <mergeCells count="105">
    <mergeCell ref="A3:AF3"/>
    <mergeCell ref="A4:AF4"/>
    <mergeCell ref="W6:X6"/>
    <mergeCell ref="Z6:AA6"/>
    <mergeCell ref="AC6:AD6"/>
    <mergeCell ref="B7:F7"/>
    <mergeCell ref="F13:AF13"/>
    <mergeCell ref="B14:E14"/>
    <mergeCell ref="F14:G14"/>
    <mergeCell ref="H14:Q14"/>
    <mergeCell ref="R14:V14"/>
    <mergeCell ref="W14:AF14"/>
    <mergeCell ref="B8:AD8"/>
    <mergeCell ref="A10:A19"/>
    <mergeCell ref="B10:E10"/>
    <mergeCell ref="F10:AF10"/>
    <mergeCell ref="B11:E11"/>
    <mergeCell ref="F11:AF11"/>
    <mergeCell ref="B12:E12"/>
    <mergeCell ref="I12:K12"/>
    <mergeCell ref="M12:AF12"/>
    <mergeCell ref="B13:E13"/>
    <mergeCell ref="B15:E15"/>
    <mergeCell ref="F15:G15"/>
    <mergeCell ref="H15:Q15"/>
    <mergeCell ref="R15:V15"/>
    <mergeCell ref="W15:AF15"/>
    <mergeCell ref="B16:E16"/>
    <mergeCell ref="F16:G16"/>
    <mergeCell ref="H16:Q16"/>
    <mergeCell ref="R16:V16"/>
    <mergeCell ref="W16:AF16"/>
    <mergeCell ref="B17:E17"/>
    <mergeCell ref="F17:G17"/>
    <mergeCell ref="H17:Q17"/>
    <mergeCell ref="R17:V17"/>
    <mergeCell ref="W17:AF17"/>
    <mergeCell ref="B18:E19"/>
    <mergeCell ref="F18:G18"/>
    <mergeCell ref="H18:Q18"/>
    <mergeCell ref="R18:V18"/>
    <mergeCell ref="W18:AF18"/>
    <mergeCell ref="A24:A26"/>
    <mergeCell ref="B24:C24"/>
    <mergeCell ref="D24:AF24"/>
    <mergeCell ref="B25:C25"/>
    <mergeCell ref="D25:AF25"/>
    <mergeCell ref="B26:C26"/>
    <mergeCell ref="D26:AF26"/>
    <mergeCell ref="F19:G19"/>
    <mergeCell ref="H19:AF19"/>
    <mergeCell ref="A21:AF21"/>
    <mergeCell ref="A22:Q22"/>
    <mergeCell ref="R22:AD22"/>
    <mergeCell ref="AE22:AF22"/>
    <mergeCell ref="A28:A35"/>
    <mergeCell ref="B28:E29"/>
    <mergeCell ref="F28:K29"/>
    <mergeCell ref="L28:P28"/>
    <mergeCell ref="Q28:U28"/>
    <mergeCell ref="V28:Z28"/>
    <mergeCell ref="B31:E31"/>
    <mergeCell ref="L31:P31"/>
    <mergeCell ref="Q31:U31"/>
    <mergeCell ref="V31:Z31"/>
    <mergeCell ref="X33:Z33"/>
    <mergeCell ref="AB28:AE29"/>
    <mergeCell ref="L29:P29"/>
    <mergeCell ref="Q29:U29"/>
    <mergeCell ref="V29:Z29"/>
    <mergeCell ref="B30:E30"/>
    <mergeCell ref="F30:K31"/>
    <mergeCell ref="L30:P30"/>
    <mergeCell ref="Q30:U30"/>
    <mergeCell ref="V30:Z30"/>
    <mergeCell ref="AB30:AE31"/>
    <mergeCell ref="AA33:AC33"/>
    <mergeCell ref="AD33:AF33"/>
    <mergeCell ref="B34:E34"/>
    <mergeCell ref="F34:AF34"/>
    <mergeCell ref="B35:E35"/>
    <mergeCell ref="F35:AF35"/>
    <mergeCell ref="B32:K32"/>
    <mergeCell ref="L32:P32"/>
    <mergeCell ref="Q32:U32"/>
    <mergeCell ref="V32:Z32"/>
    <mergeCell ref="AB32:AE32"/>
    <mergeCell ref="B33:K33"/>
    <mergeCell ref="L33:N33"/>
    <mergeCell ref="O33:Q33"/>
    <mergeCell ref="R33:T33"/>
    <mergeCell ref="U33:W33"/>
    <mergeCell ref="H40:AF40"/>
    <mergeCell ref="F41:G41"/>
    <mergeCell ref="H41:AF41"/>
    <mergeCell ref="A37:A41"/>
    <mergeCell ref="B37:AF37"/>
    <mergeCell ref="B38:E39"/>
    <mergeCell ref="F38:G38"/>
    <mergeCell ref="H38:AF38"/>
    <mergeCell ref="F39:G39"/>
    <mergeCell ref="H39:R39"/>
    <mergeCell ref="S39:AF39"/>
    <mergeCell ref="B40:E41"/>
    <mergeCell ref="F40:G40"/>
  </mergeCells>
  <phoneticPr fontId="2"/>
  <dataValidations count="8">
    <dataValidation type="list" allowBlank="1" showInputMessage="1" showErrorMessage="1" sqref="M27:O27 M36:O36">
      <formula1>"　,○"</formula1>
    </dataValidation>
    <dataValidation imeMode="disabled" allowBlank="1" showInputMessage="1" showErrorMessage="1" sqref="L33:AF33 W15:AF15 W18:AF18 H18:Q18 G12 I12:M12 H15:Q15"/>
    <dataValidation imeMode="fullKatakana" allowBlank="1" showErrorMessage="1" sqref="F34:AF34"/>
    <dataValidation allowBlank="1" showErrorMessage="1" sqref="F35:AF35"/>
    <dataValidation type="list" allowBlank="1" showInputMessage="1" showErrorMessage="1" sqref="AC6">
      <formula1>",　,1,2,3,4,5,6,7,8,9,10,11,12,13,14,15,16,17,18,19,20,21,22,23,24,25,26,27,28,29,30,31"</formula1>
    </dataValidation>
    <dataValidation type="list" allowBlank="1" showInputMessage="1" showErrorMessage="1" sqref="W6:X6">
      <formula1>",　,７"</formula1>
    </dataValidation>
    <dataValidation type="list" allowBlank="1" showInputMessage="1" showErrorMessage="1" sqref="Z6:AA6">
      <formula1>",　,2,3,4"</formula1>
    </dataValidation>
    <dataValidation imeMode="fullKatakana" allowBlank="1" showInputMessage="1" showErrorMessage="1" sqref="F10:AF10"/>
  </dataValidations>
  <pageMargins left="0.9055118110236221" right="0.5118110236220472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mc:AlternateContent xmlns:mc="http://schemas.openxmlformats.org/markup-compatibility/2006">
          <mc:Choice Requires="x14">
            <control shapeId="29722" r:id="rId25" name="Check Box 26">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723" r:id="rId26" name="Check Box 27">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724" r:id="rId27" name="Check Box 28">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25" r:id="rId28"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29"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30"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31"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32"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33"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34"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35"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36"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37"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38"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39"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40"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41"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39" r:id="rId42" name="Check Box 43">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40" r:id="rId43" name="Check Box 44">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41" r:id="rId44" name="Check Box 45">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42" r:id="rId45" name="Check Box 46">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mc:AlternateContent xmlns:mc="http://schemas.openxmlformats.org/markup-compatibility/2006">
          <mc:Choice Requires="x14">
            <control shapeId="29747" r:id="rId46" name="Check Box 51">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748" r:id="rId47" name="Check Box 52">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749" r:id="rId48" name="Check Box 53">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50" r:id="rId49"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50"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51"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52"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53"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54"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55"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56"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57"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58"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59"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60"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61"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62"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64" r:id="rId63" name="Check Box 68">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65" r:id="rId64" name="Check Box 69">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66" r:id="rId65" name="Check Box 70">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67" r:id="rId66" name="Check Box 71">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Y329"/>
  <sheetViews>
    <sheetView zoomScaleNormal="100" workbookViewId="0">
      <selection activeCell="N1" sqref="N1:Y1048576"/>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5"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5" style="60" hidden="1" customWidth="1"/>
    <col min="26" max="35" width="8.69921875" style="21" customWidth="1"/>
    <col min="36" max="16384" width="9" style="21"/>
  </cols>
  <sheetData>
    <row r="1" spans="1:25" ht="44.4" customHeight="1">
      <c r="A1" s="58"/>
      <c r="B1" s="58"/>
      <c r="C1" s="206" t="s">
        <v>120</v>
      </c>
      <c r="D1" s="207"/>
      <c r="E1" s="210" t="s">
        <v>26</v>
      </c>
      <c r="F1" s="211"/>
      <c r="G1" s="212"/>
      <c r="H1" s="94" t="s">
        <v>108</v>
      </c>
      <c r="I1" s="57" t="s">
        <v>115</v>
      </c>
      <c r="J1" s="57" t="s">
        <v>116</v>
      </c>
      <c r="K1" s="56" t="s">
        <v>26</v>
      </c>
    </row>
    <row r="2" spans="1:25" ht="23.25" customHeight="1" thickBot="1">
      <c r="A2" s="58"/>
      <c r="B2" s="58"/>
      <c r="C2" s="208" t="s">
        <v>102</v>
      </c>
      <c r="D2" s="209"/>
      <c r="E2" s="213"/>
      <c r="F2" s="214"/>
      <c r="G2" s="215"/>
      <c r="H2" s="93">
        <f>COUNTIFS(K9:K108,"&gt;0")</f>
        <v>0</v>
      </c>
      <c r="I2" s="55">
        <f>SUM(I9:I108)</f>
        <v>0</v>
      </c>
      <c r="J2" s="55">
        <f>SUM(J9:J108)</f>
        <v>0</v>
      </c>
      <c r="K2" s="54">
        <f>SUM(K9:K108)</f>
        <v>0</v>
      </c>
    </row>
    <row r="3" spans="1:25" ht="4.8" customHeight="1">
      <c r="B3" s="53"/>
      <c r="C3" s="52"/>
      <c r="D3" s="51"/>
      <c r="E3" s="50"/>
      <c r="F3" s="50"/>
      <c r="G3" s="49"/>
      <c r="H3" s="49"/>
      <c r="I3" s="48"/>
      <c r="J3" s="48"/>
      <c r="K3" s="47"/>
    </row>
    <row r="4" spans="1:25" ht="22.5" customHeight="1">
      <c r="A4" s="85" t="s">
        <v>105</v>
      </c>
      <c r="B4" s="45"/>
      <c r="C4" s="46"/>
      <c r="D4" s="45"/>
      <c r="E4" s="44"/>
      <c r="F4" s="43"/>
      <c r="G4" s="84" t="s">
        <v>27</v>
      </c>
      <c r="H4" s="219" t="str">
        <f>'様式第1号 申請書兼実績報告書'!F11&amp;""</f>
        <v/>
      </c>
      <c r="I4" s="220"/>
      <c r="J4" s="220"/>
      <c r="K4" s="220"/>
    </row>
    <row r="5" spans="1:25" ht="4.2" customHeight="1">
      <c r="A5" s="36"/>
      <c r="B5" s="39"/>
      <c r="C5" s="40"/>
      <c r="D5" s="39"/>
      <c r="E5" s="21"/>
      <c r="F5" s="38"/>
      <c r="G5" s="37"/>
      <c r="H5" s="36"/>
      <c r="I5" s="35"/>
      <c r="J5" s="35"/>
      <c r="K5" s="35"/>
    </row>
    <row r="6" spans="1:25" ht="25.8" customHeight="1">
      <c r="A6" s="34"/>
      <c r="B6" s="221" t="s">
        <v>117</v>
      </c>
      <c r="C6" s="221"/>
      <c r="D6" s="221"/>
      <c r="E6" s="95"/>
      <c r="F6" s="216" t="s">
        <v>166</v>
      </c>
      <c r="G6" s="216"/>
      <c r="H6" s="216"/>
      <c r="I6" s="216"/>
      <c r="J6" s="216"/>
      <c r="K6" s="216"/>
      <c r="N6" s="88"/>
      <c r="O6" s="89"/>
      <c r="P6" s="89"/>
      <c r="Q6" s="89"/>
      <c r="T6" s="90"/>
      <c r="U6" s="89"/>
      <c r="V6" s="89"/>
      <c r="W6" s="89"/>
      <c r="X6" s="89"/>
      <c r="Y6" s="87"/>
    </row>
    <row r="7" spans="1:25" ht="44.25" customHeight="1">
      <c r="A7" s="222" t="s">
        <v>12</v>
      </c>
      <c r="B7" s="217" t="s">
        <v>77</v>
      </c>
      <c r="C7" s="224" t="s">
        <v>78</v>
      </c>
      <c r="D7" s="217" t="s">
        <v>103</v>
      </c>
      <c r="E7" s="217" t="s">
        <v>44</v>
      </c>
      <c r="F7" s="217" t="s">
        <v>104</v>
      </c>
      <c r="G7" s="217" t="s">
        <v>121</v>
      </c>
      <c r="H7" s="217" t="s">
        <v>45</v>
      </c>
      <c r="I7" s="217" t="s">
        <v>113</v>
      </c>
      <c r="J7" s="217" t="s">
        <v>165</v>
      </c>
      <c r="K7" s="217" t="s">
        <v>118</v>
      </c>
      <c r="N7" s="63" t="s">
        <v>25</v>
      </c>
      <c r="O7" s="64"/>
      <c r="P7" s="64"/>
      <c r="Q7" s="64"/>
      <c r="T7" s="83" t="s">
        <v>109</v>
      </c>
      <c r="U7" s="64"/>
      <c r="V7" s="64"/>
      <c r="W7" s="64"/>
      <c r="X7" s="64"/>
      <c r="Y7" s="62"/>
    </row>
    <row r="8" spans="1:25" s="27" customFormat="1" ht="24.6" customHeight="1">
      <c r="A8" s="223"/>
      <c r="B8" s="218"/>
      <c r="C8" s="225"/>
      <c r="D8" s="218"/>
      <c r="E8" s="218"/>
      <c r="F8" s="218"/>
      <c r="G8" s="218"/>
      <c r="H8" s="218"/>
      <c r="I8" s="218"/>
      <c r="J8" s="218"/>
      <c r="K8" s="218"/>
      <c r="M8" s="65"/>
      <c r="N8" s="66" t="s">
        <v>24</v>
      </c>
      <c r="O8" s="73" t="s">
        <v>163</v>
      </c>
      <c r="P8" s="73" t="s">
        <v>164</v>
      </c>
      <c r="Q8" s="68" t="s">
        <v>23</v>
      </c>
      <c r="R8" s="65"/>
      <c r="S8" s="65"/>
      <c r="T8" s="69" t="s">
        <v>76</v>
      </c>
      <c r="U8" s="67" t="s">
        <v>75</v>
      </c>
      <c r="V8" s="70" t="s">
        <v>112</v>
      </c>
      <c r="W8" s="70" t="s">
        <v>134</v>
      </c>
      <c r="X8" s="70" t="s">
        <v>133</v>
      </c>
      <c r="Y8" s="71" t="s">
        <v>114</v>
      </c>
    </row>
    <row r="9" spans="1:25" ht="32.25" customHeight="1">
      <c r="A9" s="33">
        <v>1</v>
      </c>
      <c r="B9" s="103"/>
      <c r="C9" s="104"/>
      <c r="D9" s="103"/>
      <c r="E9" s="105"/>
      <c r="F9" s="86" t="str">
        <f>IFERROR(VLOOKUP(E9,テーブル485[],2,FALSE)&amp;"","")</f>
        <v/>
      </c>
      <c r="G9" s="106"/>
      <c r="H9" s="107"/>
      <c r="I9" s="32" t="str">
        <f>IF(E9="","",VLOOKUP(E9,$T$9:$X$12,4,0)*H9)</f>
        <v/>
      </c>
      <c r="J9" s="32" t="str">
        <f>IF(E9="","",VLOOKUP(E9,$T$9:$X$12,5,0))</f>
        <v/>
      </c>
      <c r="K9" s="31" t="str">
        <f t="shared" ref="K9:K40" si="0">IF(AND(B9&lt;&gt;"",C9&lt;&gt;"",D9&lt;&gt;"",E9&lt;&gt;"",F9&lt;&gt;"",G9&lt;&gt;""),SUM(I9:J9),"")</f>
        <v/>
      </c>
      <c r="N9" s="72"/>
      <c r="O9" s="73"/>
      <c r="P9" s="73"/>
      <c r="Q9" s="74"/>
      <c r="R9" s="65"/>
      <c r="S9" s="65"/>
      <c r="T9" s="72">
        <v>1</v>
      </c>
      <c r="U9" s="73" t="s">
        <v>24</v>
      </c>
      <c r="V9" s="75"/>
      <c r="W9" s="75">
        <v>15000</v>
      </c>
      <c r="X9" s="73"/>
      <c r="Y9" s="91"/>
    </row>
    <row r="10" spans="1:25" ht="32.25" customHeight="1">
      <c r="A10" s="33">
        <v>2</v>
      </c>
      <c r="B10" s="103"/>
      <c r="C10" s="104"/>
      <c r="D10" s="103"/>
      <c r="E10" s="105"/>
      <c r="F10" s="86" t="str">
        <f>IFERROR(VLOOKUP(E10,テーブル485[],2,FALSE)&amp;"","")</f>
        <v/>
      </c>
      <c r="G10" s="106"/>
      <c r="H10" s="107"/>
      <c r="I10" s="32" t="str">
        <f t="shared" ref="I10:I72" si="1">IF(E10="","",VLOOKUP(E10,$T$9:$X$12,4,0)*H10)</f>
        <v/>
      </c>
      <c r="J10" s="32" t="str">
        <f t="shared" ref="J10:J40" si="2">IF(E10="","",VLOOKUP(E10,$T$9:$X$12,5,0))</f>
        <v/>
      </c>
      <c r="K10" s="31" t="str">
        <f t="shared" si="0"/>
        <v/>
      </c>
      <c r="N10" s="72" t="s">
        <v>136</v>
      </c>
      <c r="O10" s="73" t="s">
        <v>137</v>
      </c>
      <c r="P10" s="73" t="s">
        <v>153</v>
      </c>
      <c r="Q10" s="74" t="s">
        <v>138</v>
      </c>
      <c r="T10" s="72">
        <v>2</v>
      </c>
      <c r="U10" s="73" t="s">
        <v>163</v>
      </c>
      <c r="V10" s="75"/>
      <c r="W10" s="75"/>
      <c r="X10" s="75">
        <v>130000</v>
      </c>
      <c r="Y10" s="91"/>
    </row>
    <row r="11" spans="1:25" ht="32.25" customHeight="1">
      <c r="A11" s="33">
        <v>3</v>
      </c>
      <c r="B11" s="103"/>
      <c r="C11" s="104"/>
      <c r="D11" s="103"/>
      <c r="E11" s="105"/>
      <c r="F11" s="86" t="str">
        <f>IFERROR(VLOOKUP(E11,テーブル485[],2,FALSE)&amp;"","")</f>
        <v/>
      </c>
      <c r="G11" s="106"/>
      <c r="H11" s="107"/>
      <c r="I11" s="32" t="str">
        <f t="shared" si="1"/>
        <v/>
      </c>
      <c r="J11" s="32" t="str">
        <f t="shared" si="2"/>
        <v/>
      </c>
      <c r="K11" s="31" t="str">
        <f t="shared" si="0"/>
        <v/>
      </c>
      <c r="N11" s="72" t="s">
        <v>139</v>
      </c>
      <c r="O11" s="73" t="s">
        <v>140</v>
      </c>
      <c r="P11" s="73" t="s">
        <v>155</v>
      </c>
      <c r="Q11" s="74" t="s">
        <v>141</v>
      </c>
      <c r="T11" s="72">
        <v>3</v>
      </c>
      <c r="U11" s="73" t="s">
        <v>164</v>
      </c>
      <c r="V11" s="75"/>
      <c r="W11" s="73"/>
      <c r="X11" s="75">
        <v>100000</v>
      </c>
      <c r="Y11" s="76"/>
    </row>
    <row r="12" spans="1:25" ht="32.25" customHeight="1">
      <c r="A12" s="33">
        <v>4</v>
      </c>
      <c r="B12" s="103"/>
      <c r="C12" s="104"/>
      <c r="D12" s="103"/>
      <c r="E12" s="105"/>
      <c r="F12" s="86" t="str">
        <f>IFERROR(VLOOKUP(E12,テーブル485[],2,FALSE)&amp;"","")</f>
        <v/>
      </c>
      <c r="G12" s="106"/>
      <c r="H12" s="107"/>
      <c r="I12" s="32" t="str">
        <f t="shared" si="1"/>
        <v/>
      </c>
      <c r="J12" s="32" t="str">
        <f t="shared" si="2"/>
        <v/>
      </c>
      <c r="K12" s="31" t="str">
        <f t="shared" si="0"/>
        <v/>
      </c>
      <c r="N12" s="72" t="s">
        <v>142</v>
      </c>
      <c r="O12" s="73" t="s">
        <v>143</v>
      </c>
      <c r="P12" s="73"/>
      <c r="Q12" s="74" t="s">
        <v>144</v>
      </c>
      <c r="T12" s="77">
        <v>4</v>
      </c>
      <c r="U12" s="78" t="s">
        <v>23</v>
      </c>
      <c r="V12" s="80"/>
      <c r="W12" s="78"/>
      <c r="X12" s="80">
        <v>100000</v>
      </c>
      <c r="Y12" s="82"/>
    </row>
    <row r="13" spans="1:25" ht="32.25" customHeight="1">
      <c r="A13" s="33">
        <v>5</v>
      </c>
      <c r="B13" s="103"/>
      <c r="C13" s="104"/>
      <c r="D13" s="103"/>
      <c r="E13" s="105"/>
      <c r="F13" s="86" t="str">
        <f>IFERROR(VLOOKUP(E13,テーブル485[],2,FALSE)&amp;"","")</f>
        <v/>
      </c>
      <c r="G13" s="106"/>
      <c r="H13" s="107"/>
      <c r="I13" s="32" t="str">
        <f t="shared" si="1"/>
        <v/>
      </c>
      <c r="J13" s="32" t="str">
        <f t="shared" si="2"/>
        <v/>
      </c>
      <c r="K13" s="31" t="str">
        <f t="shared" si="0"/>
        <v/>
      </c>
      <c r="N13" s="72" t="s">
        <v>145</v>
      </c>
      <c r="O13" s="73" t="s">
        <v>146</v>
      </c>
      <c r="P13" s="73"/>
      <c r="Q13" s="74" t="s">
        <v>147</v>
      </c>
    </row>
    <row r="14" spans="1:25" ht="32.25" customHeight="1">
      <c r="A14" s="33">
        <v>6</v>
      </c>
      <c r="B14" s="103"/>
      <c r="C14" s="104"/>
      <c r="D14" s="103"/>
      <c r="E14" s="105"/>
      <c r="F14" s="86" t="str">
        <f>IFERROR(VLOOKUP(E14,テーブル485[],2,FALSE)&amp;"","")</f>
        <v/>
      </c>
      <c r="G14" s="106"/>
      <c r="H14" s="107"/>
      <c r="I14" s="32" t="str">
        <f t="shared" si="1"/>
        <v/>
      </c>
      <c r="J14" s="32" t="str">
        <f t="shared" si="2"/>
        <v/>
      </c>
      <c r="K14" s="31" t="str">
        <f t="shared" si="0"/>
        <v/>
      </c>
      <c r="N14" s="72" t="s">
        <v>148</v>
      </c>
      <c r="O14" s="73" t="s">
        <v>162</v>
      </c>
      <c r="P14" s="73"/>
      <c r="Q14" s="74" t="s">
        <v>149</v>
      </c>
    </row>
    <row r="15" spans="1:25" ht="32.25" customHeight="1">
      <c r="A15" s="33">
        <v>7</v>
      </c>
      <c r="B15" s="103"/>
      <c r="C15" s="104"/>
      <c r="D15" s="103"/>
      <c r="E15" s="105"/>
      <c r="F15" s="86" t="str">
        <f>IFERROR(VLOOKUP(E15,テーブル485[],2,FALSE)&amp;"","")</f>
        <v/>
      </c>
      <c r="G15" s="106"/>
      <c r="H15" s="107"/>
      <c r="I15" s="32" t="str">
        <f t="shared" si="1"/>
        <v/>
      </c>
      <c r="J15" s="32" t="str">
        <f t="shared" si="2"/>
        <v/>
      </c>
      <c r="K15" s="31" t="str">
        <f t="shared" si="0"/>
        <v/>
      </c>
      <c r="N15" s="72" t="s">
        <v>150</v>
      </c>
      <c r="O15" s="73" t="s">
        <v>151</v>
      </c>
      <c r="P15" s="73"/>
      <c r="Q15" s="74" t="s">
        <v>152</v>
      </c>
    </row>
    <row r="16" spans="1:25" ht="32.25" customHeight="1">
      <c r="A16" s="33">
        <v>8</v>
      </c>
      <c r="B16" s="103"/>
      <c r="C16" s="104"/>
      <c r="D16" s="103"/>
      <c r="E16" s="105"/>
      <c r="F16" s="86" t="str">
        <f>IFERROR(VLOOKUP(E16,テーブル485[],2,FALSE)&amp;"","")</f>
        <v/>
      </c>
      <c r="G16" s="106"/>
      <c r="H16" s="107"/>
      <c r="I16" s="32" t="str">
        <f t="shared" si="1"/>
        <v/>
      </c>
      <c r="J16" s="32" t="str">
        <f t="shared" si="2"/>
        <v/>
      </c>
      <c r="K16" s="31" t="str">
        <f t="shared" si="0"/>
        <v/>
      </c>
      <c r="N16" s="72"/>
      <c r="O16" s="73"/>
      <c r="P16" s="73"/>
      <c r="Q16" s="74" t="s">
        <v>154</v>
      </c>
    </row>
    <row r="17" spans="1:17" ht="32.25" customHeight="1">
      <c r="A17" s="33">
        <v>9</v>
      </c>
      <c r="B17" s="103"/>
      <c r="C17" s="104"/>
      <c r="D17" s="103"/>
      <c r="E17" s="105"/>
      <c r="F17" s="86" t="str">
        <f>IFERROR(VLOOKUP(E17,テーブル485[],2,FALSE)&amp;"","")</f>
        <v/>
      </c>
      <c r="G17" s="106"/>
      <c r="H17" s="107"/>
      <c r="I17" s="32" t="str">
        <f t="shared" si="1"/>
        <v/>
      </c>
      <c r="J17" s="32" t="str">
        <f t="shared" si="2"/>
        <v/>
      </c>
      <c r="K17" s="31" t="str">
        <f t="shared" si="0"/>
        <v/>
      </c>
      <c r="N17" s="72"/>
      <c r="O17" s="73"/>
      <c r="P17" s="73"/>
      <c r="Q17" s="74" t="s">
        <v>156</v>
      </c>
    </row>
    <row r="18" spans="1:17" ht="32.25" customHeight="1">
      <c r="A18" s="33">
        <v>10</v>
      </c>
      <c r="B18" s="103"/>
      <c r="C18" s="104"/>
      <c r="D18" s="103"/>
      <c r="E18" s="105"/>
      <c r="F18" s="86" t="str">
        <f>IFERROR(VLOOKUP(E18,テーブル485[],2,FALSE)&amp;"","")</f>
        <v/>
      </c>
      <c r="G18" s="106"/>
      <c r="H18" s="107"/>
      <c r="I18" s="32" t="str">
        <f t="shared" si="1"/>
        <v/>
      </c>
      <c r="J18" s="32" t="str">
        <f t="shared" si="2"/>
        <v/>
      </c>
      <c r="K18" s="31" t="str">
        <f t="shared" si="0"/>
        <v/>
      </c>
      <c r="N18" s="72"/>
      <c r="O18" s="73"/>
      <c r="P18" s="73"/>
      <c r="Q18" s="74" t="s">
        <v>157</v>
      </c>
    </row>
    <row r="19" spans="1:17" ht="32.25" customHeight="1">
      <c r="A19" s="33">
        <v>11</v>
      </c>
      <c r="B19" s="103"/>
      <c r="C19" s="104"/>
      <c r="D19" s="103"/>
      <c r="E19" s="105"/>
      <c r="F19" s="86" t="str">
        <f>IFERROR(VLOOKUP(E19,テーブル485[],2,FALSE)&amp;"","")</f>
        <v/>
      </c>
      <c r="G19" s="106"/>
      <c r="H19" s="107"/>
      <c r="I19" s="32" t="str">
        <f t="shared" si="1"/>
        <v/>
      </c>
      <c r="J19" s="32" t="str">
        <f t="shared" si="2"/>
        <v/>
      </c>
      <c r="K19" s="31" t="str">
        <f t="shared" si="0"/>
        <v/>
      </c>
      <c r="N19" s="77"/>
      <c r="O19" s="73"/>
      <c r="P19" s="73"/>
      <c r="Q19" s="74" t="s">
        <v>158</v>
      </c>
    </row>
    <row r="20" spans="1:17" ht="32.25" customHeight="1">
      <c r="A20" s="33">
        <v>12</v>
      </c>
      <c r="B20" s="103"/>
      <c r="C20" s="104"/>
      <c r="D20" s="103"/>
      <c r="E20" s="105"/>
      <c r="F20" s="86" t="str">
        <f>IFERROR(VLOOKUP(E20,テーブル485[],2,FALSE)&amp;"","")</f>
        <v/>
      </c>
      <c r="G20" s="106"/>
      <c r="H20" s="107"/>
      <c r="I20" s="32" t="str">
        <f t="shared" si="1"/>
        <v/>
      </c>
      <c r="J20" s="32" t="str">
        <f t="shared" si="2"/>
        <v/>
      </c>
      <c r="K20" s="31" t="str">
        <f t="shared" si="0"/>
        <v/>
      </c>
      <c r="N20" s="77"/>
      <c r="O20" s="78"/>
      <c r="P20" s="78"/>
      <c r="Q20" s="79" t="s">
        <v>159</v>
      </c>
    </row>
    <row r="21" spans="1:17" ht="32.25" customHeight="1">
      <c r="A21" s="33">
        <v>13</v>
      </c>
      <c r="B21" s="103"/>
      <c r="C21" s="104"/>
      <c r="D21" s="103"/>
      <c r="E21" s="105"/>
      <c r="F21" s="86" t="str">
        <f>IFERROR(VLOOKUP(E21,テーブル485[],2,FALSE)&amp;"","")</f>
        <v/>
      </c>
      <c r="G21" s="106"/>
      <c r="H21" s="107"/>
      <c r="I21" s="32" t="str">
        <f t="shared" si="1"/>
        <v/>
      </c>
      <c r="J21" s="32" t="str">
        <f t="shared" si="2"/>
        <v/>
      </c>
      <c r="K21" s="31" t="str">
        <f t="shared" si="0"/>
        <v/>
      </c>
      <c r="N21" s="72"/>
      <c r="O21" s="73"/>
      <c r="P21" s="73"/>
      <c r="Q21" s="74" t="s">
        <v>160</v>
      </c>
    </row>
    <row r="22" spans="1:17" ht="32.25" customHeight="1">
      <c r="A22" s="33">
        <v>14</v>
      </c>
      <c r="B22" s="103"/>
      <c r="C22" s="104"/>
      <c r="D22" s="103"/>
      <c r="E22" s="105"/>
      <c r="F22" s="86" t="str">
        <f>IFERROR(VLOOKUP(E22,テーブル485[],2,FALSE)&amp;"","")</f>
        <v/>
      </c>
      <c r="G22" s="106"/>
      <c r="H22" s="107"/>
      <c r="I22" s="32" t="str">
        <f t="shared" si="1"/>
        <v/>
      </c>
      <c r="J22" s="32" t="str">
        <f t="shared" si="2"/>
        <v/>
      </c>
      <c r="K22" s="31" t="str">
        <f t="shared" si="0"/>
        <v/>
      </c>
      <c r="N22" s="72"/>
      <c r="O22" s="73"/>
      <c r="P22" s="73"/>
      <c r="Q22" s="74" t="s">
        <v>161</v>
      </c>
    </row>
    <row r="23" spans="1:17" ht="32.25" customHeight="1">
      <c r="A23" s="33">
        <v>15</v>
      </c>
      <c r="B23" s="103"/>
      <c r="C23" s="104"/>
      <c r="D23" s="103"/>
      <c r="E23" s="105"/>
      <c r="F23" s="86" t="str">
        <f>IFERROR(VLOOKUP(E23,テーブル485[],2,FALSE)&amp;"","")</f>
        <v/>
      </c>
      <c r="G23" s="106"/>
      <c r="H23" s="107"/>
      <c r="I23" s="32" t="str">
        <f t="shared" si="1"/>
        <v/>
      </c>
      <c r="J23" s="32" t="str">
        <f t="shared" si="2"/>
        <v/>
      </c>
      <c r="K23" s="31" t="str">
        <f t="shared" si="0"/>
        <v/>
      </c>
    </row>
    <row r="24" spans="1:17" ht="32.25" customHeight="1">
      <c r="A24" s="33">
        <v>16</v>
      </c>
      <c r="B24" s="103"/>
      <c r="C24" s="104"/>
      <c r="D24" s="103"/>
      <c r="E24" s="105"/>
      <c r="F24" s="86" t="str">
        <f>IFERROR(VLOOKUP(E24,テーブル485[],2,FALSE)&amp;"","")</f>
        <v/>
      </c>
      <c r="G24" s="106"/>
      <c r="H24" s="107"/>
      <c r="I24" s="32" t="str">
        <f t="shared" si="1"/>
        <v/>
      </c>
      <c r="J24" s="32" t="str">
        <f t="shared" si="2"/>
        <v/>
      </c>
      <c r="K24" s="31" t="str">
        <f t="shared" si="0"/>
        <v/>
      </c>
    </row>
    <row r="25" spans="1:17" ht="32.25" customHeight="1">
      <c r="A25" s="33">
        <v>17</v>
      </c>
      <c r="B25" s="103"/>
      <c r="C25" s="104"/>
      <c r="D25" s="103"/>
      <c r="E25" s="105"/>
      <c r="F25" s="86" t="str">
        <f>IFERROR(VLOOKUP(E25,テーブル485[],2,FALSE)&amp;"","")</f>
        <v/>
      </c>
      <c r="G25" s="106"/>
      <c r="H25" s="107"/>
      <c r="I25" s="32" t="str">
        <f t="shared" si="1"/>
        <v/>
      </c>
      <c r="J25" s="32" t="str">
        <f t="shared" si="2"/>
        <v/>
      </c>
      <c r="K25" s="31" t="str">
        <f t="shared" si="0"/>
        <v/>
      </c>
    </row>
    <row r="26" spans="1:17" ht="32.25" customHeight="1">
      <c r="A26" s="33">
        <v>18</v>
      </c>
      <c r="B26" s="103"/>
      <c r="C26" s="104"/>
      <c r="D26" s="103"/>
      <c r="E26" s="105"/>
      <c r="F26" s="86" t="str">
        <f>IFERROR(VLOOKUP(E26,テーブル485[],2,FALSE)&amp;"","")</f>
        <v/>
      </c>
      <c r="G26" s="106"/>
      <c r="H26" s="107"/>
      <c r="I26" s="32" t="str">
        <f t="shared" si="1"/>
        <v/>
      </c>
      <c r="J26" s="32" t="str">
        <f t="shared" si="2"/>
        <v/>
      </c>
      <c r="K26" s="31" t="str">
        <f t="shared" si="0"/>
        <v/>
      </c>
    </row>
    <row r="27" spans="1:17" ht="32.25" customHeight="1">
      <c r="A27" s="33">
        <v>19</v>
      </c>
      <c r="B27" s="103"/>
      <c r="C27" s="104"/>
      <c r="D27" s="103"/>
      <c r="E27" s="105"/>
      <c r="F27" s="86" t="str">
        <f>IFERROR(VLOOKUP(E27,テーブル485[],2,FALSE)&amp;"","")</f>
        <v/>
      </c>
      <c r="G27" s="106"/>
      <c r="H27" s="107"/>
      <c r="I27" s="32" t="str">
        <f t="shared" si="1"/>
        <v/>
      </c>
      <c r="J27" s="32" t="str">
        <f t="shared" si="2"/>
        <v/>
      </c>
      <c r="K27" s="31" t="str">
        <f t="shared" si="0"/>
        <v/>
      </c>
    </row>
    <row r="28" spans="1:17" ht="32.25" customHeight="1">
      <c r="A28" s="33">
        <v>20</v>
      </c>
      <c r="B28" s="103"/>
      <c r="C28" s="104"/>
      <c r="D28" s="103"/>
      <c r="E28" s="105"/>
      <c r="F28" s="86" t="str">
        <f>IFERROR(VLOOKUP(E28,テーブル485[],2,FALSE)&amp;"","")</f>
        <v/>
      </c>
      <c r="G28" s="106"/>
      <c r="H28" s="107"/>
      <c r="I28" s="32" t="str">
        <f t="shared" si="1"/>
        <v/>
      </c>
      <c r="J28" s="32" t="str">
        <f t="shared" si="2"/>
        <v/>
      </c>
      <c r="K28" s="31" t="str">
        <f t="shared" si="0"/>
        <v/>
      </c>
    </row>
    <row r="29" spans="1:17" ht="32.25" customHeight="1">
      <c r="A29" s="33">
        <v>21</v>
      </c>
      <c r="B29" s="103"/>
      <c r="C29" s="104"/>
      <c r="D29" s="103"/>
      <c r="E29" s="105"/>
      <c r="F29" s="86" t="str">
        <f>IFERROR(VLOOKUP(E29,テーブル485[],2,FALSE)&amp;"","")</f>
        <v/>
      </c>
      <c r="G29" s="106"/>
      <c r="H29" s="107"/>
      <c r="I29" s="32" t="str">
        <f t="shared" si="1"/>
        <v/>
      </c>
      <c r="J29" s="32" t="str">
        <f t="shared" si="2"/>
        <v/>
      </c>
      <c r="K29" s="31" t="str">
        <f t="shared" si="0"/>
        <v/>
      </c>
    </row>
    <row r="30" spans="1:17" ht="32.25" customHeight="1">
      <c r="A30" s="33">
        <v>22</v>
      </c>
      <c r="B30" s="103"/>
      <c r="C30" s="104"/>
      <c r="D30" s="103"/>
      <c r="E30" s="105"/>
      <c r="F30" s="86" t="str">
        <f>IFERROR(VLOOKUP(E30,テーブル485[],2,FALSE)&amp;"","")</f>
        <v/>
      </c>
      <c r="G30" s="106"/>
      <c r="H30" s="107"/>
      <c r="I30" s="32" t="str">
        <f t="shared" si="1"/>
        <v/>
      </c>
      <c r="J30" s="32" t="str">
        <f t="shared" si="2"/>
        <v/>
      </c>
      <c r="K30" s="31" t="str">
        <f t="shared" si="0"/>
        <v/>
      </c>
    </row>
    <row r="31" spans="1:17" ht="32.25" customHeight="1">
      <c r="A31" s="33">
        <v>23</v>
      </c>
      <c r="B31" s="103"/>
      <c r="C31" s="104"/>
      <c r="D31" s="103"/>
      <c r="E31" s="105"/>
      <c r="F31" s="86" t="str">
        <f>IFERROR(VLOOKUP(E31,テーブル485[],2,FALSE)&amp;"","")</f>
        <v/>
      </c>
      <c r="G31" s="106"/>
      <c r="H31" s="107"/>
      <c r="I31" s="32" t="str">
        <f t="shared" si="1"/>
        <v/>
      </c>
      <c r="J31" s="32" t="str">
        <f t="shared" si="2"/>
        <v/>
      </c>
      <c r="K31" s="31" t="str">
        <f t="shared" si="0"/>
        <v/>
      </c>
    </row>
    <row r="32" spans="1:17" ht="32.25" customHeight="1">
      <c r="A32" s="33">
        <v>24</v>
      </c>
      <c r="B32" s="103"/>
      <c r="C32" s="104"/>
      <c r="D32" s="103"/>
      <c r="E32" s="105"/>
      <c r="F32" s="86" t="str">
        <f>IFERROR(VLOOKUP(E32,テーブル485[],2,FALSE)&amp;"","")</f>
        <v/>
      </c>
      <c r="G32" s="106"/>
      <c r="H32" s="107"/>
      <c r="I32" s="32" t="str">
        <f t="shared" si="1"/>
        <v/>
      </c>
      <c r="J32" s="32" t="str">
        <f t="shared" si="2"/>
        <v/>
      </c>
      <c r="K32" s="31" t="str">
        <f t="shared" si="0"/>
        <v/>
      </c>
    </row>
    <row r="33" spans="1:19" ht="32.25" customHeight="1">
      <c r="A33" s="33">
        <v>25</v>
      </c>
      <c r="B33" s="103"/>
      <c r="C33" s="104"/>
      <c r="D33" s="103"/>
      <c r="E33" s="105"/>
      <c r="F33" s="86" t="str">
        <f>IFERROR(VLOOKUP(E33,テーブル485[],2,FALSE)&amp;"","")</f>
        <v/>
      </c>
      <c r="G33" s="106"/>
      <c r="H33" s="107"/>
      <c r="I33" s="32" t="str">
        <f t="shared" si="1"/>
        <v/>
      </c>
      <c r="J33" s="32" t="str">
        <f t="shared" si="2"/>
        <v/>
      </c>
      <c r="K33" s="31" t="str">
        <f t="shared" si="0"/>
        <v/>
      </c>
      <c r="Q33" s="81"/>
      <c r="R33" s="59"/>
      <c r="S33" s="59"/>
    </row>
    <row r="34" spans="1:19" ht="32.25" customHeight="1">
      <c r="A34" s="33">
        <v>26</v>
      </c>
      <c r="B34" s="103"/>
      <c r="C34" s="104"/>
      <c r="D34" s="103"/>
      <c r="E34" s="105"/>
      <c r="F34" s="86" t="str">
        <f>IFERROR(VLOOKUP(E34,テーブル485[],2,FALSE)&amp;"","")</f>
        <v/>
      </c>
      <c r="G34" s="106"/>
      <c r="H34" s="107"/>
      <c r="I34" s="32" t="str">
        <f t="shared" si="1"/>
        <v/>
      </c>
      <c r="J34" s="32" t="str">
        <f t="shared" si="2"/>
        <v/>
      </c>
      <c r="K34" s="31" t="str">
        <f t="shared" si="0"/>
        <v/>
      </c>
      <c r="Q34" s="81"/>
      <c r="R34" s="59"/>
      <c r="S34" s="59"/>
    </row>
    <row r="35" spans="1:19" ht="32.25" customHeight="1">
      <c r="A35" s="33">
        <v>27</v>
      </c>
      <c r="B35" s="103"/>
      <c r="C35" s="104"/>
      <c r="D35" s="103"/>
      <c r="E35" s="105"/>
      <c r="F35" s="86" t="str">
        <f>IFERROR(VLOOKUP(E35,テーブル485[],2,FALSE)&amp;"","")</f>
        <v/>
      </c>
      <c r="G35" s="106"/>
      <c r="H35" s="107"/>
      <c r="I35" s="32" t="str">
        <f t="shared" si="1"/>
        <v/>
      </c>
      <c r="J35" s="32" t="str">
        <f t="shared" si="2"/>
        <v/>
      </c>
      <c r="K35" s="31" t="str">
        <f t="shared" si="0"/>
        <v/>
      </c>
      <c r="R35" s="59"/>
      <c r="S35" s="59"/>
    </row>
    <row r="36" spans="1:19" ht="32.25" customHeight="1">
      <c r="A36" s="33">
        <v>28</v>
      </c>
      <c r="B36" s="103"/>
      <c r="C36" s="104"/>
      <c r="D36" s="103"/>
      <c r="E36" s="105"/>
      <c r="F36" s="86" t="str">
        <f>IFERROR(VLOOKUP(E36,テーブル485[],2,FALSE)&amp;"","")</f>
        <v/>
      </c>
      <c r="G36" s="106"/>
      <c r="H36" s="107"/>
      <c r="I36" s="32" t="str">
        <f t="shared" si="1"/>
        <v/>
      </c>
      <c r="J36" s="32" t="str">
        <f t="shared" si="2"/>
        <v/>
      </c>
      <c r="K36" s="31" t="str">
        <f t="shared" si="0"/>
        <v/>
      </c>
      <c r="R36" s="59"/>
      <c r="S36" s="59"/>
    </row>
    <row r="37" spans="1:19" ht="32.25" customHeight="1">
      <c r="A37" s="33">
        <v>29</v>
      </c>
      <c r="B37" s="103"/>
      <c r="C37" s="104"/>
      <c r="D37" s="103"/>
      <c r="E37" s="105"/>
      <c r="F37" s="86" t="str">
        <f>IFERROR(VLOOKUP(E37,テーブル485[],2,FALSE)&amp;"","")</f>
        <v/>
      </c>
      <c r="G37" s="106"/>
      <c r="H37" s="107"/>
      <c r="I37" s="32" t="str">
        <f t="shared" si="1"/>
        <v/>
      </c>
      <c r="J37" s="32" t="str">
        <f t="shared" si="2"/>
        <v/>
      </c>
      <c r="K37" s="31" t="str">
        <f t="shared" si="0"/>
        <v/>
      </c>
    </row>
    <row r="38" spans="1:19" ht="32.25" customHeight="1">
      <c r="A38" s="33">
        <v>30</v>
      </c>
      <c r="B38" s="103"/>
      <c r="C38" s="104"/>
      <c r="D38" s="103"/>
      <c r="E38" s="105"/>
      <c r="F38" s="86" t="str">
        <f>IFERROR(VLOOKUP(E38,テーブル485[],2,FALSE)&amp;"","")</f>
        <v/>
      </c>
      <c r="G38" s="106"/>
      <c r="H38" s="107"/>
      <c r="I38" s="32" t="str">
        <f t="shared" si="1"/>
        <v/>
      </c>
      <c r="J38" s="32" t="str">
        <f t="shared" si="2"/>
        <v/>
      </c>
      <c r="K38" s="31" t="str">
        <f t="shared" si="0"/>
        <v/>
      </c>
    </row>
    <row r="39" spans="1:19" ht="32.25" customHeight="1">
      <c r="A39" s="33">
        <v>31</v>
      </c>
      <c r="B39" s="103"/>
      <c r="C39" s="104"/>
      <c r="D39" s="103"/>
      <c r="E39" s="105"/>
      <c r="F39" s="86" t="str">
        <f>IFERROR(VLOOKUP(E39,テーブル485[],2,FALSE)&amp;"","")</f>
        <v/>
      </c>
      <c r="G39" s="106"/>
      <c r="H39" s="107"/>
      <c r="I39" s="32" t="str">
        <f t="shared" si="1"/>
        <v/>
      </c>
      <c r="J39" s="32" t="str">
        <f t="shared" si="2"/>
        <v/>
      </c>
      <c r="K39" s="31" t="str">
        <f t="shared" si="0"/>
        <v/>
      </c>
    </row>
    <row r="40" spans="1:19" ht="32.25" customHeight="1">
      <c r="A40" s="33">
        <v>32</v>
      </c>
      <c r="B40" s="103"/>
      <c r="C40" s="104"/>
      <c r="D40" s="103"/>
      <c r="E40" s="105"/>
      <c r="F40" s="86" t="str">
        <f>IFERROR(VLOOKUP(E40,テーブル485[],2,FALSE)&amp;"","")</f>
        <v/>
      </c>
      <c r="G40" s="106"/>
      <c r="H40" s="107"/>
      <c r="I40" s="32" t="str">
        <f t="shared" si="1"/>
        <v/>
      </c>
      <c r="J40" s="32" t="str">
        <f t="shared" si="2"/>
        <v/>
      </c>
      <c r="K40" s="31" t="str">
        <f t="shared" si="0"/>
        <v/>
      </c>
    </row>
    <row r="41" spans="1:19" ht="32.25" customHeight="1">
      <c r="A41" s="33">
        <v>33</v>
      </c>
      <c r="B41" s="103"/>
      <c r="C41" s="104"/>
      <c r="D41" s="103"/>
      <c r="E41" s="105"/>
      <c r="F41" s="86" t="str">
        <f>IFERROR(VLOOKUP(E41,テーブル485[],2,FALSE)&amp;"","")</f>
        <v/>
      </c>
      <c r="G41" s="106"/>
      <c r="H41" s="107"/>
      <c r="I41" s="32" t="str">
        <f t="shared" si="1"/>
        <v/>
      </c>
      <c r="J41" s="32" t="str">
        <f t="shared" ref="J41:J72"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IFERROR(VLOOKUP(E42,テーブル485[],2,FALSE)&amp;"","")</f>
        <v/>
      </c>
      <c r="G42" s="106"/>
      <c r="H42" s="107"/>
      <c r="I42" s="32" t="str">
        <f t="shared" si="1"/>
        <v/>
      </c>
      <c r="J42" s="32" t="str">
        <f t="shared" si="3"/>
        <v/>
      </c>
      <c r="K42" s="31" t="str">
        <f t="shared" si="4"/>
        <v/>
      </c>
    </row>
    <row r="43" spans="1:19" ht="32.25" customHeight="1">
      <c r="A43" s="33">
        <v>35</v>
      </c>
      <c r="B43" s="103"/>
      <c r="C43" s="104"/>
      <c r="D43" s="103"/>
      <c r="E43" s="105"/>
      <c r="F43" s="86" t="str">
        <f>IFERROR(VLOOKUP(E43,テーブル485[],2,FALSE)&amp;"","")</f>
        <v/>
      </c>
      <c r="G43" s="106"/>
      <c r="H43" s="107"/>
      <c r="I43" s="32" t="str">
        <f t="shared" si="1"/>
        <v/>
      </c>
      <c r="J43" s="32" t="str">
        <f t="shared" si="3"/>
        <v/>
      </c>
      <c r="K43" s="31" t="str">
        <f t="shared" si="4"/>
        <v/>
      </c>
    </row>
    <row r="44" spans="1:19" ht="32.25" customHeight="1">
      <c r="A44" s="33">
        <v>36</v>
      </c>
      <c r="B44" s="103"/>
      <c r="C44" s="104"/>
      <c r="D44" s="103"/>
      <c r="E44" s="105"/>
      <c r="F44" s="86" t="str">
        <f>IFERROR(VLOOKUP(E44,テーブル485[],2,FALSE)&amp;"","")</f>
        <v/>
      </c>
      <c r="G44" s="106"/>
      <c r="H44" s="107"/>
      <c r="I44" s="32" t="str">
        <f t="shared" si="1"/>
        <v/>
      </c>
      <c r="J44" s="32" t="str">
        <f t="shared" si="3"/>
        <v/>
      </c>
      <c r="K44" s="31" t="str">
        <f t="shared" si="4"/>
        <v/>
      </c>
    </row>
    <row r="45" spans="1:19" ht="32.25" customHeight="1">
      <c r="A45" s="33">
        <v>37</v>
      </c>
      <c r="B45" s="103"/>
      <c r="C45" s="104"/>
      <c r="D45" s="103"/>
      <c r="E45" s="105"/>
      <c r="F45" s="86" t="str">
        <f>IFERROR(VLOOKUP(E45,テーブル485[],2,FALSE)&amp;"","")</f>
        <v/>
      </c>
      <c r="G45" s="106"/>
      <c r="H45" s="107"/>
      <c r="I45" s="32" t="str">
        <f t="shared" si="1"/>
        <v/>
      </c>
      <c r="J45" s="32" t="str">
        <f t="shared" si="3"/>
        <v/>
      </c>
      <c r="K45" s="31" t="str">
        <f t="shared" si="4"/>
        <v/>
      </c>
    </row>
    <row r="46" spans="1:19" ht="32.25" customHeight="1">
      <c r="A46" s="33">
        <v>38</v>
      </c>
      <c r="B46" s="103"/>
      <c r="C46" s="104"/>
      <c r="D46" s="103"/>
      <c r="E46" s="105"/>
      <c r="F46" s="86" t="str">
        <f>IFERROR(VLOOKUP(E46,テーブル485[],2,FALSE)&amp;"","")</f>
        <v/>
      </c>
      <c r="G46" s="106"/>
      <c r="H46" s="107"/>
      <c r="I46" s="32" t="str">
        <f t="shared" si="1"/>
        <v/>
      </c>
      <c r="J46" s="32" t="str">
        <f t="shared" si="3"/>
        <v/>
      </c>
      <c r="K46" s="31" t="str">
        <f t="shared" si="4"/>
        <v/>
      </c>
    </row>
    <row r="47" spans="1:19" ht="32.25" customHeight="1">
      <c r="A47" s="33">
        <v>39</v>
      </c>
      <c r="B47" s="103"/>
      <c r="C47" s="104"/>
      <c r="D47" s="103"/>
      <c r="E47" s="105"/>
      <c r="F47" s="86" t="str">
        <f>IFERROR(VLOOKUP(E47,テーブル485[],2,FALSE)&amp;"","")</f>
        <v/>
      </c>
      <c r="G47" s="106"/>
      <c r="H47" s="107"/>
      <c r="I47" s="32" t="str">
        <f t="shared" si="1"/>
        <v/>
      </c>
      <c r="J47" s="32" t="str">
        <f t="shared" si="3"/>
        <v/>
      </c>
      <c r="K47" s="31" t="str">
        <f t="shared" si="4"/>
        <v/>
      </c>
    </row>
    <row r="48" spans="1:19" ht="32.25" customHeight="1">
      <c r="A48" s="33">
        <v>40</v>
      </c>
      <c r="B48" s="103"/>
      <c r="C48" s="104"/>
      <c r="D48" s="103"/>
      <c r="E48" s="105"/>
      <c r="F48" s="86" t="str">
        <f>IFERROR(VLOOKUP(E48,テーブル485[],2,FALSE)&amp;"","")</f>
        <v/>
      </c>
      <c r="G48" s="106"/>
      <c r="H48" s="107"/>
      <c r="I48" s="32" t="str">
        <f t="shared" si="1"/>
        <v/>
      </c>
      <c r="J48" s="32" t="str">
        <f t="shared" si="3"/>
        <v/>
      </c>
      <c r="K48" s="31" t="str">
        <f t="shared" si="4"/>
        <v/>
      </c>
    </row>
    <row r="49" spans="1:11" ht="32.25" customHeight="1">
      <c r="A49" s="33">
        <v>41</v>
      </c>
      <c r="B49" s="103"/>
      <c r="C49" s="104"/>
      <c r="D49" s="103"/>
      <c r="E49" s="105"/>
      <c r="F49" s="86" t="str">
        <f>IFERROR(VLOOKUP(E49,テーブル485[],2,FALSE)&amp;"","")</f>
        <v/>
      </c>
      <c r="G49" s="106"/>
      <c r="H49" s="107"/>
      <c r="I49" s="32" t="str">
        <f t="shared" si="1"/>
        <v/>
      </c>
      <c r="J49" s="32" t="str">
        <f t="shared" si="3"/>
        <v/>
      </c>
      <c r="K49" s="31" t="str">
        <f t="shared" si="4"/>
        <v/>
      </c>
    </row>
    <row r="50" spans="1:11" ht="32.25" customHeight="1">
      <c r="A50" s="33">
        <v>42</v>
      </c>
      <c r="B50" s="103"/>
      <c r="C50" s="104"/>
      <c r="D50" s="103"/>
      <c r="E50" s="105"/>
      <c r="F50" s="86" t="str">
        <f>IFERROR(VLOOKUP(E50,テーブル485[],2,FALSE)&amp;"","")</f>
        <v/>
      </c>
      <c r="G50" s="106"/>
      <c r="H50" s="107"/>
      <c r="I50" s="32" t="str">
        <f t="shared" si="1"/>
        <v/>
      </c>
      <c r="J50" s="32" t="str">
        <f t="shared" si="3"/>
        <v/>
      </c>
      <c r="K50" s="31" t="str">
        <f t="shared" si="4"/>
        <v/>
      </c>
    </row>
    <row r="51" spans="1:11" ht="32.25" customHeight="1">
      <c r="A51" s="33">
        <v>43</v>
      </c>
      <c r="B51" s="103"/>
      <c r="C51" s="104"/>
      <c r="D51" s="103"/>
      <c r="E51" s="105"/>
      <c r="F51" s="86" t="str">
        <f>IFERROR(VLOOKUP(E51,テーブル485[],2,FALSE)&amp;"","")</f>
        <v/>
      </c>
      <c r="G51" s="106"/>
      <c r="H51" s="107"/>
      <c r="I51" s="32" t="str">
        <f t="shared" si="1"/>
        <v/>
      </c>
      <c r="J51" s="32" t="str">
        <f t="shared" si="3"/>
        <v/>
      </c>
      <c r="K51" s="31" t="str">
        <f t="shared" si="4"/>
        <v/>
      </c>
    </row>
    <row r="52" spans="1:11" ht="32.25" customHeight="1">
      <c r="A52" s="33">
        <v>44</v>
      </c>
      <c r="B52" s="103"/>
      <c r="C52" s="104"/>
      <c r="D52" s="103"/>
      <c r="E52" s="105"/>
      <c r="F52" s="86" t="str">
        <f>IFERROR(VLOOKUP(E52,テーブル485[],2,FALSE)&amp;"","")</f>
        <v/>
      </c>
      <c r="G52" s="106"/>
      <c r="H52" s="107"/>
      <c r="I52" s="32" t="str">
        <f t="shared" si="1"/>
        <v/>
      </c>
      <c r="J52" s="32" t="str">
        <f t="shared" si="3"/>
        <v/>
      </c>
      <c r="K52" s="31" t="str">
        <f t="shared" si="4"/>
        <v/>
      </c>
    </row>
    <row r="53" spans="1:11" ht="32.25" customHeight="1">
      <c r="A53" s="33">
        <v>45</v>
      </c>
      <c r="B53" s="103"/>
      <c r="C53" s="104"/>
      <c r="D53" s="103"/>
      <c r="E53" s="105"/>
      <c r="F53" s="86" t="str">
        <f>IFERROR(VLOOKUP(E53,テーブル485[],2,FALSE)&amp;"","")</f>
        <v/>
      </c>
      <c r="G53" s="106"/>
      <c r="H53" s="107"/>
      <c r="I53" s="32" t="str">
        <f t="shared" si="1"/>
        <v/>
      </c>
      <c r="J53" s="32" t="str">
        <f t="shared" si="3"/>
        <v/>
      </c>
      <c r="K53" s="31" t="str">
        <f t="shared" si="4"/>
        <v/>
      </c>
    </row>
    <row r="54" spans="1:11" ht="32.25" customHeight="1">
      <c r="A54" s="33">
        <v>46</v>
      </c>
      <c r="B54" s="103"/>
      <c r="C54" s="104"/>
      <c r="D54" s="103"/>
      <c r="E54" s="105"/>
      <c r="F54" s="86" t="str">
        <f>IFERROR(VLOOKUP(E54,テーブル485[],2,FALSE)&amp;"","")</f>
        <v/>
      </c>
      <c r="G54" s="106"/>
      <c r="H54" s="107"/>
      <c r="I54" s="32" t="str">
        <f t="shared" si="1"/>
        <v/>
      </c>
      <c r="J54" s="32" t="str">
        <f t="shared" si="3"/>
        <v/>
      </c>
      <c r="K54" s="31" t="str">
        <f t="shared" si="4"/>
        <v/>
      </c>
    </row>
    <row r="55" spans="1:11" ht="32.25" customHeight="1">
      <c r="A55" s="33">
        <v>47</v>
      </c>
      <c r="B55" s="103"/>
      <c r="C55" s="104"/>
      <c r="D55" s="103"/>
      <c r="E55" s="105"/>
      <c r="F55" s="86" t="str">
        <f>IFERROR(VLOOKUP(E55,テーブル485[],2,FALSE)&amp;"","")</f>
        <v/>
      </c>
      <c r="G55" s="106"/>
      <c r="H55" s="107"/>
      <c r="I55" s="32" t="str">
        <f t="shared" si="1"/>
        <v/>
      </c>
      <c r="J55" s="32" t="str">
        <f t="shared" si="3"/>
        <v/>
      </c>
      <c r="K55" s="31" t="str">
        <f t="shared" si="4"/>
        <v/>
      </c>
    </row>
    <row r="56" spans="1:11" ht="32.25" customHeight="1">
      <c r="A56" s="33">
        <v>48</v>
      </c>
      <c r="B56" s="103"/>
      <c r="C56" s="104"/>
      <c r="D56" s="103"/>
      <c r="E56" s="105"/>
      <c r="F56" s="86" t="str">
        <f>IFERROR(VLOOKUP(E56,テーブル485[],2,FALSE)&amp;"","")</f>
        <v/>
      </c>
      <c r="G56" s="106"/>
      <c r="H56" s="107"/>
      <c r="I56" s="32" t="str">
        <f t="shared" si="1"/>
        <v/>
      </c>
      <c r="J56" s="32" t="str">
        <f t="shared" si="3"/>
        <v/>
      </c>
      <c r="K56" s="31" t="str">
        <f t="shared" si="4"/>
        <v/>
      </c>
    </row>
    <row r="57" spans="1:11" ht="32.25" customHeight="1">
      <c r="A57" s="33">
        <v>49</v>
      </c>
      <c r="B57" s="103"/>
      <c r="C57" s="104"/>
      <c r="D57" s="103"/>
      <c r="E57" s="105"/>
      <c r="F57" s="86" t="str">
        <f>IFERROR(VLOOKUP(E57,テーブル485[],2,FALSE)&amp;"","")</f>
        <v/>
      </c>
      <c r="G57" s="106"/>
      <c r="H57" s="107"/>
      <c r="I57" s="32" t="str">
        <f t="shared" si="1"/>
        <v/>
      </c>
      <c r="J57" s="32" t="str">
        <f t="shared" si="3"/>
        <v/>
      </c>
      <c r="K57" s="31" t="str">
        <f t="shared" si="4"/>
        <v/>
      </c>
    </row>
    <row r="58" spans="1:11" ht="32.25" customHeight="1">
      <c r="A58" s="33">
        <v>50</v>
      </c>
      <c r="B58" s="103"/>
      <c r="C58" s="104"/>
      <c r="D58" s="103"/>
      <c r="E58" s="105"/>
      <c r="F58" s="86" t="str">
        <f>IFERROR(VLOOKUP(E58,テーブル485[],2,FALSE)&amp;"","")</f>
        <v/>
      </c>
      <c r="G58" s="106"/>
      <c r="H58" s="107"/>
      <c r="I58" s="32" t="str">
        <f t="shared" si="1"/>
        <v/>
      </c>
      <c r="J58" s="32" t="str">
        <f t="shared" si="3"/>
        <v/>
      </c>
      <c r="K58" s="31" t="str">
        <f t="shared" si="4"/>
        <v/>
      </c>
    </row>
    <row r="59" spans="1:11" ht="32.25" customHeight="1">
      <c r="A59" s="33">
        <v>51</v>
      </c>
      <c r="B59" s="103"/>
      <c r="C59" s="104"/>
      <c r="D59" s="103"/>
      <c r="E59" s="105"/>
      <c r="F59" s="86" t="str">
        <f>IFERROR(VLOOKUP(E59,テーブル485[],2,FALSE)&amp;"","")</f>
        <v/>
      </c>
      <c r="G59" s="106"/>
      <c r="H59" s="107"/>
      <c r="I59" s="32" t="str">
        <f t="shared" si="1"/>
        <v/>
      </c>
      <c r="J59" s="32" t="str">
        <f t="shared" si="3"/>
        <v/>
      </c>
      <c r="K59" s="31" t="str">
        <f t="shared" si="4"/>
        <v/>
      </c>
    </row>
    <row r="60" spans="1:11" ht="32.25" customHeight="1">
      <c r="A60" s="33">
        <v>52</v>
      </c>
      <c r="B60" s="103"/>
      <c r="C60" s="104"/>
      <c r="D60" s="103"/>
      <c r="E60" s="105"/>
      <c r="F60" s="86" t="str">
        <f>IFERROR(VLOOKUP(E60,テーブル485[],2,FALSE)&amp;"","")</f>
        <v/>
      </c>
      <c r="G60" s="106"/>
      <c r="H60" s="107"/>
      <c r="I60" s="32" t="str">
        <f t="shared" si="1"/>
        <v/>
      </c>
      <c r="J60" s="32" t="str">
        <f t="shared" si="3"/>
        <v/>
      </c>
      <c r="K60" s="31" t="str">
        <f t="shared" si="4"/>
        <v/>
      </c>
    </row>
    <row r="61" spans="1:11" ht="32.25" customHeight="1">
      <c r="A61" s="33">
        <v>53</v>
      </c>
      <c r="B61" s="103"/>
      <c r="C61" s="104"/>
      <c r="D61" s="103"/>
      <c r="E61" s="105"/>
      <c r="F61" s="86" t="str">
        <f>IFERROR(VLOOKUP(E61,テーブル485[],2,FALSE)&amp;"","")</f>
        <v/>
      </c>
      <c r="G61" s="106"/>
      <c r="H61" s="107"/>
      <c r="I61" s="32" t="str">
        <f t="shared" si="1"/>
        <v/>
      </c>
      <c r="J61" s="32" t="str">
        <f t="shared" si="3"/>
        <v/>
      </c>
      <c r="K61" s="31" t="str">
        <f t="shared" si="4"/>
        <v/>
      </c>
    </row>
    <row r="62" spans="1:11" ht="32.25" customHeight="1">
      <c r="A62" s="33">
        <v>54</v>
      </c>
      <c r="B62" s="103"/>
      <c r="C62" s="104"/>
      <c r="D62" s="103"/>
      <c r="E62" s="105"/>
      <c r="F62" s="86" t="str">
        <f>IFERROR(VLOOKUP(E62,テーブル485[],2,FALSE)&amp;"","")</f>
        <v/>
      </c>
      <c r="G62" s="106"/>
      <c r="H62" s="107"/>
      <c r="I62" s="32" t="str">
        <f t="shared" si="1"/>
        <v/>
      </c>
      <c r="J62" s="32" t="str">
        <f t="shared" si="3"/>
        <v/>
      </c>
      <c r="K62" s="31" t="str">
        <f t="shared" si="4"/>
        <v/>
      </c>
    </row>
    <row r="63" spans="1:11" ht="32.25" customHeight="1">
      <c r="A63" s="33">
        <v>55</v>
      </c>
      <c r="B63" s="103"/>
      <c r="C63" s="104"/>
      <c r="D63" s="103"/>
      <c r="E63" s="105"/>
      <c r="F63" s="86" t="str">
        <f>IFERROR(VLOOKUP(E63,テーブル485[],2,FALSE)&amp;"","")</f>
        <v/>
      </c>
      <c r="G63" s="106"/>
      <c r="H63" s="107"/>
      <c r="I63" s="32" t="str">
        <f t="shared" si="1"/>
        <v/>
      </c>
      <c r="J63" s="32" t="str">
        <f t="shared" si="3"/>
        <v/>
      </c>
      <c r="K63" s="31" t="str">
        <f t="shared" si="4"/>
        <v/>
      </c>
    </row>
    <row r="64" spans="1:11" ht="32.25" customHeight="1">
      <c r="A64" s="33">
        <v>56</v>
      </c>
      <c r="B64" s="103"/>
      <c r="C64" s="104"/>
      <c r="D64" s="103"/>
      <c r="E64" s="105"/>
      <c r="F64" s="86" t="str">
        <f>IFERROR(VLOOKUP(E64,テーブル485[],2,FALSE)&amp;"","")</f>
        <v/>
      </c>
      <c r="G64" s="106"/>
      <c r="H64" s="107"/>
      <c r="I64" s="32" t="str">
        <f t="shared" si="1"/>
        <v/>
      </c>
      <c r="J64" s="32" t="str">
        <f t="shared" si="3"/>
        <v/>
      </c>
      <c r="K64" s="31" t="str">
        <f t="shared" si="4"/>
        <v/>
      </c>
    </row>
    <row r="65" spans="1:11" ht="32.25" customHeight="1">
      <c r="A65" s="33">
        <v>57</v>
      </c>
      <c r="B65" s="103"/>
      <c r="C65" s="104"/>
      <c r="D65" s="103"/>
      <c r="E65" s="105"/>
      <c r="F65" s="86" t="str">
        <f>IFERROR(VLOOKUP(E65,テーブル485[],2,FALSE)&amp;"","")</f>
        <v/>
      </c>
      <c r="G65" s="106"/>
      <c r="H65" s="107"/>
      <c r="I65" s="32" t="str">
        <f t="shared" si="1"/>
        <v/>
      </c>
      <c r="J65" s="32" t="str">
        <f t="shared" si="3"/>
        <v/>
      </c>
      <c r="K65" s="31" t="str">
        <f t="shared" si="4"/>
        <v/>
      </c>
    </row>
    <row r="66" spans="1:11" ht="32.25" customHeight="1">
      <c r="A66" s="33">
        <v>58</v>
      </c>
      <c r="B66" s="103"/>
      <c r="C66" s="104"/>
      <c r="D66" s="103"/>
      <c r="E66" s="105"/>
      <c r="F66" s="86" t="str">
        <f>IFERROR(VLOOKUP(E66,テーブル485[],2,FALSE)&amp;"","")</f>
        <v/>
      </c>
      <c r="G66" s="106"/>
      <c r="H66" s="107"/>
      <c r="I66" s="32" t="str">
        <f t="shared" si="1"/>
        <v/>
      </c>
      <c r="J66" s="32" t="str">
        <f t="shared" si="3"/>
        <v/>
      </c>
      <c r="K66" s="31" t="str">
        <f t="shared" si="4"/>
        <v/>
      </c>
    </row>
    <row r="67" spans="1:11" ht="32.25" customHeight="1">
      <c r="A67" s="33">
        <v>59</v>
      </c>
      <c r="B67" s="103"/>
      <c r="C67" s="104"/>
      <c r="D67" s="103"/>
      <c r="E67" s="105"/>
      <c r="F67" s="86" t="str">
        <f>IFERROR(VLOOKUP(E67,テーブル485[],2,FALSE)&amp;"","")</f>
        <v/>
      </c>
      <c r="G67" s="106"/>
      <c r="H67" s="107"/>
      <c r="I67" s="32" t="str">
        <f t="shared" si="1"/>
        <v/>
      </c>
      <c r="J67" s="32" t="str">
        <f t="shared" si="3"/>
        <v/>
      </c>
      <c r="K67" s="31" t="str">
        <f t="shared" si="4"/>
        <v/>
      </c>
    </row>
    <row r="68" spans="1:11" ht="32.25" customHeight="1">
      <c r="A68" s="33">
        <v>60</v>
      </c>
      <c r="B68" s="103"/>
      <c r="C68" s="104"/>
      <c r="D68" s="103"/>
      <c r="E68" s="105"/>
      <c r="F68" s="86" t="str">
        <f>IFERROR(VLOOKUP(E68,テーブル485[],2,FALSE)&amp;"","")</f>
        <v/>
      </c>
      <c r="G68" s="106"/>
      <c r="H68" s="107"/>
      <c r="I68" s="32" t="str">
        <f t="shared" si="1"/>
        <v/>
      </c>
      <c r="J68" s="32" t="str">
        <f t="shared" si="3"/>
        <v/>
      </c>
      <c r="K68" s="31" t="str">
        <f t="shared" si="4"/>
        <v/>
      </c>
    </row>
    <row r="69" spans="1:11" ht="32.25" customHeight="1">
      <c r="A69" s="33">
        <v>61</v>
      </c>
      <c r="B69" s="103"/>
      <c r="C69" s="104"/>
      <c r="D69" s="103"/>
      <c r="E69" s="105"/>
      <c r="F69" s="86" t="str">
        <f>IFERROR(VLOOKUP(E69,テーブル485[],2,FALSE)&amp;"","")</f>
        <v/>
      </c>
      <c r="G69" s="106"/>
      <c r="H69" s="107"/>
      <c r="I69" s="32" t="str">
        <f t="shared" si="1"/>
        <v/>
      </c>
      <c r="J69" s="32" t="str">
        <f t="shared" si="3"/>
        <v/>
      </c>
      <c r="K69" s="31" t="str">
        <f t="shared" si="4"/>
        <v/>
      </c>
    </row>
    <row r="70" spans="1:11" ht="32.25" customHeight="1">
      <c r="A70" s="33">
        <v>62</v>
      </c>
      <c r="B70" s="103"/>
      <c r="C70" s="104"/>
      <c r="D70" s="103"/>
      <c r="E70" s="105"/>
      <c r="F70" s="86" t="str">
        <f>IFERROR(VLOOKUP(E70,テーブル485[],2,FALSE)&amp;"","")</f>
        <v/>
      </c>
      <c r="G70" s="106"/>
      <c r="H70" s="107"/>
      <c r="I70" s="32" t="str">
        <f t="shared" si="1"/>
        <v/>
      </c>
      <c r="J70" s="32" t="str">
        <f t="shared" si="3"/>
        <v/>
      </c>
      <c r="K70" s="31" t="str">
        <f t="shared" si="4"/>
        <v/>
      </c>
    </row>
    <row r="71" spans="1:11" ht="32.25" customHeight="1">
      <c r="A71" s="33">
        <v>63</v>
      </c>
      <c r="B71" s="103"/>
      <c r="C71" s="104"/>
      <c r="D71" s="103"/>
      <c r="E71" s="105"/>
      <c r="F71" s="86" t="str">
        <f>IFERROR(VLOOKUP(E71,テーブル485[],2,FALSE)&amp;"","")</f>
        <v/>
      </c>
      <c r="G71" s="106"/>
      <c r="H71" s="107"/>
      <c r="I71" s="32" t="str">
        <f t="shared" si="1"/>
        <v/>
      </c>
      <c r="J71" s="32" t="str">
        <f t="shared" si="3"/>
        <v/>
      </c>
      <c r="K71" s="31" t="str">
        <f t="shared" si="4"/>
        <v/>
      </c>
    </row>
    <row r="72" spans="1:11" ht="32.25" customHeight="1">
      <c r="A72" s="33">
        <v>64</v>
      </c>
      <c r="B72" s="103"/>
      <c r="C72" s="104"/>
      <c r="D72" s="103"/>
      <c r="E72" s="105"/>
      <c r="F72" s="86" t="str">
        <f>IFERROR(VLOOKUP(E72,テーブル485[],2,FALSE)&amp;"","")</f>
        <v/>
      </c>
      <c r="G72" s="106"/>
      <c r="H72" s="107"/>
      <c r="I72" s="32" t="str">
        <f t="shared" si="1"/>
        <v/>
      </c>
      <c r="J72" s="32" t="str">
        <f t="shared" si="3"/>
        <v/>
      </c>
      <c r="K72" s="31" t="str">
        <f t="shared" si="4"/>
        <v/>
      </c>
    </row>
    <row r="73" spans="1:11" ht="32.25" customHeight="1">
      <c r="A73" s="33">
        <v>65</v>
      </c>
      <c r="B73" s="103"/>
      <c r="C73" s="104"/>
      <c r="D73" s="103"/>
      <c r="E73" s="105"/>
      <c r="F73" s="86" t="str">
        <f>IFERROR(VLOOKUP(E73,テーブル485[],2,FALSE)&amp;"","")</f>
        <v/>
      </c>
      <c r="G73" s="106"/>
      <c r="H73" s="107"/>
      <c r="I73" s="32" t="str">
        <f t="shared" ref="I73:I108" si="5">IF(E73="","",VLOOKUP(E73,$T$9:$X$12,4,0)*H73)</f>
        <v/>
      </c>
      <c r="J73" s="32" t="str">
        <f t="shared" ref="J73:J108" si="6">IF(E73="","",VLOOKUP(E73,$T$9:$X$12,5,0))</f>
        <v/>
      </c>
      <c r="K73" s="31" t="str">
        <f t="shared" ref="K73:K104" si="7">IF(AND(B73&lt;&gt;"",C73&lt;&gt;"",D73&lt;&gt;"",E73&lt;&gt;"",F73&lt;&gt;"",G73&lt;&gt;""),SUM(I73:J73),"")</f>
        <v/>
      </c>
    </row>
    <row r="74" spans="1:11" ht="32.25" customHeight="1">
      <c r="A74" s="33">
        <v>66</v>
      </c>
      <c r="B74" s="103"/>
      <c r="C74" s="104"/>
      <c r="D74" s="103"/>
      <c r="E74" s="105"/>
      <c r="F74" s="86" t="str">
        <f>IFERROR(VLOOKUP(E74,テーブル485[],2,FALSE)&amp;"","")</f>
        <v/>
      </c>
      <c r="G74" s="106"/>
      <c r="H74" s="107"/>
      <c r="I74" s="32" t="str">
        <f t="shared" si="5"/>
        <v/>
      </c>
      <c r="J74" s="32" t="str">
        <f t="shared" si="6"/>
        <v/>
      </c>
      <c r="K74" s="31" t="str">
        <f t="shared" si="7"/>
        <v/>
      </c>
    </row>
    <row r="75" spans="1:11" ht="32.25" customHeight="1">
      <c r="A75" s="33">
        <v>67</v>
      </c>
      <c r="B75" s="103"/>
      <c r="C75" s="104"/>
      <c r="D75" s="103"/>
      <c r="E75" s="105"/>
      <c r="F75" s="86" t="str">
        <f>IFERROR(VLOOKUP(E75,テーブル485[],2,FALSE)&amp;"","")</f>
        <v/>
      </c>
      <c r="G75" s="106"/>
      <c r="H75" s="107"/>
      <c r="I75" s="32" t="str">
        <f t="shared" si="5"/>
        <v/>
      </c>
      <c r="J75" s="32" t="str">
        <f t="shared" si="6"/>
        <v/>
      </c>
      <c r="K75" s="31" t="str">
        <f t="shared" si="7"/>
        <v/>
      </c>
    </row>
    <row r="76" spans="1:11" ht="32.25" customHeight="1">
      <c r="A76" s="33">
        <v>68</v>
      </c>
      <c r="B76" s="103"/>
      <c r="C76" s="104"/>
      <c r="D76" s="103"/>
      <c r="E76" s="105"/>
      <c r="F76" s="86" t="str">
        <f>IFERROR(VLOOKUP(E76,テーブル485[],2,FALSE)&amp;"","")</f>
        <v/>
      </c>
      <c r="G76" s="106"/>
      <c r="H76" s="107"/>
      <c r="I76" s="32" t="str">
        <f t="shared" si="5"/>
        <v/>
      </c>
      <c r="J76" s="32" t="str">
        <f t="shared" si="6"/>
        <v/>
      </c>
      <c r="K76" s="31" t="str">
        <f t="shared" si="7"/>
        <v/>
      </c>
    </row>
    <row r="77" spans="1:11" ht="32.25" customHeight="1">
      <c r="A77" s="33">
        <v>69</v>
      </c>
      <c r="B77" s="103"/>
      <c r="C77" s="104"/>
      <c r="D77" s="103"/>
      <c r="E77" s="105"/>
      <c r="F77" s="86" t="str">
        <f>IFERROR(VLOOKUP(E77,テーブル485[],2,FALSE)&amp;"","")</f>
        <v/>
      </c>
      <c r="G77" s="106"/>
      <c r="H77" s="107"/>
      <c r="I77" s="32" t="str">
        <f t="shared" si="5"/>
        <v/>
      </c>
      <c r="J77" s="32" t="str">
        <f t="shared" si="6"/>
        <v/>
      </c>
      <c r="K77" s="31" t="str">
        <f t="shared" si="7"/>
        <v/>
      </c>
    </row>
    <row r="78" spans="1:11" ht="32.25" customHeight="1">
      <c r="A78" s="33">
        <v>70</v>
      </c>
      <c r="B78" s="103"/>
      <c r="C78" s="104"/>
      <c r="D78" s="103"/>
      <c r="E78" s="105"/>
      <c r="F78" s="86" t="str">
        <f>IFERROR(VLOOKUP(E78,テーブル485[],2,FALSE)&amp;"","")</f>
        <v/>
      </c>
      <c r="G78" s="106"/>
      <c r="H78" s="107"/>
      <c r="I78" s="32" t="str">
        <f t="shared" si="5"/>
        <v/>
      </c>
      <c r="J78" s="32" t="str">
        <f t="shared" si="6"/>
        <v/>
      </c>
      <c r="K78" s="31" t="str">
        <f t="shared" si="7"/>
        <v/>
      </c>
    </row>
    <row r="79" spans="1:11" ht="32.25" customHeight="1">
      <c r="A79" s="33">
        <v>71</v>
      </c>
      <c r="B79" s="103"/>
      <c r="C79" s="104"/>
      <c r="D79" s="103"/>
      <c r="E79" s="105"/>
      <c r="F79" s="86" t="str">
        <f>IFERROR(VLOOKUP(E79,テーブル485[],2,FALSE)&amp;"","")</f>
        <v/>
      </c>
      <c r="G79" s="106"/>
      <c r="H79" s="107"/>
      <c r="I79" s="32" t="str">
        <f t="shared" si="5"/>
        <v/>
      </c>
      <c r="J79" s="32" t="str">
        <f t="shared" si="6"/>
        <v/>
      </c>
      <c r="K79" s="31" t="str">
        <f t="shared" si="7"/>
        <v/>
      </c>
    </row>
    <row r="80" spans="1:11" ht="32.25" customHeight="1">
      <c r="A80" s="33">
        <v>72</v>
      </c>
      <c r="B80" s="103"/>
      <c r="C80" s="104"/>
      <c r="D80" s="103"/>
      <c r="E80" s="105"/>
      <c r="F80" s="86" t="str">
        <f>IFERROR(VLOOKUP(E80,テーブル485[],2,FALSE)&amp;"","")</f>
        <v/>
      </c>
      <c r="G80" s="106"/>
      <c r="H80" s="107"/>
      <c r="I80" s="32" t="str">
        <f t="shared" si="5"/>
        <v/>
      </c>
      <c r="J80" s="32" t="str">
        <f t="shared" si="6"/>
        <v/>
      </c>
      <c r="K80" s="31" t="str">
        <f t="shared" si="7"/>
        <v/>
      </c>
    </row>
    <row r="81" spans="1:11" ht="32.25" customHeight="1">
      <c r="A81" s="33">
        <v>73</v>
      </c>
      <c r="B81" s="103"/>
      <c r="C81" s="104"/>
      <c r="D81" s="103"/>
      <c r="E81" s="105"/>
      <c r="F81" s="86" t="str">
        <f>IFERROR(VLOOKUP(E81,テーブル485[],2,FALSE)&amp;"","")</f>
        <v/>
      </c>
      <c r="G81" s="106"/>
      <c r="H81" s="107"/>
      <c r="I81" s="32" t="str">
        <f t="shared" si="5"/>
        <v/>
      </c>
      <c r="J81" s="32" t="str">
        <f t="shared" si="6"/>
        <v/>
      </c>
      <c r="K81" s="31" t="str">
        <f t="shared" si="7"/>
        <v/>
      </c>
    </row>
    <row r="82" spans="1:11" ht="32.25" customHeight="1">
      <c r="A82" s="33">
        <v>74</v>
      </c>
      <c r="B82" s="103"/>
      <c r="C82" s="104"/>
      <c r="D82" s="103"/>
      <c r="E82" s="105"/>
      <c r="F82" s="86" t="str">
        <f>IFERROR(VLOOKUP(E82,テーブル485[],2,FALSE)&amp;"","")</f>
        <v/>
      </c>
      <c r="G82" s="106"/>
      <c r="H82" s="107"/>
      <c r="I82" s="32" t="str">
        <f t="shared" si="5"/>
        <v/>
      </c>
      <c r="J82" s="32" t="str">
        <f t="shared" si="6"/>
        <v/>
      </c>
      <c r="K82" s="31" t="str">
        <f t="shared" si="7"/>
        <v/>
      </c>
    </row>
    <row r="83" spans="1:11" ht="32.25" customHeight="1">
      <c r="A83" s="33">
        <v>75</v>
      </c>
      <c r="B83" s="103"/>
      <c r="C83" s="104"/>
      <c r="D83" s="103"/>
      <c r="E83" s="105"/>
      <c r="F83" s="86" t="str">
        <f>IFERROR(VLOOKUP(E83,テーブル485[],2,FALSE)&amp;"","")</f>
        <v/>
      </c>
      <c r="G83" s="106"/>
      <c r="H83" s="107"/>
      <c r="I83" s="32" t="str">
        <f t="shared" si="5"/>
        <v/>
      </c>
      <c r="J83" s="32" t="str">
        <f t="shared" si="6"/>
        <v/>
      </c>
      <c r="K83" s="31" t="str">
        <f t="shared" si="7"/>
        <v/>
      </c>
    </row>
    <row r="84" spans="1:11" ht="32.25" customHeight="1">
      <c r="A84" s="33">
        <v>76</v>
      </c>
      <c r="B84" s="103"/>
      <c r="C84" s="104"/>
      <c r="D84" s="103"/>
      <c r="E84" s="105"/>
      <c r="F84" s="86" t="str">
        <f>IFERROR(VLOOKUP(E84,テーブル485[],2,FALSE)&amp;"","")</f>
        <v/>
      </c>
      <c r="G84" s="106"/>
      <c r="H84" s="107"/>
      <c r="I84" s="32" t="str">
        <f t="shared" si="5"/>
        <v/>
      </c>
      <c r="J84" s="32" t="str">
        <f t="shared" si="6"/>
        <v/>
      </c>
      <c r="K84" s="31" t="str">
        <f t="shared" si="7"/>
        <v/>
      </c>
    </row>
    <row r="85" spans="1:11" ht="32.25" customHeight="1">
      <c r="A85" s="33">
        <v>77</v>
      </c>
      <c r="B85" s="103"/>
      <c r="C85" s="104"/>
      <c r="D85" s="103"/>
      <c r="E85" s="105"/>
      <c r="F85" s="86" t="str">
        <f>IFERROR(VLOOKUP(E85,テーブル485[],2,FALSE)&amp;"","")</f>
        <v/>
      </c>
      <c r="G85" s="106"/>
      <c r="H85" s="107"/>
      <c r="I85" s="32" t="str">
        <f t="shared" si="5"/>
        <v/>
      </c>
      <c r="J85" s="32" t="str">
        <f t="shared" si="6"/>
        <v/>
      </c>
      <c r="K85" s="31" t="str">
        <f t="shared" si="7"/>
        <v/>
      </c>
    </row>
    <row r="86" spans="1:11" ht="32.25" customHeight="1">
      <c r="A86" s="33">
        <v>78</v>
      </c>
      <c r="B86" s="103"/>
      <c r="C86" s="104"/>
      <c r="D86" s="103"/>
      <c r="E86" s="105"/>
      <c r="F86" s="86" t="str">
        <f>IFERROR(VLOOKUP(E86,テーブル485[],2,FALSE)&amp;"","")</f>
        <v/>
      </c>
      <c r="G86" s="106"/>
      <c r="H86" s="107"/>
      <c r="I86" s="32" t="str">
        <f t="shared" si="5"/>
        <v/>
      </c>
      <c r="J86" s="32" t="str">
        <f t="shared" si="6"/>
        <v/>
      </c>
      <c r="K86" s="31" t="str">
        <f t="shared" si="7"/>
        <v/>
      </c>
    </row>
    <row r="87" spans="1:11" ht="32.25" customHeight="1">
      <c r="A87" s="33">
        <v>79</v>
      </c>
      <c r="B87" s="103"/>
      <c r="C87" s="104"/>
      <c r="D87" s="103"/>
      <c r="E87" s="105"/>
      <c r="F87" s="86" t="str">
        <f>IFERROR(VLOOKUP(E87,テーブル485[],2,FALSE)&amp;"","")</f>
        <v/>
      </c>
      <c r="G87" s="106"/>
      <c r="H87" s="107"/>
      <c r="I87" s="32" t="str">
        <f t="shared" si="5"/>
        <v/>
      </c>
      <c r="J87" s="32" t="str">
        <f t="shared" si="6"/>
        <v/>
      </c>
      <c r="K87" s="31" t="str">
        <f t="shared" si="7"/>
        <v/>
      </c>
    </row>
    <row r="88" spans="1:11" ht="32.25" customHeight="1">
      <c r="A88" s="33">
        <v>80</v>
      </c>
      <c r="B88" s="103"/>
      <c r="C88" s="104"/>
      <c r="D88" s="103"/>
      <c r="E88" s="105"/>
      <c r="F88" s="86" t="str">
        <f>IFERROR(VLOOKUP(E88,テーブル485[],2,FALSE)&amp;"","")</f>
        <v/>
      </c>
      <c r="G88" s="106"/>
      <c r="H88" s="107"/>
      <c r="I88" s="32" t="str">
        <f t="shared" si="5"/>
        <v/>
      </c>
      <c r="J88" s="32" t="str">
        <f t="shared" si="6"/>
        <v/>
      </c>
      <c r="K88" s="31" t="str">
        <f t="shared" si="7"/>
        <v/>
      </c>
    </row>
    <row r="89" spans="1:11" ht="32.25" customHeight="1">
      <c r="A89" s="33">
        <v>81</v>
      </c>
      <c r="B89" s="103"/>
      <c r="C89" s="104"/>
      <c r="D89" s="103"/>
      <c r="E89" s="105"/>
      <c r="F89" s="86" t="str">
        <f>IFERROR(VLOOKUP(E89,テーブル485[],2,FALSE)&amp;"","")</f>
        <v/>
      </c>
      <c r="G89" s="106"/>
      <c r="H89" s="107"/>
      <c r="I89" s="32" t="str">
        <f t="shared" si="5"/>
        <v/>
      </c>
      <c r="J89" s="32" t="str">
        <f t="shared" si="6"/>
        <v/>
      </c>
      <c r="K89" s="31" t="str">
        <f t="shared" si="7"/>
        <v/>
      </c>
    </row>
    <row r="90" spans="1:11" ht="32.25" customHeight="1">
      <c r="A90" s="33">
        <v>82</v>
      </c>
      <c r="B90" s="103"/>
      <c r="C90" s="104"/>
      <c r="D90" s="103"/>
      <c r="E90" s="105"/>
      <c r="F90" s="86" t="str">
        <f>IFERROR(VLOOKUP(E90,テーブル485[],2,FALSE)&amp;"","")</f>
        <v/>
      </c>
      <c r="G90" s="106"/>
      <c r="H90" s="107"/>
      <c r="I90" s="32" t="str">
        <f t="shared" si="5"/>
        <v/>
      </c>
      <c r="J90" s="32" t="str">
        <f t="shared" si="6"/>
        <v/>
      </c>
      <c r="K90" s="31" t="str">
        <f t="shared" si="7"/>
        <v/>
      </c>
    </row>
    <row r="91" spans="1:11" ht="32.25" customHeight="1">
      <c r="A91" s="33">
        <v>83</v>
      </c>
      <c r="B91" s="103"/>
      <c r="C91" s="104"/>
      <c r="D91" s="103"/>
      <c r="E91" s="105"/>
      <c r="F91" s="86" t="str">
        <f>IFERROR(VLOOKUP(E91,テーブル485[],2,FALSE)&amp;"","")</f>
        <v/>
      </c>
      <c r="G91" s="106"/>
      <c r="H91" s="107"/>
      <c r="I91" s="32" t="str">
        <f t="shared" si="5"/>
        <v/>
      </c>
      <c r="J91" s="32" t="str">
        <f t="shared" si="6"/>
        <v/>
      </c>
      <c r="K91" s="31" t="str">
        <f t="shared" si="7"/>
        <v/>
      </c>
    </row>
    <row r="92" spans="1:11" ht="32.25" customHeight="1">
      <c r="A92" s="33">
        <v>84</v>
      </c>
      <c r="B92" s="103"/>
      <c r="C92" s="104"/>
      <c r="D92" s="103"/>
      <c r="E92" s="105"/>
      <c r="F92" s="86" t="str">
        <f>IFERROR(VLOOKUP(E92,テーブル485[],2,FALSE)&amp;"","")</f>
        <v/>
      </c>
      <c r="G92" s="106"/>
      <c r="H92" s="107"/>
      <c r="I92" s="32" t="str">
        <f t="shared" si="5"/>
        <v/>
      </c>
      <c r="J92" s="32" t="str">
        <f t="shared" si="6"/>
        <v/>
      </c>
      <c r="K92" s="31" t="str">
        <f t="shared" si="7"/>
        <v/>
      </c>
    </row>
    <row r="93" spans="1:11" ht="32.25" customHeight="1">
      <c r="A93" s="33">
        <v>85</v>
      </c>
      <c r="B93" s="103"/>
      <c r="C93" s="104"/>
      <c r="D93" s="103"/>
      <c r="E93" s="105"/>
      <c r="F93" s="86" t="str">
        <f>IFERROR(VLOOKUP(E93,テーブル485[],2,FALSE)&amp;"","")</f>
        <v/>
      </c>
      <c r="G93" s="106"/>
      <c r="H93" s="107"/>
      <c r="I93" s="32" t="str">
        <f t="shared" si="5"/>
        <v/>
      </c>
      <c r="J93" s="32" t="str">
        <f t="shared" si="6"/>
        <v/>
      </c>
      <c r="K93" s="31" t="str">
        <f t="shared" si="7"/>
        <v/>
      </c>
    </row>
    <row r="94" spans="1:11" ht="32.25" customHeight="1">
      <c r="A94" s="33">
        <v>86</v>
      </c>
      <c r="B94" s="103"/>
      <c r="C94" s="104"/>
      <c r="D94" s="103"/>
      <c r="E94" s="105"/>
      <c r="F94" s="86" t="str">
        <f>IFERROR(VLOOKUP(E94,テーブル485[],2,FALSE)&amp;"","")</f>
        <v/>
      </c>
      <c r="G94" s="106"/>
      <c r="H94" s="107"/>
      <c r="I94" s="32" t="str">
        <f t="shared" si="5"/>
        <v/>
      </c>
      <c r="J94" s="32" t="str">
        <f t="shared" si="6"/>
        <v/>
      </c>
      <c r="K94" s="31" t="str">
        <f t="shared" si="7"/>
        <v/>
      </c>
    </row>
    <row r="95" spans="1:11" ht="32.25" customHeight="1">
      <c r="A95" s="33">
        <v>87</v>
      </c>
      <c r="B95" s="103"/>
      <c r="C95" s="104"/>
      <c r="D95" s="103"/>
      <c r="E95" s="105"/>
      <c r="F95" s="86" t="str">
        <f>IFERROR(VLOOKUP(E95,テーブル485[],2,FALSE)&amp;"","")</f>
        <v/>
      </c>
      <c r="G95" s="106"/>
      <c r="H95" s="107"/>
      <c r="I95" s="32" t="str">
        <f t="shared" si="5"/>
        <v/>
      </c>
      <c r="J95" s="32" t="str">
        <f t="shared" si="6"/>
        <v/>
      </c>
      <c r="K95" s="31" t="str">
        <f t="shared" si="7"/>
        <v/>
      </c>
    </row>
    <row r="96" spans="1:11" ht="32.25" customHeight="1">
      <c r="A96" s="33">
        <v>88</v>
      </c>
      <c r="B96" s="103"/>
      <c r="C96" s="104"/>
      <c r="D96" s="103"/>
      <c r="E96" s="105"/>
      <c r="F96" s="86" t="str">
        <f>IFERROR(VLOOKUP(E96,テーブル485[],2,FALSE)&amp;"","")</f>
        <v/>
      </c>
      <c r="G96" s="106"/>
      <c r="H96" s="107"/>
      <c r="I96" s="32" t="str">
        <f t="shared" si="5"/>
        <v/>
      </c>
      <c r="J96" s="32" t="str">
        <f t="shared" si="6"/>
        <v/>
      </c>
      <c r="K96" s="31" t="str">
        <f t="shared" si="7"/>
        <v/>
      </c>
    </row>
    <row r="97" spans="1:11" ht="32.25" customHeight="1">
      <c r="A97" s="33">
        <v>89</v>
      </c>
      <c r="B97" s="103"/>
      <c r="C97" s="104"/>
      <c r="D97" s="103"/>
      <c r="E97" s="105"/>
      <c r="F97" s="86" t="str">
        <f>IFERROR(VLOOKUP(E97,テーブル485[],2,FALSE)&amp;"","")</f>
        <v/>
      </c>
      <c r="G97" s="106"/>
      <c r="H97" s="107"/>
      <c r="I97" s="32" t="str">
        <f t="shared" si="5"/>
        <v/>
      </c>
      <c r="J97" s="32" t="str">
        <f t="shared" si="6"/>
        <v/>
      </c>
      <c r="K97" s="31" t="str">
        <f t="shared" si="7"/>
        <v/>
      </c>
    </row>
    <row r="98" spans="1:11" ht="32.25" customHeight="1">
      <c r="A98" s="33">
        <v>90</v>
      </c>
      <c r="B98" s="103"/>
      <c r="C98" s="104"/>
      <c r="D98" s="103"/>
      <c r="E98" s="105"/>
      <c r="F98" s="86" t="str">
        <f>IFERROR(VLOOKUP(E98,テーブル485[],2,FALSE)&amp;"","")</f>
        <v/>
      </c>
      <c r="G98" s="106"/>
      <c r="H98" s="107"/>
      <c r="I98" s="32" t="str">
        <f t="shared" si="5"/>
        <v/>
      </c>
      <c r="J98" s="32" t="str">
        <f t="shared" si="6"/>
        <v/>
      </c>
      <c r="K98" s="31" t="str">
        <f t="shared" si="7"/>
        <v/>
      </c>
    </row>
    <row r="99" spans="1:11" ht="32.25" customHeight="1">
      <c r="A99" s="33">
        <v>91</v>
      </c>
      <c r="B99" s="103"/>
      <c r="C99" s="104"/>
      <c r="D99" s="103"/>
      <c r="E99" s="105"/>
      <c r="F99" s="86" t="str">
        <f>IFERROR(VLOOKUP(E99,テーブル485[],2,FALSE)&amp;"","")</f>
        <v/>
      </c>
      <c r="G99" s="106"/>
      <c r="H99" s="107"/>
      <c r="I99" s="32" t="str">
        <f t="shared" si="5"/>
        <v/>
      </c>
      <c r="J99" s="32" t="str">
        <f t="shared" si="6"/>
        <v/>
      </c>
      <c r="K99" s="31" t="str">
        <f t="shared" si="7"/>
        <v/>
      </c>
    </row>
    <row r="100" spans="1:11" ht="32.25" customHeight="1">
      <c r="A100" s="33">
        <v>92</v>
      </c>
      <c r="B100" s="103"/>
      <c r="C100" s="104"/>
      <c r="D100" s="103"/>
      <c r="E100" s="105"/>
      <c r="F100" s="86" t="str">
        <f>IFERROR(VLOOKUP(E100,テーブル485[],2,FALSE)&amp;"","")</f>
        <v/>
      </c>
      <c r="G100" s="106"/>
      <c r="H100" s="107"/>
      <c r="I100" s="32" t="str">
        <f t="shared" si="5"/>
        <v/>
      </c>
      <c r="J100" s="32" t="str">
        <f t="shared" si="6"/>
        <v/>
      </c>
      <c r="K100" s="31" t="str">
        <f t="shared" si="7"/>
        <v/>
      </c>
    </row>
    <row r="101" spans="1:11" ht="32.25" customHeight="1">
      <c r="A101" s="33">
        <v>93</v>
      </c>
      <c r="B101" s="103"/>
      <c r="C101" s="104"/>
      <c r="D101" s="103"/>
      <c r="E101" s="105"/>
      <c r="F101" s="86" t="str">
        <f>IFERROR(VLOOKUP(E101,テーブル485[],2,FALSE)&amp;"","")</f>
        <v/>
      </c>
      <c r="G101" s="106"/>
      <c r="H101" s="107"/>
      <c r="I101" s="32" t="str">
        <f t="shared" si="5"/>
        <v/>
      </c>
      <c r="J101" s="32" t="str">
        <f t="shared" si="6"/>
        <v/>
      </c>
      <c r="K101" s="31" t="str">
        <f t="shared" si="7"/>
        <v/>
      </c>
    </row>
    <row r="102" spans="1:11" ht="32.25" customHeight="1">
      <c r="A102" s="33">
        <v>94</v>
      </c>
      <c r="B102" s="103"/>
      <c r="C102" s="104"/>
      <c r="D102" s="103"/>
      <c r="E102" s="105"/>
      <c r="F102" s="86" t="str">
        <f>IFERROR(VLOOKUP(E102,テーブル485[],2,FALSE)&amp;"","")</f>
        <v/>
      </c>
      <c r="G102" s="106"/>
      <c r="H102" s="107"/>
      <c r="I102" s="32" t="str">
        <f t="shared" si="5"/>
        <v/>
      </c>
      <c r="J102" s="32" t="str">
        <f t="shared" si="6"/>
        <v/>
      </c>
      <c r="K102" s="31" t="str">
        <f t="shared" si="7"/>
        <v/>
      </c>
    </row>
    <row r="103" spans="1:11" ht="32.25" customHeight="1">
      <c r="A103" s="33">
        <v>95</v>
      </c>
      <c r="B103" s="103"/>
      <c r="C103" s="104"/>
      <c r="D103" s="103"/>
      <c r="E103" s="105"/>
      <c r="F103" s="86" t="str">
        <f>IFERROR(VLOOKUP(E103,テーブル485[],2,FALSE)&amp;"","")</f>
        <v/>
      </c>
      <c r="G103" s="106"/>
      <c r="H103" s="107"/>
      <c r="I103" s="32" t="str">
        <f t="shared" si="5"/>
        <v/>
      </c>
      <c r="J103" s="32" t="str">
        <f t="shared" si="6"/>
        <v/>
      </c>
      <c r="K103" s="31" t="str">
        <f t="shared" si="7"/>
        <v/>
      </c>
    </row>
    <row r="104" spans="1:11" ht="32.25" customHeight="1">
      <c r="A104" s="33">
        <v>96</v>
      </c>
      <c r="B104" s="103"/>
      <c r="C104" s="104"/>
      <c r="D104" s="103"/>
      <c r="E104" s="105"/>
      <c r="F104" s="86" t="str">
        <f>IFERROR(VLOOKUP(E104,テーブル485[],2,FALSE)&amp;"","")</f>
        <v/>
      </c>
      <c r="G104" s="106"/>
      <c r="H104" s="107"/>
      <c r="I104" s="32" t="str">
        <f t="shared" si="5"/>
        <v/>
      </c>
      <c r="J104" s="32" t="str">
        <f t="shared" si="6"/>
        <v/>
      </c>
      <c r="K104" s="31" t="str">
        <f t="shared" si="7"/>
        <v/>
      </c>
    </row>
    <row r="105" spans="1:11" ht="32.25" customHeight="1">
      <c r="A105" s="33">
        <v>97</v>
      </c>
      <c r="B105" s="103"/>
      <c r="C105" s="104"/>
      <c r="D105" s="103"/>
      <c r="E105" s="105"/>
      <c r="F105" s="86" t="str">
        <f>IFERROR(VLOOKUP(E105,テーブル485[],2,FALSE)&amp;"","")</f>
        <v/>
      </c>
      <c r="G105" s="106"/>
      <c r="H105" s="107"/>
      <c r="I105" s="32" t="str">
        <f t="shared" si="5"/>
        <v/>
      </c>
      <c r="J105" s="32" t="str">
        <f t="shared" si="6"/>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IFERROR(VLOOKUP(E106,テーブル485[],2,FALSE)&amp;"","")</f>
        <v/>
      </c>
      <c r="G106" s="106"/>
      <c r="H106" s="107"/>
      <c r="I106" s="32" t="str">
        <f t="shared" si="5"/>
        <v/>
      </c>
      <c r="J106" s="32" t="str">
        <f t="shared" si="6"/>
        <v/>
      </c>
      <c r="K106" s="31" t="str">
        <f t="shared" si="8"/>
        <v/>
      </c>
    </row>
    <row r="107" spans="1:11" ht="32.25" customHeight="1">
      <c r="A107" s="33">
        <v>99</v>
      </c>
      <c r="B107" s="103"/>
      <c r="C107" s="104"/>
      <c r="D107" s="103"/>
      <c r="E107" s="105"/>
      <c r="F107" s="86" t="str">
        <f>IFERROR(VLOOKUP(E107,テーブル485[],2,FALSE)&amp;"","")</f>
        <v/>
      </c>
      <c r="G107" s="106"/>
      <c r="H107" s="107"/>
      <c r="I107" s="32" t="str">
        <f t="shared" si="5"/>
        <v/>
      </c>
      <c r="J107" s="32" t="str">
        <f t="shared" si="6"/>
        <v/>
      </c>
      <c r="K107" s="31" t="str">
        <f t="shared" si="8"/>
        <v/>
      </c>
    </row>
    <row r="108" spans="1:11" ht="32.25" customHeight="1">
      <c r="A108" s="33">
        <v>100</v>
      </c>
      <c r="B108" s="103"/>
      <c r="C108" s="104"/>
      <c r="D108" s="103"/>
      <c r="E108" s="105"/>
      <c r="F108" s="86" t="str">
        <f>IFERROR(VLOOKUP(E108,テーブル485[],2,FALSE)&amp;"","")</f>
        <v/>
      </c>
      <c r="G108" s="106"/>
      <c r="H108" s="107"/>
      <c r="I108" s="32" t="str">
        <f t="shared" si="5"/>
        <v/>
      </c>
      <c r="J108" s="32" t="str">
        <f t="shared" si="6"/>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password="9C9E" sheet="1" objects="1" scenarios="1"/>
  <mergeCells count="17">
    <mergeCell ref="A7:A8"/>
    <mergeCell ref="B7:B8"/>
    <mergeCell ref="C7:C8"/>
    <mergeCell ref="D7:D8"/>
    <mergeCell ref="E7:E8"/>
    <mergeCell ref="C1:D1"/>
    <mergeCell ref="C2:D2"/>
    <mergeCell ref="E1:G2"/>
    <mergeCell ref="F6:K6"/>
    <mergeCell ref="I7:I8"/>
    <mergeCell ref="J7:J8"/>
    <mergeCell ref="K7:K8"/>
    <mergeCell ref="F7:F8"/>
    <mergeCell ref="G7:G8"/>
    <mergeCell ref="H7:H8"/>
    <mergeCell ref="H4:K4"/>
    <mergeCell ref="B6:D6"/>
  </mergeCells>
  <phoneticPr fontId="2"/>
  <conditionalFormatting sqref="H9:H108">
    <cfRule type="expression" dxfId="50" priority="1">
      <formula>FIND(2,E9)</formula>
    </cfRule>
    <cfRule type="expression" dxfId="49" priority="5">
      <formula>FIND(3,E9)</formula>
    </cfRule>
    <cfRule type="expression" dxfId="48" priority="10">
      <formula>FIND(4,E9)</formula>
    </cfRule>
  </conditionalFormatting>
  <conditionalFormatting sqref="I9:I108">
    <cfRule type="expression" dxfId="47" priority="2">
      <formula>FIND(2,E9)</formula>
    </cfRule>
    <cfRule type="expression" dxfId="46" priority="13">
      <formula>FIND(3,E9)</formula>
    </cfRule>
    <cfRule type="expression" dxfId="45" priority="14">
      <formula>FIND(4,E9)</formula>
    </cfRule>
  </conditionalFormatting>
  <conditionalFormatting sqref="J9:J108">
    <cfRule type="expression" dxfId="44" priority="12">
      <formula>FIND(1,E9)</formula>
    </cfRule>
  </conditionalFormatting>
  <dataValidations count="2">
    <dataValidation type="list" allowBlank="1" showInputMessage="1" showErrorMessage="1" sqref="G9:G108">
      <formula1>INDIRECT(F9)</formula1>
    </dataValidation>
    <dataValidation imeMode="disabled" allowBlank="1" showInputMessage="1" showErrorMessage="1" sqref="H14:H108 E9:E108"/>
  </dataValidations>
  <pageMargins left="0.70866141732283472" right="0.70866141732283472" top="0.74803149606299213" bottom="0.74803149606299213" header="0.31496062992125984" footer="0.31496062992125984"/>
  <pageSetup paperSize="9" scale="81"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2"/>
  <sheetViews>
    <sheetView showGridLines="0" zoomScaleNormal="100" zoomScaleSheetLayoutView="100" workbookViewId="0">
      <selection activeCell="D7" sqref="D7:D8"/>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26" t="s">
        <v>122</v>
      </c>
      <c r="B1" s="226"/>
      <c r="C1" s="226"/>
      <c r="D1" s="226"/>
    </row>
    <row r="3" spans="1:4" ht="60" customHeight="1">
      <c r="A3" s="92">
        <v>1</v>
      </c>
      <c r="B3" s="7" t="s">
        <v>123</v>
      </c>
      <c r="C3" s="2" t="s">
        <v>93</v>
      </c>
      <c r="D3" s="2" t="s">
        <v>92</v>
      </c>
    </row>
    <row r="4" spans="1:4" s="3" customFormat="1" ht="60" customHeight="1">
      <c r="A4" s="92">
        <v>2</v>
      </c>
      <c r="B4" s="7" t="s">
        <v>124</v>
      </c>
      <c r="C4" s="2" t="s">
        <v>97</v>
      </c>
      <c r="D4" s="2" t="s">
        <v>100</v>
      </c>
    </row>
    <row r="5" spans="1:4" ht="90.75" customHeight="1">
      <c r="A5" s="92">
        <v>3</v>
      </c>
      <c r="B5" s="7" t="s">
        <v>99</v>
      </c>
      <c r="C5" s="2" t="s">
        <v>125</v>
      </c>
      <c r="D5" s="2" t="s">
        <v>101</v>
      </c>
    </row>
    <row r="6" spans="1:4" ht="60" customHeight="1">
      <c r="A6" s="92">
        <v>4</v>
      </c>
      <c r="B6" s="7" t="s">
        <v>95</v>
      </c>
      <c r="C6" s="2" t="s">
        <v>98</v>
      </c>
      <c r="D6" s="2" t="s">
        <v>96</v>
      </c>
    </row>
    <row r="7" spans="1:4" s="5" customFormat="1" ht="75" customHeight="1">
      <c r="A7" s="108">
        <v>5</v>
      </c>
      <c r="B7" s="109" t="s">
        <v>131</v>
      </c>
      <c r="C7" s="4" t="s">
        <v>126</v>
      </c>
      <c r="D7" s="4" t="s">
        <v>132</v>
      </c>
    </row>
    <row r="8" spans="1:4" ht="75" customHeight="1">
      <c r="A8" s="227">
        <v>6</v>
      </c>
      <c r="B8" s="229" t="s">
        <v>94</v>
      </c>
      <c r="C8" s="2" t="s">
        <v>127</v>
      </c>
      <c r="D8" s="2" t="s">
        <v>128</v>
      </c>
    </row>
    <row r="9" spans="1:4" ht="60" customHeight="1">
      <c r="A9" s="228"/>
      <c r="B9" s="229"/>
      <c r="C9" s="2" t="s">
        <v>129</v>
      </c>
      <c r="D9" s="2" t="s">
        <v>130</v>
      </c>
    </row>
    <row r="10" spans="1:4" ht="17.25" customHeight="1"/>
    <row r="11" spans="1:4" ht="17.25" customHeight="1"/>
    <row r="12" spans="1:4" ht="17.25" customHeight="1"/>
  </sheetData>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AI41"/>
  <sheetViews>
    <sheetView zoomScaleNormal="100" zoomScaleSheetLayoutView="100" workbookViewId="0">
      <selection activeCell="Z7" sqref="Z7"/>
    </sheetView>
  </sheetViews>
  <sheetFormatPr defaultColWidth="2" defaultRowHeight="12"/>
  <cols>
    <col min="1" max="4" width="4.19921875" style="8" customWidth="1"/>
    <col min="5" max="5" width="4.09765625" style="8" customWidth="1"/>
    <col min="6" max="7" width="4.59765625" style="8" customWidth="1"/>
    <col min="8" max="11" width="2" style="8" customWidth="1"/>
    <col min="12" max="31" width="1.8984375" style="8" customWidth="1"/>
    <col min="32" max="32" width="2.09765625" style="8" customWidth="1"/>
    <col min="33" max="16384" width="2" style="8"/>
  </cols>
  <sheetData>
    <row r="1" spans="1:35" ht="19.5" customHeight="1">
      <c r="A1" s="17" t="s">
        <v>46</v>
      </c>
      <c r="C1" s="9"/>
      <c r="D1" s="9"/>
      <c r="AG1" s="20"/>
      <c r="AH1" s="20"/>
      <c r="AI1" s="20"/>
    </row>
    <row r="2" spans="1:35" ht="6" customHeight="1">
      <c r="A2" s="11"/>
      <c r="C2" s="9"/>
      <c r="D2" s="9"/>
    </row>
    <row r="3" spans="1:35" s="19" customFormat="1" ht="19.5" customHeight="1">
      <c r="A3" s="184" t="s">
        <v>111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5" s="19" customFormat="1" ht="19.5" customHeight="1">
      <c r="A4" s="185" t="s">
        <v>135</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86">
        <v>7</v>
      </c>
      <c r="X6" s="186"/>
      <c r="Y6" s="9" t="s">
        <v>1</v>
      </c>
      <c r="Z6" s="186">
        <v>2</v>
      </c>
      <c r="AA6" s="186"/>
      <c r="AB6" s="9" t="s">
        <v>2</v>
      </c>
      <c r="AC6" s="186">
        <v>10</v>
      </c>
      <c r="AD6" s="186"/>
      <c r="AE6" s="9" t="s">
        <v>3</v>
      </c>
    </row>
    <row r="7" spans="1:35" ht="19.5" customHeight="1">
      <c r="A7" s="17"/>
      <c r="B7" s="187" t="s">
        <v>19</v>
      </c>
      <c r="C7" s="187"/>
      <c r="D7" s="187"/>
      <c r="E7" s="187"/>
      <c r="F7" s="187"/>
    </row>
    <row r="8" spans="1:35" ht="51" customHeight="1">
      <c r="A8" s="16"/>
      <c r="B8" s="189" t="s">
        <v>172</v>
      </c>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90" t="s">
        <v>4</v>
      </c>
      <c r="B10" s="193" t="s">
        <v>5</v>
      </c>
      <c r="C10" s="193"/>
      <c r="D10" s="193"/>
      <c r="E10" s="193"/>
      <c r="F10" s="194" t="s">
        <v>90</v>
      </c>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row>
    <row r="11" spans="1:35" ht="26.25" customHeight="1">
      <c r="A11" s="191"/>
      <c r="B11" s="195" t="s">
        <v>6</v>
      </c>
      <c r="C11" s="195"/>
      <c r="D11" s="195"/>
      <c r="E11" s="195"/>
      <c r="F11" s="196" t="s">
        <v>89</v>
      </c>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row>
    <row r="12" spans="1:35" ht="13.5" customHeight="1">
      <c r="A12" s="191"/>
      <c r="B12" s="197" t="s">
        <v>58</v>
      </c>
      <c r="C12" s="198"/>
      <c r="D12" s="198"/>
      <c r="E12" s="199"/>
      <c r="F12" s="15" t="s">
        <v>68</v>
      </c>
      <c r="G12" s="96">
        <v>123</v>
      </c>
      <c r="H12" s="14" t="s">
        <v>59</v>
      </c>
      <c r="I12" s="200">
        <v>4567</v>
      </c>
      <c r="J12" s="200"/>
      <c r="K12" s="200"/>
      <c r="L12" s="13" t="s">
        <v>54</v>
      </c>
      <c r="M12" s="201"/>
      <c r="N12" s="201"/>
      <c r="O12" s="201"/>
      <c r="P12" s="201"/>
      <c r="Q12" s="201"/>
      <c r="R12" s="201"/>
      <c r="S12" s="201"/>
      <c r="T12" s="201"/>
      <c r="U12" s="201"/>
      <c r="V12" s="201"/>
      <c r="W12" s="201"/>
      <c r="X12" s="201"/>
      <c r="Y12" s="201"/>
      <c r="Z12" s="201"/>
      <c r="AA12" s="201"/>
      <c r="AB12" s="201"/>
      <c r="AC12" s="201"/>
      <c r="AD12" s="201"/>
      <c r="AE12" s="201"/>
      <c r="AF12" s="202"/>
    </row>
    <row r="13" spans="1:35" ht="27.6" customHeight="1">
      <c r="A13" s="191"/>
      <c r="B13" s="203" t="s">
        <v>55</v>
      </c>
      <c r="C13" s="204"/>
      <c r="D13" s="204"/>
      <c r="E13" s="205"/>
      <c r="F13" s="188" t="s">
        <v>63</v>
      </c>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row>
    <row r="14" spans="1:35" ht="19.5" customHeight="1">
      <c r="A14" s="191"/>
      <c r="B14" s="162" t="s">
        <v>53</v>
      </c>
      <c r="C14" s="162"/>
      <c r="D14" s="162"/>
      <c r="E14" s="162"/>
      <c r="F14" s="162" t="s">
        <v>9</v>
      </c>
      <c r="G14" s="162"/>
      <c r="H14" s="182" t="s">
        <v>61</v>
      </c>
      <c r="I14" s="182"/>
      <c r="J14" s="182"/>
      <c r="K14" s="182"/>
      <c r="L14" s="182"/>
      <c r="M14" s="182"/>
      <c r="N14" s="182"/>
      <c r="O14" s="182"/>
      <c r="P14" s="182"/>
      <c r="Q14" s="182"/>
      <c r="R14" s="162" t="s">
        <v>10</v>
      </c>
      <c r="S14" s="162"/>
      <c r="T14" s="162"/>
      <c r="U14" s="162"/>
      <c r="V14" s="162"/>
      <c r="W14" s="183" t="s">
        <v>62</v>
      </c>
      <c r="X14" s="183"/>
      <c r="Y14" s="183"/>
      <c r="Z14" s="183"/>
      <c r="AA14" s="183"/>
      <c r="AB14" s="183"/>
      <c r="AC14" s="183"/>
      <c r="AD14" s="183"/>
      <c r="AE14" s="183"/>
      <c r="AF14" s="183"/>
    </row>
    <row r="15" spans="1:35" ht="19.5" customHeight="1">
      <c r="A15" s="191"/>
      <c r="B15" s="162" t="s">
        <v>16</v>
      </c>
      <c r="C15" s="162"/>
      <c r="D15" s="162"/>
      <c r="E15" s="162"/>
      <c r="F15" s="162" t="s">
        <v>7</v>
      </c>
      <c r="G15" s="162"/>
      <c r="H15" s="163" t="s">
        <v>84</v>
      </c>
      <c r="I15" s="163"/>
      <c r="J15" s="163"/>
      <c r="K15" s="163"/>
      <c r="L15" s="163"/>
      <c r="M15" s="163"/>
      <c r="N15" s="163"/>
      <c r="O15" s="163"/>
      <c r="P15" s="163"/>
      <c r="Q15" s="163"/>
      <c r="R15" s="162" t="s">
        <v>13</v>
      </c>
      <c r="S15" s="162"/>
      <c r="T15" s="162"/>
      <c r="U15" s="162"/>
      <c r="V15" s="162"/>
      <c r="W15" s="164" t="s">
        <v>85</v>
      </c>
      <c r="X15" s="164"/>
      <c r="Y15" s="164"/>
      <c r="Z15" s="164"/>
      <c r="AA15" s="164"/>
      <c r="AB15" s="164"/>
      <c r="AC15" s="164"/>
      <c r="AD15" s="164"/>
      <c r="AE15" s="164"/>
      <c r="AF15" s="164"/>
    </row>
    <row r="16" spans="1:35" ht="19.5" customHeight="1">
      <c r="A16" s="191"/>
      <c r="B16" s="181" t="s">
        <v>51</v>
      </c>
      <c r="C16" s="181"/>
      <c r="D16" s="181"/>
      <c r="E16" s="181"/>
      <c r="F16" s="162" t="s">
        <v>9</v>
      </c>
      <c r="G16" s="162"/>
      <c r="H16" s="182" t="s">
        <v>80</v>
      </c>
      <c r="I16" s="182"/>
      <c r="J16" s="182"/>
      <c r="K16" s="182"/>
      <c r="L16" s="182"/>
      <c r="M16" s="182"/>
      <c r="N16" s="182"/>
      <c r="O16" s="182"/>
      <c r="P16" s="182"/>
      <c r="Q16" s="182"/>
      <c r="R16" s="162" t="s">
        <v>10</v>
      </c>
      <c r="S16" s="162"/>
      <c r="T16" s="162"/>
      <c r="U16" s="162"/>
      <c r="V16" s="162"/>
      <c r="W16" s="183" t="s">
        <v>81</v>
      </c>
      <c r="X16" s="183"/>
      <c r="Y16" s="183"/>
      <c r="Z16" s="183"/>
      <c r="AA16" s="183"/>
      <c r="AB16" s="183"/>
      <c r="AC16" s="183"/>
      <c r="AD16" s="183"/>
      <c r="AE16" s="183"/>
      <c r="AF16" s="183"/>
    </row>
    <row r="17" spans="1:34" ht="19.5" customHeight="1">
      <c r="A17" s="191"/>
      <c r="B17" s="181" t="s">
        <v>52</v>
      </c>
      <c r="C17" s="181"/>
      <c r="D17" s="181"/>
      <c r="E17" s="181"/>
      <c r="F17" s="162" t="s">
        <v>9</v>
      </c>
      <c r="G17" s="162"/>
      <c r="H17" s="182" t="s">
        <v>82</v>
      </c>
      <c r="I17" s="182"/>
      <c r="J17" s="182"/>
      <c r="K17" s="182"/>
      <c r="L17" s="182"/>
      <c r="M17" s="182"/>
      <c r="N17" s="182"/>
      <c r="O17" s="182"/>
      <c r="P17" s="182"/>
      <c r="Q17" s="182"/>
      <c r="R17" s="162" t="s">
        <v>10</v>
      </c>
      <c r="S17" s="162"/>
      <c r="T17" s="162"/>
      <c r="U17" s="162"/>
      <c r="V17" s="162"/>
      <c r="W17" s="183" t="s">
        <v>83</v>
      </c>
      <c r="X17" s="183"/>
      <c r="Y17" s="183"/>
      <c r="Z17" s="183"/>
      <c r="AA17" s="183"/>
      <c r="AB17" s="183"/>
      <c r="AC17" s="183"/>
      <c r="AD17" s="183"/>
      <c r="AE17" s="183"/>
      <c r="AF17" s="183"/>
    </row>
    <row r="18" spans="1:34" ht="19.5" customHeight="1">
      <c r="A18" s="191"/>
      <c r="B18" s="160" t="s">
        <v>79</v>
      </c>
      <c r="C18" s="160"/>
      <c r="D18" s="160"/>
      <c r="E18" s="160"/>
      <c r="F18" s="162" t="s">
        <v>7</v>
      </c>
      <c r="G18" s="162"/>
      <c r="H18" s="163" t="s">
        <v>86</v>
      </c>
      <c r="I18" s="163"/>
      <c r="J18" s="163"/>
      <c r="K18" s="163"/>
      <c r="L18" s="163"/>
      <c r="M18" s="163"/>
      <c r="N18" s="163"/>
      <c r="O18" s="163"/>
      <c r="P18" s="163"/>
      <c r="Q18" s="163"/>
      <c r="R18" s="162" t="s">
        <v>13</v>
      </c>
      <c r="S18" s="162"/>
      <c r="T18" s="162"/>
      <c r="U18" s="162"/>
      <c r="V18" s="162"/>
      <c r="W18" s="164" t="s">
        <v>87</v>
      </c>
      <c r="X18" s="164"/>
      <c r="Y18" s="164"/>
      <c r="Z18" s="164"/>
      <c r="AA18" s="164"/>
      <c r="AB18" s="164"/>
      <c r="AC18" s="164"/>
      <c r="AD18" s="164"/>
      <c r="AE18" s="164"/>
      <c r="AF18" s="164"/>
    </row>
    <row r="19" spans="1:34" ht="19.5" customHeight="1">
      <c r="A19" s="192"/>
      <c r="B19" s="161"/>
      <c r="C19" s="161"/>
      <c r="D19" s="161"/>
      <c r="E19" s="161"/>
      <c r="F19" s="172" t="s">
        <v>8</v>
      </c>
      <c r="G19" s="172"/>
      <c r="H19" s="173" t="s">
        <v>88</v>
      </c>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4" ht="6" customHeight="1">
      <c r="A20" s="11"/>
      <c r="C20" s="9"/>
      <c r="D20" s="9"/>
    </row>
    <row r="21" spans="1:34" ht="19.5" customHeight="1" thickBot="1">
      <c r="A21" s="174" t="s">
        <v>14</v>
      </c>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row>
    <row r="22" spans="1:34" ht="19.5" customHeight="1" thickBot="1">
      <c r="A22" s="175" t="s">
        <v>15</v>
      </c>
      <c r="B22" s="176"/>
      <c r="C22" s="176"/>
      <c r="D22" s="176"/>
      <c r="E22" s="176"/>
      <c r="F22" s="176"/>
      <c r="G22" s="176"/>
      <c r="H22" s="176"/>
      <c r="I22" s="176"/>
      <c r="J22" s="176"/>
      <c r="K22" s="176"/>
      <c r="L22" s="176"/>
      <c r="M22" s="176"/>
      <c r="N22" s="176"/>
      <c r="O22" s="176"/>
      <c r="P22" s="176"/>
      <c r="Q22" s="177"/>
      <c r="R22" s="178">
        <f>'(記入例)様式第1号 別紙'!K2</f>
        <v>600000</v>
      </c>
      <c r="S22" s="178"/>
      <c r="T22" s="178"/>
      <c r="U22" s="178"/>
      <c r="V22" s="178"/>
      <c r="W22" s="178"/>
      <c r="X22" s="178"/>
      <c r="Y22" s="178"/>
      <c r="Z22" s="178"/>
      <c r="AA22" s="178"/>
      <c r="AB22" s="178"/>
      <c r="AC22" s="178"/>
      <c r="AD22" s="178"/>
      <c r="AE22" s="179" t="s">
        <v>11</v>
      </c>
      <c r="AF22" s="180"/>
    </row>
    <row r="23" spans="1:34" ht="8.25" customHeight="1">
      <c r="A23" s="9"/>
      <c r="C23" s="9"/>
      <c r="D23" s="9"/>
    </row>
    <row r="24" spans="1:34" ht="15" customHeight="1">
      <c r="A24" s="165" t="s">
        <v>47</v>
      </c>
      <c r="B24" s="168"/>
      <c r="C24" s="169"/>
      <c r="D24" s="170" t="s">
        <v>17</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1"/>
    </row>
    <row r="25" spans="1:34" ht="15" customHeight="1">
      <c r="A25" s="166"/>
      <c r="B25" s="168"/>
      <c r="C25" s="169"/>
      <c r="D25" s="170" t="s">
        <v>60</v>
      </c>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1"/>
    </row>
    <row r="26" spans="1:34" ht="15" customHeight="1">
      <c r="A26" s="167"/>
      <c r="B26" s="168"/>
      <c r="C26" s="169"/>
      <c r="D26" s="170" t="s">
        <v>18</v>
      </c>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1"/>
      <c r="AH26" s="12"/>
    </row>
    <row r="27" spans="1:34" ht="6" customHeight="1">
      <c r="A27" s="10"/>
      <c r="C27" s="9"/>
      <c r="D27" s="9"/>
    </row>
    <row r="28" spans="1:34" ht="16.5" customHeight="1">
      <c r="A28" s="155" t="s">
        <v>48</v>
      </c>
      <c r="B28" s="156" t="s">
        <v>29</v>
      </c>
      <c r="C28" s="156"/>
      <c r="D28" s="156"/>
      <c r="E28" s="156"/>
      <c r="F28" s="157" t="s">
        <v>64</v>
      </c>
      <c r="G28" s="157"/>
      <c r="H28" s="157"/>
      <c r="I28" s="157"/>
      <c r="J28" s="157"/>
      <c r="K28" s="157"/>
      <c r="L28" s="153" t="s">
        <v>28</v>
      </c>
      <c r="M28" s="153"/>
      <c r="N28" s="153"/>
      <c r="O28" s="153"/>
      <c r="P28" s="153"/>
      <c r="Q28" s="153" t="s">
        <v>30</v>
      </c>
      <c r="R28" s="153"/>
      <c r="S28" s="153"/>
      <c r="T28" s="153"/>
      <c r="U28" s="153"/>
      <c r="V28" s="153" t="s">
        <v>31</v>
      </c>
      <c r="W28" s="153"/>
      <c r="X28" s="153"/>
      <c r="Y28" s="153"/>
      <c r="Z28" s="153"/>
      <c r="AA28" s="97"/>
      <c r="AB28" s="147"/>
      <c r="AC28" s="147"/>
      <c r="AD28" s="147"/>
      <c r="AE28" s="147"/>
      <c r="AF28" s="98"/>
    </row>
    <row r="29" spans="1:34" ht="16.5" customHeight="1">
      <c r="A29" s="155"/>
      <c r="B29" s="156"/>
      <c r="C29" s="156"/>
      <c r="D29" s="156"/>
      <c r="E29" s="156"/>
      <c r="F29" s="157"/>
      <c r="G29" s="157"/>
      <c r="H29" s="157"/>
      <c r="I29" s="157"/>
      <c r="J29" s="157"/>
      <c r="K29" s="157"/>
      <c r="L29" s="149" t="s">
        <v>32</v>
      </c>
      <c r="M29" s="149"/>
      <c r="N29" s="149"/>
      <c r="O29" s="149"/>
      <c r="P29" s="149"/>
      <c r="Q29" s="149" t="s">
        <v>33</v>
      </c>
      <c r="R29" s="149"/>
      <c r="S29" s="149"/>
      <c r="T29" s="149"/>
      <c r="U29" s="149"/>
      <c r="V29" s="150" t="s">
        <v>34</v>
      </c>
      <c r="W29" s="150"/>
      <c r="X29" s="150"/>
      <c r="Y29" s="150"/>
      <c r="Z29" s="150"/>
      <c r="AA29" s="99" t="s">
        <v>39</v>
      </c>
      <c r="AB29" s="148"/>
      <c r="AC29" s="148"/>
      <c r="AD29" s="148"/>
      <c r="AE29" s="148"/>
      <c r="AF29" s="100" t="s">
        <v>54</v>
      </c>
    </row>
    <row r="30" spans="1:34" ht="16.5" customHeight="1">
      <c r="A30" s="155"/>
      <c r="B30" s="151" t="s">
        <v>43</v>
      </c>
      <c r="C30" s="151"/>
      <c r="D30" s="151"/>
      <c r="E30" s="151"/>
      <c r="F30" s="152" t="s">
        <v>65</v>
      </c>
      <c r="G30" s="152"/>
      <c r="H30" s="152"/>
      <c r="I30" s="152"/>
      <c r="J30" s="152"/>
      <c r="K30" s="152"/>
      <c r="L30" s="153" t="s">
        <v>35</v>
      </c>
      <c r="M30" s="153"/>
      <c r="N30" s="153"/>
      <c r="O30" s="153"/>
      <c r="P30" s="153"/>
      <c r="Q30" s="153" t="s">
        <v>36</v>
      </c>
      <c r="R30" s="153"/>
      <c r="S30" s="153"/>
      <c r="T30" s="153"/>
      <c r="U30" s="153"/>
      <c r="V30" s="154"/>
      <c r="W30" s="154"/>
      <c r="X30" s="154"/>
      <c r="Y30" s="154"/>
      <c r="Z30" s="154"/>
      <c r="AA30" s="97"/>
      <c r="AB30" s="147"/>
      <c r="AC30" s="147"/>
      <c r="AD30" s="147"/>
      <c r="AE30" s="147"/>
      <c r="AF30" s="98"/>
    </row>
    <row r="31" spans="1:34" ht="16.5" customHeight="1">
      <c r="A31" s="155"/>
      <c r="B31" s="158" t="s">
        <v>42</v>
      </c>
      <c r="C31" s="158"/>
      <c r="D31" s="158"/>
      <c r="E31" s="158"/>
      <c r="F31" s="152"/>
      <c r="G31" s="152"/>
      <c r="H31" s="152"/>
      <c r="I31" s="152"/>
      <c r="J31" s="152"/>
      <c r="K31" s="152"/>
      <c r="L31" s="159" t="s">
        <v>38</v>
      </c>
      <c r="M31" s="159"/>
      <c r="N31" s="159"/>
      <c r="O31" s="159"/>
      <c r="P31" s="159"/>
      <c r="Q31" s="159" t="s">
        <v>37</v>
      </c>
      <c r="R31" s="159"/>
      <c r="S31" s="159"/>
      <c r="T31" s="159"/>
      <c r="U31" s="159"/>
      <c r="V31" s="159" t="s">
        <v>34</v>
      </c>
      <c r="W31" s="159"/>
      <c r="X31" s="159"/>
      <c r="Y31" s="159"/>
      <c r="Z31" s="159"/>
      <c r="AA31" s="99" t="s">
        <v>39</v>
      </c>
      <c r="AB31" s="148"/>
      <c r="AC31" s="148"/>
      <c r="AD31" s="148"/>
      <c r="AE31" s="148"/>
      <c r="AF31" s="100" t="s">
        <v>54</v>
      </c>
    </row>
    <row r="32" spans="1:34" ht="19.5" customHeight="1">
      <c r="A32" s="155"/>
      <c r="B32" s="140" t="s">
        <v>71</v>
      </c>
      <c r="C32" s="141"/>
      <c r="D32" s="141"/>
      <c r="E32" s="141"/>
      <c r="F32" s="141"/>
      <c r="G32" s="141"/>
      <c r="H32" s="141"/>
      <c r="I32" s="141"/>
      <c r="J32" s="141"/>
      <c r="K32" s="142"/>
      <c r="L32" s="143" t="s">
        <v>40</v>
      </c>
      <c r="M32" s="144"/>
      <c r="N32" s="144"/>
      <c r="O32" s="144"/>
      <c r="P32" s="144"/>
      <c r="Q32" s="144" t="s">
        <v>41</v>
      </c>
      <c r="R32" s="144"/>
      <c r="S32" s="144"/>
      <c r="T32" s="144"/>
      <c r="U32" s="144"/>
      <c r="V32" s="144" t="s">
        <v>34</v>
      </c>
      <c r="W32" s="144"/>
      <c r="X32" s="144"/>
      <c r="Y32" s="144"/>
      <c r="Z32" s="144"/>
      <c r="AA32" s="101" t="s">
        <v>39</v>
      </c>
      <c r="AB32" s="145"/>
      <c r="AC32" s="145"/>
      <c r="AD32" s="145"/>
      <c r="AE32" s="145"/>
      <c r="AF32" s="102" t="s">
        <v>54</v>
      </c>
    </row>
    <row r="33" spans="1:32" ht="19.5" customHeight="1">
      <c r="A33" s="155"/>
      <c r="B33" s="140" t="s">
        <v>72</v>
      </c>
      <c r="C33" s="141"/>
      <c r="D33" s="141"/>
      <c r="E33" s="141"/>
      <c r="F33" s="141"/>
      <c r="G33" s="141"/>
      <c r="H33" s="141"/>
      <c r="I33" s="141"/>
      <c r="J33" s="141"/>
      <c r="K33" s="142"/>
      <c r="L33" s="146">
        <v>0</v>
      </c>
      <c r="M33" s="135"/>
      <c r="N33" s="135"/>
      <c r="O33" s="135">
        <v>1</v>
      </c>
      <c r="P33" s="135"/>
      <c r="Q33" s="135"/>
      <c r="R33" s="135">
        <v>2</v>
      </c>
      <c r="S33" s="135"/>
      <c r="T33" s="135"/>
      <c r="U33" s="135">
        <v>3</v>
      </c>
      <c r="V33" s="135"/>
      <c r="W33" s="135"/>
      <c r="X33" s="135">
        <v>4</v>
      </c>
      <c r="Y33" s="135"/>
      <c r="Z33" s="135"/>
      <c r="AA33" s="135">
        <v>5</v>
      </c>
      <c r="AB33" s="135"/>
      <c r="AC33" s="135"/>
      <c r="AD33" s="135">
        <v>6</v>
      </c>
      <c r="AE33" s="135"/>
      <c r="AF33" s="136"/>
    </row>
    <row r="34" spans="1:32" s="11" customFormat="1" ht="30" customHeight="1">
      <c r="A34" s="155"/>
      <c r="B34" s="137" t="s">
        <v>20</v>
      </c>
      <c r="C34" s="137"/>
      <c r="D34" s="137"/>
      <c r="E34" s="137"/>
      <c r="F34" s="138" t="s">
        <v>110</v>
      </c>
      <c r="G34" s="138"/>
      <c r="H34" s="138"/>
      <c r="I34" s="138"/>
      <c r="J34" s="138"/>
      <c r="K34" s="138"/>
      <c r="L34" s="139"/>
      <c r="M34" s="139"/>
      <c r="N34" s="139"/>
      <c r="O34" s="139"/>
      <c r="P34" s="139"/>
      <c r="Q34" s="139"/>
      <c r="R34" s="139"/>
      <c r="S34" s="139"/>
      <c r="T34" s="139"/>
      <c r="U34" s="139"/>
      <c r="V34" s="139"/>
      <c r="W34" s="139"/>
      <c r="X34" s="139"/>
      <c r="Y34" s="139"/>
      <c r="Z34" s="139"/>
      <c r="AA34" s="139"/>
      <c r="AB34" s="139"/>
      <c r="AC34" s="139"/>
      <c r="AD34" s="139"/>
      <c r="AE34" s="139"/>
      <c r="AF34" s="139"/>
    </row>
    <row r="35" spans="1:32" s="11" customFormat="1" ht="30" customHeight="1">
      <c r="A35" s="155"/>
      <c r="B35" s="137" t="s">
        <v>21</v>
      </c>
      <c r="C35" s="137"/>
      <c r="D35" s="137"/>
      <c r="E35" s="137"/>
      <c r="F35" s="138" t="s">
        <v>91</v>
      </c>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row>
    <row r="36" spans="1:32" ht="6" customHeight="1">
      <c r="A36" s="10"/>
      <c r="C36" s="9"/>
      <c r="D36" s="9"/>
      <c r="H36"/>
      <c r="I36"/>
      <c r="J36"/>
      <c r="K36"/>
    </row>
    <row r="37" spans="1:32" ht="10.5" customHeight="1">
      <c r="A37" s="116" t="s">
        <v>49</v>
      </c>
      <c r="B37" s="119" t="s">
        <v>69</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ht="15" customHeight="1">
      <c r="A38" s="117"/>
      <c r="B38" s="120" t="s">
        <v>22</v>
      </c>
      <c r="C38" s="121"/>
      <c r="D38" s="121"/>
      <c r="E38" s="122"/>
      <c r="F38" s="114"/>
      <c r="G38" s="115"/>
      <c r="H38" s="126" t="s">
        <v>57</v>
      </c>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row>
    <row r="39" spans="1:32" ht="19.5" customHeight="1">
      <c r="A39" s="117"/>
      <c r="B39" s="123"/>
      <c r="C39" s="124"/>
      <c r="D39" s="124"/>
      <c r="E39" s="125"/>
      <c r="F39" s="114"/>
      <c r="G39" s="115"/>
      <c r="H39" s="128" t="s">
        <v>56</v>
      </c>
      <c r="I39" s="129"/>
      <c r="J39" s="129"/>
      <c r="K39" s="129"/>
      <c r="L39" s="129"/>
      <c r="M39" s="129"/>
      <c r="N39" s="129"/>
      <c r="O39" s="129"/>
      <c r="P39" s="129"/>
      <c r="Q39" s="129"/>
      <c r="R39" s="129"/>
      <c r="S39" s="130" t="s">
        <v>70</v>
      </c>
      <c r="T39" s="130"/>
      <c r="U39" s="130"/>
      <c r="V39" s="130"/>
      <c r="W39" s="130"/>
      <c r="X39" s="130"/>
      <c r="Y39" s="130"/>
      <c r="Z39" s="130"/>
      <c r="AA39" s="130"/>
      <c r="AB39" s="130"/>
      <c r="AC39" s="130"/>
      <c r="AD39" s="130"/>
      <c r="AE39" s="130"/>
      <c r="AF39" s="131"/>
    </row>
    <row r="40" spans="1:32" ht="15" customHeight="1">
      <c r="A40" s="117"/>
      <c r="B40" s="120" t="s">
        <v>50</v>
      </c>
      <c r="C40" s="121"/>
      <c r="D40" s="121"/>
      <c r="E40" s="122"/>
      <c r="F40" s="114"/>
      <c r="G40" s="115"/>
      <c r="H40" s="112" t="s">
        <v>73</v>
      </c>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32" ht="15" customHeight="1">
      <c r="A41" s="118"/>
      <c r="B41" s="132"/>
      <c r="C41" s="133"/>
      <c r="D41" s="133"/>
      <c r="E41" s="134"/>
      <c r="F41" s="114"/>
      <c r="G41" s="115"/>
      <c r="H41" s="112" t="s">
        <v>74</v>
      </c>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row>
  </sheetData>
  <sheetProtection password="9C9E" sheet="1" objects="1" scenarios="1"/>
  <mergeCells count="105">
    <mergeCell ref="W6:X6"/>
    <mergeCell ref="B12:E12"/>
    <mergeCell ref="B13:E13"/>
    <mergeCell ref="B24:C24"/>
    <mergeCell ref="B25:C25"/>
    <mergeCell ref="F10:AF10"/>
    <mergeCell ref="F11:AF11"/>
    <mergeCell ref="F13:AF13"/>
    <mergeCell ref="W15:AF15"/>
    <mergeCell ref="B37:AF37"/>
    <mergeCell ref="H38:AF38"/>
    <mergeCell ref="F38:G38"/>
    <mergeCell ref="F39:G39"/>
    <mergeCell ref="F40:G40"/>
    <mergeCell ref="H40:AF40"/>
    <mergeCell ref="B38:E39"/>
    <mergeCell ref="H39:R39"/>
    <mergeCell ref="S39:AF39"/>
    <mergeCell ref="B35:E35"/>
    <mergeCell ref="L29:P29"/>
    <mergeCell ref="F35:AF35"/>
    <mergeCell ref="V29:Z29"/>
    <mergeCell ref="L32:P32"/>
    <mergeCell ref="L33:N33"/>
    <mergeCell ref="Q32:U32"/>
    <mergeCell ref="V32:Z32"/>
    <mergeCell ref="R33:T33"/>
    <mergeCell ref="X33:Z33"/>
    <mergeCell ref="AA33:AC33"/>
    <mergeCell ref="AD33:AF33"/>
    <mergeCell ref="F28:K29"/>
    <mergeCell ref="Q29:U29"/>
    <mergeCell ref="V28:Z28"/>
    <mergeCell ref="U33:W33"/>
    <mergeCell ref="B32:K32"/>
    <mergeCell ref="B33:K33"/>
    <mergeCell ref="L30:P30"/>
    <mergeCell ref="L31:P31"/>
    <mergeCell ref="Q30:U30"/>
    <mergeCell ref="Q31:U31"/>
    <mergeCell ref="V31:Z31"/>
    <mergeCell ref="AB28:AE29"/>
    <mergeCell ref="V30:Z30"/>
    <mergeCell ref="AB30:AE31"/>
    <mergeCell ref="B16:E16"/>
    <mergeCell ref="W16:AF16"/>
    <mergeCell ref="W17:AF17"/>
    <mergeCell ref="R17:V17"/>
    <mergeCell ref="R18:V18"/>
    <mergeCell ref="B26:C26"/>
    <mergeCell ref="D24:AF24"/>
    <mergeCell ref="D25:AF25"/>
    <mergeCell ref="D26:AF26"/>
    <mergeCell ref="H18:Q18"/>
    <mergeCell ref="H19:AF19"/>
    <mergeCell ref="H16:Q16"/>
    <mergeCell ref="H17:Q17"/>
    <mergeCell ref="F41:G41"/>
    <mergeCell ref="H41:AF41"/>
    <mergeCell ref="A37:A41"/>
    <mergeCell ref="B40:E41"/>
    <mergeCell ref="B30:E30"/>
    <mergeCell ref="B31:E31"/>
    <mergeCell ref="B34:E34"/>
    <mergeCell ref="F30:K31"/>
    <mergeCell ref="B11:E11"/>
    <mergeCell ref="B15:E15"/>
    <mergeCell ref="W18:AF18"/>
    <mergeCell ref="Q28:U28"/>
    <mergeCell ref="A28:A35"/>
    <mergeCell ref="B28:E29"/>
    <mergeCell ref="L28:P28"/>
    <mergeCell ref="O33:Q33"/>
    <mergeCell ref="F34:AF34"/>
    <mergeCell ref="AB32:AE32"/>
    <mergeCell ref="F15:G15"/>
    <mergeCell ref="F16:G16"/>
    <mergeCell ref="F17:G17"/>
    <mergeCell ref="F18:G18"/>
    <mergeCell ref="F19:G19"/>
    <mergeCell ref="R15:V15"/>
    <mergeCell ref="A24:A26"/>
    <mergeCell ref="B17:E17"/>
    <mergeCell ref="A21:AF21"/>
    <mergeCell ref="A22:Q22"/>
    <mergeCell ref="R22:AD22"/>
    <mergeCell ref="AE22:AF22"/>
    <mergeCell ref="B18:E19"/>
    <mergeCell ref="A3:AF3"/>
    <mergeCell ref="A4:AF4"/>
    <mergeCell ref="B7:F7"/>
    <mergeCell ref="H14:Q14"/>
    <mergeCell ref="W14:AF14"/>
    <mergeCell ref="F14:G14"/>
    <mergeCell ref="B14:E14"/>
    <mergeCell ref="B10:E10"/>
    <mergeCell ref="B8:AD8"/>
    <mergeCell ref="R16:V16"/>
    <mergeCell ref="A10:A19"/>
    <mergeCell ref="AC6:AD6"/>
    <mergeCell ref="I12:K12"/>
    <mergeCell ref="M12:AF12"/>
    <mergeCell ref="R14:V14"/>
    <mergeCell ref="H15:Q15"/>
    <mergeCell ref="Z6:AA6"/>
  </mergeCells>
  <phoneticPr fontId="2"/>
  <dataValidations count="8">
    <dataValidation imeMode="fullKatakana" allowBlank="1" showInputMessage="1" showErrorMessage="1" sqref="F10:AF10"/>
    <dataValidation type="list" allowBlank="1" showInputMessage="1" showErrorMessage="1" sqref="Z6:AA6">
      <formula1>",　,2,3,4"</formula1>
    </dataValidation>
    <dataValidation type="list" allowBlank="1" showInputMessage="1" showErrorMessage="1" sqref="W6:X6">
      <formula1>",　,７"</formula1>
    </dataValidation>
    <dataValidation type="list" allowBlank="1" showInputMessage="1" showErrorMessage="1" sqref="AC6">
      <formula1>",　,1,2,3,4,5,6,7,8,9,10,11,12,13,14,15,16,17,18,19,20,21,22,23,24,25,26,27,28,29,30,31"</formula1>
    </dataValidation>
    <dataValidation allowBlank="1" showErrorMessage="1" sqref="F35:AF35"/>
    <dataValidation imeMode="fullKatakana" allowBlank="1" showErrorMessage="1" sqref="F34:AF34"/>
    <dataValidation imeMode="disabled" allowBlank="1" showInputMessage="1" showErrorMessage="1" sqref="L33:AF33 W15:AF15 W18:AF18 H18:Q18 G12 I12:M12 H15:Q15"/>
    <dataValidation type="list" allowBlank="1" showInputMessage="1" showErrorMessage="1" sqref="M27:O27 M36:O36">
      <formula1>"　,○"</formula1>
    </dataValidation>
  </dataValidations>
  <pageMargins left="1.1023622047244095" right="0.31496062992125984" top="0.74803149606299213" bottom="0.74803149606299213"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8"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9"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10"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11"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4"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5"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6"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7"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8"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9"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20"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0" r:id="rId21" name="Check Box 22">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7671" r:id="rId22" name="Check Box 23">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7672" r:id="rId23" name="Check Box 24">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7673" r:id="rId24" name="Check Box 25">
              <controlPr defaultSize="0" autoFill="0" autoLine="0" autoPict="0">
                <anchor moveWithCells="1">
                  <from>
                    <xdr:col>5</xdr:col>
                    <xdr:colOff>251460</xdr:colOff>
                    <xdr:row>39</xdr:row>
                    <xdr:rowOff>144780</xdr:rowOff>
                  </from>
                  <to>
                    <xdr:col>6</xdr:col>
                    <xdr:colOff>152400</xdr:colOff>
                    <xdr:row>41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329"/>
  <sheetViews>
    <sheetView zoomScaleNormal="100" zoomScaleSheetLayoutView="100" workbookViewId="0">
      <selection activeCell="N1" sqref="N1:Y1048576"/>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4" width="13.69921875" style="61" hidden="1" customWidth="1"/>
    <col min="15" max="15" width="15.8984375" style="61" hidden="1" customWidth="1"/>
    <col min="16"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8.5" style="60" hidden="1" customWidth="1"/>
    <col min="26" max="35" width="8.69921875" style="21" customWidth="1"/>
    <col min="36" max="16384" width="9" style="21"/>
  </cols>
  <sheetData>
    <row r="1" spans="1:25" ht="42" customHeight="1">
      <c r="A1" s="58"/>
      <c r="B1" s="58"/>
      <c r="C1" s="206" t="s">
        <v>120</v>
      </c>
      <c r="D1" s="207"/>
      <c r="E1" s="210" t="s">
        <v>26</v>
      </c>
      <c r="F1" s="211"/>
      <c r="G1" s="212"/>
      <c r="H1" s="94" t="s">
        <v>108</v>
      </c>
      <c r="I1" s="57" t="s">
        <v>115</v>
      </c>
      <c r="J1" s="57" t="s">
        <v>116</v>
      </c>
      <c r="K1" s="56" t="s">
        <v>26</v>
      </c>
    </row>
    <row r="2" spans="1:25" ht="23.25" customHeight="1" thickBot="1">
      <c r="A2" s="58"/>
      <c r="B2" s="58"/>
      <c r="C2" s="208" t="s">
        <v>102</v>
      </c>
      <c r="D2" s="209"/>
      <c r="E2" s="213"/>
      <c r="F2" s="214"/>
      <c r="G2" s="215"/>
      <c r="H2" s="93">
        <f>COUNTIFS(K9:K108,"&gt;0")</f>
        <v>5</v>
      </c>
      <c r="I2" s="55">
        <f>SUM(I9:I108)</f>
        <v>270000</v>
      </c>
      <c r="J2" s="55">
        <f>SUM(J9:J108)</f>
        <v>330000</v>
      </c>
      <c r="K2" s="54">
        <f>SUM(K9:K108)</f>
        <v>600000</v>
      </c>
    </row>
    <row r="3" spans="1:25" ht="48.6" customHeight="1">
      <c r="B3" s="53"/>
      <c r="C3" s="52"/>
      <c r="D3" s="51"/>
      <c r="E3" s="50"/>
      <c r="F3" s="50"/>
      <c r="G3" s="49"/>
      <c r="H3" s="49"/>
      <c r="I3" s="48"/>
      <c r="J3" s="48"/>
      <c r="K3" s="47"/>
    </row>
    <row r="4" spans="1:25" ht="22.5" customHeight="1">
      <c r="A4" s="85" t="s">
        <v>105</v>
      </c>
      <c r="B4" s="45"/>
      <c r="C4" s="46"/>
      <c r="D4" s="45"/>
      <c r="E4" s="44"/>
      <c r="F4" s="43"/>
      <c r="G4" s="84" t="s">
        <v>27</v>
      </c>
      <c r="H4" s="42" t="str">
        <f>'(記入例)様式第1号 申請書兼実績報告書'!F11&amp;""</f>
        <v>社会福祉法人○○</v>
      </c>
      <c r="I4" s="41"/>
      <c r="J4" s="41"/>
      <c r="K4" s="41"/>
    </row>
    <row r="5" spans="1:25" ht="8.25" customHeight="1">
      <c r="A5" s="36"/>
      <c r="B5" s="39"/>
      <c r="C5" s="40"/>
      <c r="D5" s="39"/>
      <c r="E5" s="21"/>
      <c r="F5" s="38"/>
      <c r="G5" s="37"/>
      <c r="H5" s="36"/>
      <c r="I5" s="35"/>
      <c r="J5" s="35"/>
      <c r="K5" s="35"/>
    </row>
    <row r="6" spans="1:25" ht="25.8" customHeight="1">
      <c r="A6" s="34"/>
      <c r="B6" s="221" t="s">
        <v>119</v>
      </c>
      <c r="C6" s="221"/>
      <c r="D6" s="221"/>
      <c r="F6" s="216" t="s">
        <v>166</v>
      </c>
      <c r="G6" s="216"/>
      <c r="H6" s="216"/>
      <c r="I6" s="216"/>
      <c r="J6" s="216"/>
      <c r="K6" s="216"/>
      <c r="N6" s="88"/>
      <c r="O6" s="89"/>
      <c r="P6" s="89"/>
      <c r="Q6" s="89"/>
      <c r="T6" s="90"/>
      <c r="U6" s="89"/>
      <c r="V6" s="89"/>
      <c r="W6" s="89"/>
      <c r="X6" s="89"/>
      <c r="Y6" s="87"/>
    </row>
    <row r="7" spans="1:25" ht="44.25" customHeight="1">
      <c r="A7" s="222" t="s">
        <v>12</v>
      </c>
      <c r="B7" s="217" t="s">
        <v>77</v>
      </c>
      <c r="C7" s="224" t="s">
        <v>78</v>
      </c>
      <c r="D7" s="217" t="s">
        <v>103</v>
      </c>
      <c r="E7" s="217" t="s">
        <v>44</v>
      </c>
      <c r="F7" s="217" t="s">
        <v>104</v>
      </c>
      <c r="G7" s="217" t="s">
        <v>107</v>
      </c>
      <c r="H7" s="217" t="s">
        <v>45</v>
      </c>
      <c r="I7" s="217" t="s">
        <v>113</v>
      </c>
      <c r="J7" s="217" t="s">
        <v>165</v>
      </c>
      <c r="K7" s="217" t="s">
        <v>118</v>
      </c>
      <c r="N7" s="63" t="s">
        <v>25</v>
      </c>
      <c r="O7" s="64"/>
      <c r="P7" s="64"/>
      <c r="Q7" s="64"/>
      <c r="T7" s="83" t="s">
        <v>109</v>
      </c>
      <c r="U7" s="64"/>
      <c r="V7" s="64"/>
      <c r="W7" s="64"/>
      <c r="X7" s="64"/>
      <c r="Y7" s="62"/>
    </row>
    <row r="8" spans="1:25" s="27" customFormat="1" ht="24.6" customHeight="1">
      <c r="A8" s="223"/>
      <c r="B8" s="218"/>
      <c r="C8" s="225"/>
      <c r="D8" s="218"/>
      <c r="E8" s="218"/>
      <c r="F8" s="218"/>
      <c r="G8" s="218"/>
      <c r="H8" s="218"/>
      <c r="I8" s="218"/>
      <c r="J8" s="218"/>
      <c r="K8" s="218"/>
      <c r="M8" s="65"/>
      <c r="N8" s="66" t="s">
        <v>24</v>
      </c>
      <c r="O8" s="73" t="s">
        <v>163</v>
      </c>
      <c r="P8" s="73" t="s">
        <v>164</v>
      </c>
      <c r="Q8" s="68" t="s">
        <v>23</v>
      </c>
      <c r="R8" s="65"/>
      <c r="S8" s="65"/>
      <c r="T8" s="69" t="s">
        <v>76</v>
      </c>
      <c r="U8" s="67" t="s">
        <v>75</v>
      </c>
      <c r="V8" s="70" t="s">
        <v>112</v>
      </c>
      <c r="W8" s="70" t="s">
        <v>134</v>
      </c>
      <c r="X8" s="70" t="s">
        <v>133</v>
      </c>
      <c r="Y8" s="71" t="s">
        <v>114</v>
      </c>
    </row>
    <row r="9" spans="1:25" ht="32.25" customHeight="1">
      <c r="A9" s="33">
        <v>1</v>
      </c>
      <c r="B9" s="103" t="s">
        <v>167</v>
      </c>
      <c r="C9" s="104">
        <v>700000001</v>
      </c>
      <c r="D9" s="103" t="s">
        <v>66</v>
      </c>
      <c r="E9" s="105">
        <v>1</v>
      </c>
      <c r="F9" s="86" t="str">
        <f>IFERROR(VLOOKUP(E9,テーブル48[],2,FALSE)&amp;"","")</f>
        <v>入所系事業所</v>
      </c>
      <c r="G9" s="106" t="s">
        <v>145</v>
      </c>
      <c r="H9" s="107">
        <v>10</v>
      </c>
      <c r="I9" s="32">
        <f t="shared" ref="I9:I26" si="0">IF(E9="","",VLOOKUP(E9,$T$9:$X$12,4,0)*H9)</f>
        <v>150000</v>
      </c>
      <c r="J9" s="32">
        <f t="shared" ref="J9:J40" si="1">IF(E9="","",VLOOKUP(E9,$T$9:$X$12,5,0))</f>
        <v>0</v>
      </c>
      <c r="K9" s="31">
        <f t="shared" ref="K9:K40" si="2">IF(AND(B9&lt;&gt;"",C9&lt;&gt;"",D9&lt;&gt;"",E9&lt;&gt;"",F9&lt;&gt;"",G9&lt;&gt;""),SUM(I9:J9),"")</f>
        <v>150000</v>
      </c>
      <c r="N9" s="72"/>
      <c r="O9" s="73"/>
      <c r="P9" s="73"/>
      <c r="Q9" s="74"/>
      <c r="R9" s="65"/>
      <c r="S9" s="65"/>
      <c r="T9" s="72">
        <v>1</v>
      </c>
      <c r="U9" s="73" t="s">
        <v>24</v>
      </c>
      <c r="V9" s="75"/>
      <c r="W9" s="75">
        <v>15000</v>
      </c>
      <c r="X9" s="73"/>
      <c r="Y9" s="91"/>
    </row>
    <row r="10" spans="1:25" ht="32.25" customHeight="1">
      <c r="A10" s="33">
        <v>2</v>
      </c>
      <c r="B10" s="103" t="s">
        <v>168</v>
      </c>
      <c r="C10" s="104">
        <v>700000002</v>
      </c>
      <c r="D10" s="103" t="s">
        <v>66</v>
      </c>
      <c r="E10" s="105">
        <v>1</v>
      </c>
      <c r="F10" s="86" t="str">
        <f>IFERROR(VLOOKUP(E10,テーブル48[],2,FALSE)&amp;"","")</f>
        <v>入所系事業所</v>
      </c>
      <c r="G10" s="106" t="s">
        <v>145</v>
      </c>
      <c r="H10" s="107">
        <v>8</v>
      </c>
      <c r="I10" s="32">
        <f t="shared" si="0"/>
        <v>120000</v>
      </c>
      <c r="J10" s="32">
        <f t="shared" si="1"/>
        <v>0</v>
      </c>
      <c r="K10" s="31">
        <f t="shared" si="2"/>
        <v>120000</v>
      </c>
      <c r="N10" s="72" t="s">
        <v>136</v>
      </c>
      <c r="O10" s="73" t="s">
        <v>137</v>
      </c>
      <c r="P10" s="73" t="s">
        <v>153</v>
      </c>
      <c r="Q10" s="74" t="s">
        <v>138</v>
      </c>
      <c r="T10" s="72">
        <v>2</v>
      </c>
      <c r="U10" s="73" t="s">
        <v>163</v>
      </c>
      <c r="V10" s="75"/>
      <c r="W10" s="75"/>
      <c r="X10" s="75">
        <v>130000</v>
      </c>
      <c r="Y10" s="91"/>
    </row>
    <row r="11" spans="1:25" ht="32.25" customHeight="1">
      <c r="A11" s="33">
        <v>3</v>
      </c>
      <c r="B11" s="103" t="s">
        <v>169</v>
      </c>
      <c r="C11" s="104">
        <v>700000003</v>
      </c>
      <c r="D11" s="103" t="s">
        <v>66</v>
      </c>
      <c r="E11" s="105">
        <v>2</v>
      </c>
      <c r="F11" s="86" t="str">
        <f>IFERROR(VLOOKUP(E11,テーブル48[],2,FALSE)&amp;"","")</f>
        <v>通所系障がい者事業所</v>
      </c>
      <c r="G11" s="106" t="s">
        <v>137</v>
      </c>
      <c r="H11" s="110"/>
      <c r="I11" s="111">
        <f t="shared" si="0"/>
        <v>0</v>
      </c>
      <c r="J11" s="32">
        <f t="shared" si="1"/>
        <v>130000</v>
      </c>
      <c r="K11" s="31">
        <f t="shared" si="2"/>
        <v>130000</v>
      </c>
      <c r="N11" s="72" t="s">
        <v>139</v>
      </c>
      <c r="O11" s="73" t="s">
        <v>140</v>
      </c>
      <c r="P11" s="73" t="s">
        <v>155</v>
      </c>
      <c r="Q11" s="74" t="s">
        <v>141</v>
      </c>
      <c r="T11" s="72">
        <v>3</v>
      </c>
      <c r="U11" s="73" t="s">
        <v>164</v>
      </c>
      <c r="V11" s="75"/>
      <c r="W11" s="73"/>
      <c r="X11" s="75">
        <v>100000</v>
      </c>
      <c r="Y11" s="76"/>
    </row>
    <row r="12" spans="1:25" ht="32.25" customHeight="1">
      <c r="A12" s="33">
        <v>4</v>
      </c>
      <c r="B12" s="103" t="s">
        <v>170</v>
      </c>
      <c r="C12" s="104">
        <v>700000004</v>
      </c>
      <c r="D12" s="103" t="s">
        <v>66</v>
      </c>
      <c r="E12" s="105">
        <v>3</v>
      </c>
      <c r="F12" s="86" t="str">
        <f>IFERROR(VLOOKUP(E12,テーブル48[],2,FALSE)&amp;"","")</f>
        <v>通所系障がい児事業所</v>
      </c>
      <c r="G12" s="106" t="s">
        <v>153</v>
      </c>
      <c r="H12" s="107"/>
      <c r="I12" s="32">
        <f t="shared" si="0"/>
        <v>0</v>
      </c>
      <c r="J12" s="32">
        <f t="shared" si="1"/>
        <v>100000</v>
      </c>
      <c r="K12" s="31">
        <f t="shared" si="2"/>
        <v>100000</v>
      </c>
      <c r="N12" s="72" t="s">
        <v>142</v>
      </c>
      <c r="O12" s="73" t="s">
        <v>143</v>
      </c>
      <c r="P12" s="73"/>
      <c r="Q12" s="74" t="s">
        <v>144</v>
      </c>
      <c r="T12" s="77">
        <v>4</v>
      </c>
      <c r="U12" s="78" t="s">
        <v>23</v>
      </c>
      <c r="V12" s="80"/>
      <c r="W12" s="78"/>
      <c r="X12" s="80">
        <v>100000</v>
      </c>
      <c r="Y12" s="82"/>
    </row>
    <row r="13" spans="1:25" ht="32.25" customHeight="1">
      <c r="A13" s="33">
        <v>5</v>
      </c>
      <c r="B13" s="103" t="s">
        <v>171</v>
      </c>
      <c r="C13" s="104">
        <v>700000005</v>
      </c>
      <c r="D13" s="103" t="s">
        <v>67</v>
      </c>
      <c r="E13" s="105">
        <v>4</v>
      </c>
      <c r="F13" s="86" t="str">
        <f>IFERROR(VLOOKUP(E13,テーブル48[],2,FALSE)&amp;"","")</f>
        <v>訪問系事業所</v>
      </c>
      <c r="G13" s="106" t="s">
        <v>156</v>
      </c>
      <c r="H13" s="107"/>
      <c r="I13" s="32">
        <f t="shared" si="0"/>
        <v>0</v>
      </c>
      <c r="J13" s="32">
        <f t="shared" si="1"/>
        <v>100000</v>
      </c>
      <c r="K13" s="31">
        <f t="shared" si="2"/>
        <v>100000</v>
      </c>
      <c r="N13" s="72" t="s">
        <v>145</v>
      </c>
      <c r="O13" s="73" t="s">
        <v>146</v>
      </c>
      <c r="P13" s="73"/>
      <c r="Q13" s="74" t="s">
        <v>147</v>
      </c>
    </row>
    <row r="14" spans="1:25" ht="32.25" customHeight="1">
      <c r="A14" s="33">
        <v>6</v>
      </c>
      <c r="B14" s="103"/>
      <c r="C14" s="104"/>
      <c r="D14" s="103"/>
      <c r="E14" s="105"/>
      <c r="F14" s="86" t="str">
        <f>IFERROR(VLOOKUP(E14,テーブル48[],2,FALSE)&amp;"","")</f>
        <v/>
      </c>
      <c r="G14" s="106"/>
      <c r="H14" s="107"/>
      <c r="I14" s="32" t="str">
        <f t="shared" si="0"/>
        <v/>
      </c>
      <c r="J14" s="32" t="str">
        <f t="shared" si="1"/>
        <v/>
      </c>
      <c r="K14" s="31" t="str">
        <f t="shared" si="2"/>
        <v/>
      </c>
      <c r="N14" s="72" t="s">
        <v>148</v>
      </c>
      <c r="O14" s="73" t="s">
        <v>162</v>
      </c>
      <c r="P14" s="73"/>
      <c r="Q14" s="74" t="s">
        <v>149</v>
      </c>
    </row>
    <row r="15" spans="1:25" ht="32.25" customHeight="1">
      <c r="A15" s="33">
        <v>7</v>
      </c>
      <c r="B15" s="103"/>
      <c r="C15" s="104"/>
      <c r="D15" s="103"/>
      <c r="E15" s="105"/>
      <c r="F15" s="86" t="str">
        <f>IFERROR(VLOOKUP(E15,テーブル48[],2,FALSE)&amp;"","")</f>
        <v/>
      </c>
      <c r="G15" s="106"/>
      <c r="H15" s="107"/>
      <c r="I15" s="32" t="str">
        <f t="shared" si="0"/>
        <v/>
      </c>
      <c r="J15" s="32" t="str">
        <f t="shared" si="1"/>
        <v/>
      </c>
      <c r="K15" s="31" t="str">
        <f t="shared" si="2"/>
        <v/>
      </c>
      <c r="N15" s="72" t="s">
        <v>150</v>
      </c>
      <c r="O15" s="73" t="s">
        <v>151</v>
      </c>
      <c r="P15" s="73"/>
      <c r="Q15" s="74" t="s">
        <v>152</v>
      </c>
    </row>
    <row r="16" spans="1:25" ht="32.25" customHeight="1">
      <c r="A16" s="33">
        <v>8</v>
      </c>
      <c r="B16" s="103"/>
      <c r="C16" s="104"/>
      <c r="D16" s="103"/>
      <c r="E16" s="105"/>
      <c r="F16" s="86" t="str">
        <f>IFERROR(VLOOKUP(E16,テーブル48[],2,FALSE)&amp;"","")</f>
        <v/>
      </c>
      <c r="G16" s="106"/>
      <c r="H16" s="107"/>
      <c r="I16" s="32" t="str">
        <f t="shared" si="0"/>
        <v/>
      </c>
      <c r="J16" s="32" t="str">
        <f t="shared" si="1"/>
        <v/>
      </c>
      <c r="K16" s="31" t="str">
        <f t="shared" si="2"/>
        <v/>
      </c>
      <c r="N16" s="72"/>
      <c r="O16" s="73"/>
      <c r="P16" s="73"/>
      <c r="Q16" s="74" t="s">
        <v>154</v>
      </c>
    </row>
    <row r="17" spans="1:17" ht="32.25" customHeight="1">
      <c r="A17" s="33">
        <v>9</v>
      </c>
      <c r="B17" s="103"/>
      <c r="C17" s="104"/>
      <c r="D17" s="103"/>
      <c r="E17" s="105"/>
      <c r="F17" s="86" t="str">
        <f>IFERROR(VLOOKUP(E17,テーブル48[],2,FALSE)&amp;"","")</f>
        <v/>
      </c>
      <c r="G17" s="106"/>
      <c r="H17" s="107"/>
      <c r="I17" s="32" t="str">
        <f t="shared" si="0"/>
        <v/>
      </c>
      <c r="J17" s="32" t="str">
        <f t="shared" si="1"/>
        <v/>
      </c>
      <c r="K17" s="31" t="str">
        <f t="shared" si="2"/>
        <v/>
      </c>
      <c r="N17" s="72"/>
      <c r="O17" s="73"/>
      <c r="P17" s="73"/>
      <c r="Q17" s="74" t="s">
        <v>156</v>
      </c>
    </row>
    <row r="18" spans="1:17" ht="32.25" customHeight="1">
      <c r="A18" s="33">
        <v>10</v>
      </c>
      <c r="B18" s="103"/>
      <c r="C18" s="104"/>
      <c r="D18" s="103"/>
      <c r="E18" s="105"/>
      <c r="F18" s="86" t="str">
        <f>IFERROR(VLOOKUP(E18,テーブル48[],2,FALSE)&amp;"","")</f>
        <v/>
      </c>
      <c r="G18" s="106"/>
      <c r="H18" s="107"/>
      <c r="I18" s="32" t="str">
        <f t="shared" si="0"/>
        <v/>
      </c>
      <c r="J18" s="32" t="str">
        <f t="shared" si="1"/>
        <v/>
      </c>
      <c r="K18" s="31" t="str">
        <f t="shared" si="2"/>
        <v/>
      </c>
      <c r="N18" s="72"/>
      <c r="O18" s="73"/>
      <c r="P18" s="73"/>
      <c r="Q18" s="74" t="s">
        <v>157</v>
      </c>
    </row>
    <row r="19" spans="1:17" ht="32.25" customHeight="1">
      <c r="A19" s="33">
        <v>11</v>
      </c>
      <c r="B19" s="103"/>
      <c r="C19" s="104"/>
      <c r="D19" s="103"/>
      <c r="E19" s="105"/>
      <c r="F19" s="86" t="str">
        <f>IFERROR(VLOOKUP(E19,テーブル48[],2,FALSE)&amp;"","")</f>
        <v/>
      </c>
      <c r="G19" s="106"/>
      <c r="H19" s="107"/>
      <c r="I19" s="32" t="str">
        <f t="shared" si="0"/>
        <v/>
      </c>
      <c r="J19" s="32" t="str">
        <f t="shared" si="1"/>
        <v/>
      </c>
      <c r="K19" s="31" t="str">
        <f t="shared" si="2"/>
        <v/>
      </c>
      <c r="N19" s="77"/>
      <c r="O19" s="73"/>
      <c r="P19" s="73"/>
      <c r="Q19" s="74" t="s">
        <v>158</v>
      </c>
    </row>
    <row r="20" spans="1:17" ht="32.25" customHeight="1">
      <c r="A20" s="33">
        <v>12</v>
      </c>
      <c r="B20" s="103"/>
      <c r="C20" s="104"/>
      <c r="D20" s="103"/>
      <c r="E20" s="105"/>
      <c r="F20" s="86" t="str">
        <f>IFERROR(VLOOKUP(E20,テーブル48[],2,FALSE)&amp;"","")</f>
        <v/>
      </c>
      <c r="G20" s="106"/>
      <c r="H20" s="107"/>
      <c r="I20" s="32" t="str">
        <f t="shared" si="0"/>
        <v/>
      </c>
      <c r="J20" s="32" t="str">
        <f t="shared" si="1"/>
        <v/>
      </c>
      <c r="K20" s="31" t="str">
        <f t="shared" si="2"/>
        <v/>
      </c>
      <c r="N20" s="77"/>
      <c r="O20" s="78"/>
      <c r="P20" s="78"/>
      <c r="Q20" s="79" t="s">
        <v>159</v>
      </c>
    </row>
    <row r="21" spans="1:17" ht="32.25" customHeight="1">
      <c r="A21" s="33">
        <v>13</v>
      </c>
      <c r="B21" s="103"/>
      <c r="C21" s="104"/>
      <c r="D21" s="103"/>
      <c r="E21" s="105"/>
      <c r="F21" s="86" t="str">
        <f>IFERROR(VLOOKUP(E21,テーブル48[],2,FALSE)&amp;"","")</f>
        <v/>
      </c>
      <c r="G21" s="106"/>
      <c r="H21" s="107"/>
      <c r="I21" s="32" t="str">
        <f t="shared" si="0"/>
        <v/>
      </c>
      <c r="J21" s="32" t="str">
        <f t="shared" si="1"/>
        <v/>
      </c>
      <c r="K21" s="31" t="str">
        <f t="shared" si="2"/>
        <v/>
      </c>
      <c r="N21" s="72"/>
      <c r="O21" s="73"/>
      <c r="P21" s="73"/>
      <c r="Q21" s="74" t="s">
        <v>160</v>
      </c>
    </row>
    <row r="22" spans="1:17" ht="32.25" customHeight="1">
      <c r="A22" s="33">
        <v>14</v>
      </c>
      <c r="B22" s="103"/>
      <c r="C22" s="104"/>
      <c r="D22" s="103"/>
      <c r="E22" s="105"/>
      <c r="F22" s="86" t="str">
        <f>IFERROR(VLOOKUP(E22,テーブル48[],2,FALSE)&amp;"","")</f>
        <v/>
      </c>
      <c r="G22" s="106"/>
      <c r="H22" s="107"/>
      <c r="I22" s="32" t="str">
        <f t="shared" si="0"/>
        <v/>
      </c>
      <c r="J22" s="32" t="str">
        <f t="shared" si="1"/>
        <v/>
      </c>
      <c r="K22" s="31" t="str">
        <f t="shared" si="2"/>
        <v/>
      </c>
      <c r="N22" s="72"/>
      <c r="O22" s="73"/>
      <c r="P22" s="73"/>
      <c r="Q22" s="74" t="s">
        <v>161</v>
      </c>
    </row>
    <row r="23" spans="1:17" ht="32.25" customHeight="1">
      <c r="A23" s="33">
        <v>15</v>
      </c>
      <c r="B23" s="103"/>
      <c r="C23" s="104"/>
      <c r="D23" s="103"/>
      <c r="E23" s="105"/>
      <c r="F23" s="86" t="str">
        <f>IFERROR(VLOOKUP(E23,テーブル48[],2,FALSE)&amp;"","")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IFERROR(VLOOKUP(E27,テーブル48[],2,FALSE)&amp;"","")</f>
        <v/>
      </c>
      <c r="G27" s="106"/>
      <c r="H27" s="107"/>
      <c r="I27" s="32"/>
      <c r="J27" s="32" t="str">
        <f t="shared" si="1"/>
        <v/>
      </c>
      <c r="K27" s="31" t="str">
        <f t="shared" si="2"/>
        <v/>
      </c>
    </row>
    <row r="28" spans="1:17" ht="32.25" customHeight="1">
      <c r="A28" s="33">
        <v>20</v>
      </c>
      <c r="B28" s="103"/>
      <c r="C28" s="104"/>
      <c r="D28" s="103"/>
      <c r="E28" s="105"/>
      <c r="F28" s="86" t="str">
        <f>IFERROR(VLOOKUP(E28,テーブル48[],2,FALSE)&amp;"","")</f>
        <v/>
      </c>
      <c r="G28" s="106"/>
      <c r="H28" s="107"/>
      <c r="I28" s="32"/>
      <c r="J28" s="32" t="str">
        <f t="shared" si="1"/>
        <v/>
      </c>
      <c r="K28" s="31" t="str">
        <f t="shared" si="2"/>
        <v/>
      </c>
    </row>
    <row r="29" spans="1:17" ht="32.25" customHeight="1">
      <c r="A29" s="33">
        <v>21</v>
      </c>
      <c r="B29" s="103"/>
      <c r="C29" s="104"/>
      <c r="D29" s="103"/>
      <c r="E29" s="105"/>
      <c r="F29" s="86" t="str">
        <f>IFERROR(VLOOKUP(E29,テーブル48[],2,FALSE)&amp;"","")</f>
        <v/>
      </c>
      <c r="G29" s="106"/>
      <c r="H29" s="107"/>
      <c r="I29" s="32"/>
      <c r="J29" s="32" t="str">
        <f t="shared" si="1"/>
        <v/>
      </c>
      <c r="K29" s="31" t="str">
        <f t="shared" si="2"/>
        <v/>
      </c>
    </row>
    <row r="30" spans="1:17" ht="32.25" customHeight="1">
      <c r="A30" s="33">
        <v>22</v>
      </c>
      <c r="B30" s="103"/>
      <c r="C30" s="104"/>
      <c r="D30" s="103"/>
      <c r="E30" s="105"/>
      <c r="F30" s="86" t="str">
        <f>IFERROR(VLOOKUP(E30,テーブル48[],2,FALSE)&amp;"","")</f>
        <v/>
      </c>
      <c r="G30" s="106"/>
      <c r="H30" s="107"/>
      <c r="I30" s="32"/>
      <c r="J30" s="32" t="str">
        <f t="shared" si="1"/>
        <v/>
      </c>
      <c r="K30" s="31" t="str">
        <f t="shared" si="2"/>
        <v/>
      </c>
    </row>
    <row r="31" spans="1:17" ht="32.25" customHeight="1">
      <c r="A31" s="33">
        <v>23</v>
      </c>
      <c r="B31" s="103"/>
      <c r="C31" s="104"/>
      <c r="D31" s="103"/>
      <c r="E31" s="105"/>
      <c r="F31" s="86" t="str">
        <f>IFERROR(VLOOKUP(E31,テーブル48[],2,FALSE)&amp;"","")</f>
        <v/>
      </c>
      <c r="G31" s="106"/>
      <c r="H31" s="107"/>
      <c r="I31" s="32"/>
      <c r="J31" s="32" t="str">
        <f t="shared" si="1"/>
        <v/>
      </c>
      <c r="K31" s="31" t="str">
        <f t="shared" si="2"/>
        <v/>
      </c>
    </row>
    <row r="32" spans="1:17" ht="32.25" customHeight="1">
      <c r="A32" s="33">
        <v>24</v>
      </c>
      <c r="B32" s="103"/>
      <c r="C32" s="104"/>
      <c r="D32" s="103"/>
      <c r="E32" s="105"/>
      <c r="F32" s="86" t="str">
        <f>IFERROR(VLOOKUP(E32,テーブル48[],2,FALSE)&amp;"","")</f>
        <v/>
      </c>
      <c r="G32" s="106"/>
      <c r="H32" s="107"/>
      <c r="I32" s="32"/>
      <c r="J32" s="32" t="str">
        <f t="shared" si="1"/>
        <v/>
      </c>
      <c r="K32" s="31" t="str">
        <f t="shared" si="2"/>
        <v/>
      </c>
    </row>
    <row r="33" spans="1:19" ht="32.25" customHeight="1">
      <c r="A33" s="33">
        <v>25</v>
      </c>
      <c r="B33" s="103"/>
      <c r="C33" s="104"/>
      <c r="D33" s="103"/>
      <c r="E33" s="105"/>
      <c r="F33" s="86" t="str">
        <f>IFERROR(VLOOKUP(E33,テーブル48[],2,FALSE)&amp;"","")</f>
        <v/>
      </c>
      <c r="G33" s="106"/>
      <c r="H33" s="107"/>
      <c r="I33" s="32"/>
      <c r="J33" s="32" t="str">
        <f t="shared" si="1"/>
        <v/>
      </c>
      <c r="K33" s="31" t="str">
        <f t="shared" si="2"/>
        <v/>
      </c>
      <c r="Q33" s="81"/>
      <c r="R33" s="59"/>
      <c r="S33" s="59"/>
    </row>
    <row r="34" spans="1:19" ht="32.25" customHeight="1">
      <c r="A34" s="33">
        <v>26</v>
      </c>
      <c r="B34" s="103"/>
      <c r="C34" s="104"/>
      <c r="D34" s="103"/>
      <c r="E34" s="105"/>
      <c r="F34" s="86" t="str">
        <f>IFERROR(VLOOKUP(E34,テーブル48[],2,FALSE)&amp;"","")</f>
        <v/>
      </c>
      <c r="G34" s="106"/>
      <c r="H34" s="107"/>
      <c r="I34" s="32"/>
      <c r="J34" s="32" t="str">
        <f t="shared" si="1"/>
        <v/>
      </c>
      <c r="K34" s="31" t="str">
        <f t="shared" si="2"/>
        <v/>
      </c>
      <c r="Q34" s="81"/>
      <c r="R34" s="59"/>
      <c r="S34" s="59"/>
    </row>
    <row r="35" spans="1:19" ht="32.25" customHeight="1">
      <c r="A35" s="33">
        <v>27</v>
      </c>
      <c r="B35" s="103"/>
      <c r="C35" s="104"/>
      <c r="D35" s="103"/>
      <c r="E35" s="105"/>
      <c r="F35" s="86" t="str">
        <f>IFERROR(VLOOKUP(E35,テーブル48[],2,FALSE)&amp;"","")</f>
        <v/>
      </c>
      <c r="G35" s="106"/>
      <c r="H35" s="107"/>
      <c r="I35" s="32"/>
      <c r="J35" s="32" t="str">
        <f t="shared" si="1"/>
        <v/>
      </c>
      <c r="K35" s="31" t="str">
        <f t="shared" si="2"/>
        <v/>
      </c>
      <c r="R35" s="59"/>
      <c r="S35" s="59"/>
    </row>
    <row r="36" spans="1:19" ht="32.25" customHeight="1">
      <c r="A36" s="33">
        <v>28</v>
      </c>
      <c r="B36" s="103"/>
      <c r="C36" s="104"/>
      <c r="D36" s="103"/>
      <c r="E36" s="105"/>
      <c r="F36" s="86" t="str">
        <f>IFERROR(VLOOKUP(E36,テーブル48[],2,FALSE)&amp;"","")</f>
        <v/>
      </c>
      <c r="G36" s="106"/>
      <c r="H36" s="107"/>
      <c r="I36" s="32"/>
      <c r="J36" s="32" t="str">
        <f t="shared" si="1"/>
        <v/>
      </c>
      <c r="K36" s="31" t="str">
        <f t="shared" si="2"/>
        <v/>
      </c>
      <c r="R36" s="59"/>
      <c r="S36" s="59"/>
    </row>
    <row r="37" spans="1:19" ht="32.25" customHeight="1">
      <c r="A37" s="33">
        <v>29</v>
      </c>
      <c r="B37" s="103"/>
      <c r="C37" s="104"/>
      <c r="D37" s="103"/>
      <c r="E37" s="105"/>
      <c r="F37" s="86" t="str">
        <f>IFERROR(VLOOKUP(E37,テーブル48[],2,FALSE)&amp;"","")</f>
        <v/>
      </c>
      <c r="G37" s="106"/>
      <c r="H37" s="107"/>
      <c r="I37" s="32"/>
      <c r="J37" s="32" t="str">
        <f t="shared" si="1"/>
        <v/>
      </c>
      <c r="K37" s="31" t="str">
        <f t="shared" si="2"/>
        <v/>
      </c>
    </row>
    <row r="38" spans="1:19" ht="32.25" customHeight="1">
      <c r="A38" s="33">
        <v>30</v>
      </c>
      <c r="B38" s="103"/>
      <c r="C38" s="104"/>
      <c r="D38" s="103"/>
      <c r="E38" s="105"/>
      <c r="F38" s="86" t="str">
        <f>IFERROR(VLOOKUP(E38,テーブル48[],2,FALSE)&amp;"","")</f>
        <v/>
      </c>
      <c r="G38" s="106"/>
      <c r="H38" s="107"/>
      <c r="I38" s="32"/>
      <c r="J38" s="32" t="str">
        <f t="shared" si="1"/>
        <v/>
      </c>
      <c r="K38" s="31" t="str">
        <f t="shared" si="2"/>
        <v/>
      </c>
    </row>
    <row r="39" spans="1:19" ht="32.25" customHeight="1">
      <c r="A39" s="33">
        <v>31</v>
      </c>
      <c r="B39" s="103"/>
      <c r="C39" s="104"/>
      <c r="D39" s="103"/>
      <c r="E39" s="105"/>
      <c r="F39" s="86" t="str">
        <f>IFERROR(VLOOKUP(E39,テーブル48[],2,FALSE)&amp;"","")</f>
        <v/>
      </c>
      <c r="G39" s="106"/>
      <c r="H39" s="107"/>
      <c r="I39" s="32"/>
      <c r="J39" s="32" t="str">
        <f t="shared" si="1"/>
        <v/>
      </c>
      <c r="K39" s="31" t="str">
        <f t="shared" si="2"/>
        <v/>
      </c>
    </row>
    <row r="40" spans="1:19" ht="32.25" customHeight="1">
      <c r="A40" s="33">
        <v>32</v>
      </c>
      <c r="B40" s="103"/>
      <c r="C40" s="104"/>
      <c r="D40" s="103"/>
      <c r="E40" s="105"/>
      <c r="F40" s="86" t="str">
        <f>IFERROR(VLOOKUP(E40,テーブル48[],2,FALSE)&amp;"","")</f>
        <v/>
      </c>
      <c r="G40" s="106"/>
      <c r="H40" s="107"/>
      <c r="I40" s="32"/>
      <c r="J40" s="32" t="str">
        <f t="shared" si="1"/>
        <v/>
      </c>
      <c r="K40" s="31" t="str">
        <f t="shared" si="2"/>
        <v/>
      </c>
    </row>
    <row r="41" spans="1:19" ht="32.25" customHeight="1">
      <c r="A41" s="33">
        <v>33</v>
      </c>
      <c r="B41" s="103"/>
      <c r="C41" s="104"/>
      <c r="D41" s="103"/>
      <c r="E41" s="105"/>
      <c r="F41" s="86" t="str">
        <f>IFERROR(VLOOKUP(E41,テーブル48[],2,FALSE)&amp;"","")</f>
        <v/>
      </c>
      <c r="G41" s="106"/>
      <c r="H41" s="107"/>
      <c r="I41" s="32"/>
      <c r="J41" s="32" t="str">
        <f t="shared" ref="J41:J74"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IFERROR(VLOOKUP(E42,テーブル48[],2,FALSE)&amp;"","")</f>
        <v/>
      </c>
      <c r="G42" s="106"/>
      <c r="H42" s="107"/>
      <c r="I42" s="32"/>
      <c r="J42" s="32" t="str">
        <f t="shared" si="3"/>
        <v/>
      </c>
      <c r="K42" s="31" t="str">
        <f t="shared" si="4"/>
        <v/>
      </c>
    </row>
    <row r="43" spans="1:19" ht="32.25" customHeight="1">
      <c r="A43" s="33">
        <v>35</v>
      </c>
      <c r="B43" s="103"/>
      <c r="C43" s="104"/>
      <c r="D43" s="103"/>
      <c r="E43" s="105"/>
      <c r="F43" s="86" t="str">
        <f>IFERROR(VLOOKUP(E43,テーブル48[],2,FALSE)&amp;"","")</f>
        <v/>
      </c>
      <c r="G43" s="106"/>
      <c r="H43" s="107"/>
      <c r="I43" s="32"/>
      <c r="J43" s="32" t="str">
        <f t="shared" si="3"/>
        <v/>
      </c>
      <c r="K43" s="31" t="str">
        <f t="shared" si="4"/>
        <v/>
      </c>
    </row>
    <row r="44" spans="1:19" ht="32.25" customHeight="1">
      <c r="A44" s="33">
        <v>36</v>
      </c>
      <c r="B44" s="103"/>
      <c r="C44" s="104"/>
      <c r="D44" s="103"/>
      <c r="E44" s="105"/>
      <c r="F44" s="86" t="str">
        <f>IFERROR(VLOOKUP(E44,テーブル48[],2,FALSE)&amp;"","")</f>
        <v/>
      </c>
      <c r="G44" s="106"/>
      <c r="H44" s="107"/>
      <c r="I44" s="32"/>
      <c r="J44" s="32" t="str">
        <f t="shared" si="3"/>
        <v/>
      </c>
      <c r="K44" s="31" t="str">
        <f t="shared" si="4"/>
        <v/>
      </c>
    </row>
    <row r="45" spans="1:19" ht="32.25" customHeight="1">
      <c r="A45" s="33">
        <v>37</v>
      </c>
      <c r="B45" s="103"/>
      <c r="C45" s="104"/>
      <c r="D45" s="103"/>
      <c r="E45" s="105"/>
      <c r="F45" s="86" t="str">
        <f>IFERROR(VLOOKUP(E45,テーブル48[],2,FALSE)&amp;"","")</f>
        <v/>
      </c>
      <c r="G45" s="106"/>
      <c r="H45" s="107"/>
      <c r="I45" s="32"/>
      <c r="J45" s="32" t="str">
        <f t="shared" si="3"/>
        <v/>
      </c>
      <c r="K45" s="31" t="str">
        <f t="shared" si="4"/>
        <v/>
      </c>
    </row>
    <row r="46" spans="1:19" ht="32.25" customHeight="1">
      <c r="A46" s="33">
        <v>38</v>
      </c>
      <c r="B46" s="103"/>
      <c r="C46" s="104"/>
      <c r="D46" s="103"/>
      <c r="E46" s="105"/>
      <c r="F46" s="86" t="str">
        <f>IFERROR(VLOOKUP(E46,テーブル48[],2,FALSE)&amp;"","")</f>
        <v/>
      </c>
      <c r="G46" s="106"/>
      <c r="H46" s="107"/>
      <c r="I46" s="32"/>
      <c r="J46" s="32" t="str">
        <f t="shared" si="3"/>
        <v/>
      </c>
      <c r="K46" s="31" t="str">
        <f t="shared" si="4"/>
        <v/>
      </c>
    </row>
    <row r="47" spans="1:19" ht="32.25" customHeight="1">
      <c r="A47" s="33">
        <v>39</v>
      </c>
      <c r="B47" s="103"/>
      <c r="C47" s="104"/>
      <c r="D47" s="103"/>
      <c r="E47" s="105"/>
      <c r="F47" s="86" t="str">
        <f>IFERROR(VLOOKUP(E47,テーブル48[],2,FALSE)&amp;"","")</f>
        <v/>
      </c>
      <c r="G47" s="106"/>
      <c r="H47" s="107"/>
      <c r="I47" s="32"/>
      <c r="J47" s="32" t="str">
        <f t="shared" si="3"/>
        <v/>
      </c>
      <c r="K47" s="31" t="str">
        <f t="shared" si="4"/>
        <v/>
      </c>
    </row>
    <row r="48" spans="1:19" ht="32.25" customHeight="1">
      <c r="A48" s="33">
        <v>40</v>
      </c>
      <c r="B48" s="103"/>
      <c r="C48" s="104"/>
      <c r="D48" s="103"/>
      <c r="E48" s="105"/>
      <c r="F48" s="86" t="str">
        <f>IFERROR(VLOOKUP(E48,テーブル48[],2,FALSE)&amp;"","")</f>
        <v/>
      </c>
      <c r="G48" s="106"/>
      <c r="H48" s="107"/>
      <c r="I48" s="32"/>
      <c r="J48" s="32" t="str">
        <f t="shared" si="3"/>
        <v/>
      </c>
      <c r="K48" s="31" t="str">
        <f t="shared" si="4"/>
        <v/>
      </c>
    </row>
    <row r="49" spans="1:11" ht="32.25" customHeight="1">
      <c r="A49" s="33">
        <v>41</v>
      </c>
      <c r="B49" s="103"/>
      <c r="C49" s="104"/>
      <c r="D49" s="103"/>
      <c r="E49" s="105"/>
      <c r="F49" s="86" t="str">
        <f>IFERROR(VLOOKUP(E49,テーブル48[],2,FALSE)&amp;"","")</f>
        <v/>
      </c>
      <c r="G49" s="106"/>
      <c r="H49" s="107"/>
      <c r="I49" s="32"/>
      <c r="J49" s="32" t="str">
        <f t="shared" si="3"/>
        <v/>
      </c>
      <c r="K49" s="31" t="str">
        <f t="shared" si="4"/>
        <v/>
      </c>
    </row>
    <row r="50" spans="1:11" ht="32.25" customHeight="1">
      <c r="A50" s="33">
        <v>42</v>
      </c>
      <c r="B50" s="103"/>
      <c r="C50" s="104"/>
      <c r="D50" s="103"/>
      <c r="E50" s="105"/>
      <c r="F50" s="86" t="str">
        <f>IFERROR(VLOOKUP(E50,テーブル48[],2,FALSE)&amp;"","")</f>
        <v/>
      </c>
      <c r="G50" s="106"/>
      <c r="H50" s="107"/>
      <c r="I50" s="32"/>
      <c r="J50" s="32" t="str">
        <f t="shared" si="3"/>
        <v/>
      </c>
      <c r="K50" s="31" t="str">
        <f t="shared" si="4"/>
        <v/>
      </c>
    </row>
    <row r="51" spans="1:11" ht="32.25" customHeight="1">
      <c r="A51" s="33">
        <v>43</v>
      </c>
      <c r="B51" s="103"/>
      <c r="C51" s="104"/>
      <c r="D51" s="103"/>
      <c r="E51" s="105"/>
      <c r="F51" s="86" t="str">
        <f>IFERROR(VLOOKUP(E51,テーブル48[],2,FALSE)&amp;"","")</f>
        <v/>
      </c>
      <c r="G51" s="106"/>
      <c r="H51" s="107"/>
      <c r="I51" s="32"/>
      <c r="J51" s="32" t="str">
        <f t="shared" si="3"/>
        <v/>
      </c>
      <c r="K51" s="31" t="str">
        <f t="shared" si="4"/>
        <v/>
      </c>
    </row>
    <row r="52" spans="1:11" ht="32.25" customHeight="1">
      <c r="A52" s="33">
        <v>44</v>
      </c>
      <c r="B52" s="103"/>
      <c r="C52" s="104"/>
      <c r="D52" s="103"/>
      <c r="E52" s="105"/>
      <c r="F52" s="86" t="str">
        <f>IFERROR(VLOOKUP(E52,テーブル48[],2,FALSE)&amp;"","")</f>
        <v/>
      </c>
      <c r="G52" s="106"/>
      <c r="H52" s="107"/>
      <c r="I52" s="32"/>
      <c r="J52" s="32" t="str">
        <f t="shared" si="3"/>
        <v/>
      </c>
      <c r="K52" s="31" t="str">
        <f t="shared" si="4"/>
        <v/>
      </c>
    </row>
    <row r="53" spans="1:11" ht="32.25" customHeight="1">
      <c r="A53" s="33">
        <v>45</v>
      </c>
      <c r="B53" s="103"/>
      <c r="C53" s="104"/>
      <c r="D53" s="103"/>
      <c r="E53" s="105"/>
      <c r="F53" s="86" t="str">
        <f>IFERROR(VLOOKUP(E53,テーブル48[],2,FALSE)&amp;"","")</f>
        <v/>
      </c>
      <c r="G53" s="106"/>
      <c r="H53" s="107"/>
      <c r="I53" s="32"/>
      <c r="J53" s="32" t="str">
        <f t="shared" si="3"/>
        <v/>
      </c>
      <c r="K53" s="31" t="str">
        <f t="shared" si="4"/>
        <v/>
      </c>
    </row>
    <row r="54" spans="1:11" ht="32.25" customHeight="1">
      <c r="A54" s="33">
        <v>46</v>
      </c>
      <c r="B54" s="103"/>
      <c r="C54" s="104"/>
      <c r="D54" s="103"/>
      <c r="E54" s="105"/>
      <c r="F54" s="86" t="str">
        <f>IFERROR(VLOOKUP(E54,テーブル48[],2,FALSE)&amp;"","")</f>
        <v/>
      </c>
      <c r="G54" s="106"/>
      <c r="H54" s="107"/>
      <c r="I54" s="32"/>
      <c r="J54" s="32" t="str">
        <f t="shared" si="3"/>
        <v/>
      </c>
      <c r="K54" s="31" t="str">
        <f t="shared" si="4"/>
        <v/>
      </c>
    </row>
    <row r="55" spans="1:11" ht="32.25" customHeight="1">
      <c r="A55" s="33">
        <v>47</v>
      </c>
      <c r="B55" s="103"/>
      <c r="C55" s="104"/>
      <c r="D55" s="103"/>
      <c r="E55" s="105"/>
      <c r="F55" s="86" t="str">
        <f>IFERROR(VLOOKUP(E55,テーブル48[],2,FALSE)&amp;"","")</f>
        <v/>
      </c>
      <c r="G55" s="106"/>
      <c r="H55" s="107"/>
      <c r="I55" s="32"/>
      <c r="J55" s="32" t="str">
        <f t="shared" si="3"/>
        <v/>
      </c>
      <c r="K55" s="31" t="str">
        <f t="shared" si="4"/>
        <v/>
      </c>
    </row>
    <row r="56" spans="1:11" ht="32.25" customHeight="1">
      <c r="A56" s="33">
        <v>48</v>
      </c>
      <c r="B56" s="103"/>
      <c r="C56" s="104"/>
      <c r="D56" s="103"/>
      <c r="E56" s="105"/>
      <c r="F56" s="86" t="str">
        <f>IFERROR(VLOOKUP(E56,テーブル48[],2,FALSE)&amp;"","")</f>
        <v/>
      </c>
      <c r="G56" s="106"/>
      <c r="H56" s="107"/>
      <c r="I56" s="32"/>
      <c r="J56" s="32" t="str">
        <f t="shared" si="3"/>
        <v/>
      </c>
      <c r="K56" s="31" t="str">
        <f t="shared" si="4"/>
        <v/>
      </c>
    </row>
    <row r="57" spans="1:11" ht="32.25" customHeight="1">
      <c r="A57" s="33">
        <v>49</v>
      </c>
      <c r="B57" s="103"/>
      <c r="C57" s="104"/>
      <c r="D57" s="103"/>
      <c r="E57" s="105"/>
      <c r="F57" s="86" t="str">
        <f>IFERROR(VLOOKUP(E57,テーブル48[],2,FALSE)&amp;"","")</f>
        <v/>
      </c>
      <c r="G57" s="106"/>
      <c r="H57" s="107"/>
      <c r="I57" s="32"/>
      <c r="J57" s="32" t="str">
        <f t="shared" si="3"/>
        <v/>
      </c>
      <c r="K57" s="31" t="str">
        <f t="shared" si="4"/>
        <v/>
      </c>
    </row>
    <row r="58" spans="1:11" ht="32.25" customHeight="1">
      <c r="A58" s="33">
        <v>50</v>
      </c>
      <c r="B58" s="103"/>
      <c r="C58" s="104"/>
      <c r="D58" s="103"/>
      <c r="E58" s="105"/>
      <c r="F58" s="86" t="str">
        <f>IFERROR(VLOOKUP(E58,テーブル48[],2,FALSE)&amp;"","")</f>
        <v/>
      </c>
      <c r="G58" s="106"/>
      <c r="H58" s="107"/>
      <c r="I58" s="32"/>
      <c r="J58" s="32" t="str">
        <f t="shared" si="3"/>
        <v/>
      </c>
      <c r="K58" s="31" t="str">
        <f t="shared" si="4"/>
        <v/>
      </c>
    </row>
    <row r="59" spans="1:11" ht="32.25" customHeight="1">
      <c r="A59" s="33">
        <v>51</v>
      </c>
      <c r="B59" s="103"/>
      <c r="C59" s="104"/>
      <c r="D59" s="103"/>
      <c r="E59" s="105"/>
      <c r="F59" s="86" t="str">
        <f>IFERROR(VLOOKUP(E59,テーブル48[],2,FALSE)&amp;"","")</f>
        <v/>
      </c>
      <c r="G59" s="106"/>
      <c r="H59" s="107"/>
      <c r="I59" s="32"/>
      <c r="J59" s="32" t="str">
        <f t="shared" si="3"/>
        <v/>
      </c>
      <c r="K59" s="31" t="str">
        <f t="shared" si="4"/>
        <v/>
      </c>
    </row>
    <row r="60" spans="1:11" ht="32.25" customHeight="1">
      <c r="A60" s="33">
        <v>52</v>
      </c>
      <c r="B60" s="103"/>
      <c r="C60" s="104"/>
      <c r="D60" s="103"/>
      <c r="E60" s="105"/>
      <c r="F60" s="86" t="str">
        <f>IFERROR(VLOOKUP(E60,テーブル48[],2,FALSE)&amp;"","")</f>
        <v/>
      </c>
      <c r="G60" s="106"/>
      <c r="H60" s="107"/>
      <c r="I60" s="32"/>
      <c r="J60" s="32" t="str">
        <f t="shared" si="3"/>
        <v/>
      </c>
      <c r="K60" s="31" t="str">
        <f t="shared" si="4"/>
        <v/>
      </c>
    </row>
    <row r="61" spans="1:11" ht="32.25" customHeight="1">
      <c r="A61" s="33">
        <v>53</v>
      </c>
      <c r="B61" s="103"/>
      <c r="C61" s="104"/>
      <c r="D61" s="103"/>
      <c r="E61" s="105"/>
      <c r="F61" s="86" t="str">
        <f>IFERROR(VLOOKUP(E61,テーブル48[],2,FALSE)&amp;"","")</f>
        <v/>
      </c>
      <c r="G61" s="106"/>
      <c r="H61" s="107"/>
      <c r="I61" s="32"/>
      <c r="J61" s="32" t="str">
        <f t="shared" si="3"/>
        <v/>
      </c>
      <c r="K61" s="31" t="str">
        <f t="shared" si="4"/>
        <v/>
      </c>
    </row>
    <row r="62" spans="1:11" ht="32.25" customHeight="1">
      <c r="A62" s="33">
        <v>54</v>
      </c>
      <c r="B62" s="103"/>
      <c r="C62" s="104"/>
      <c r="D62" s="103"/>
      <c r="E62" s="105"/>
      <c r="F62" s="86" t="str">
        <f>IFERROR(VLOOKUP(E62,テーブル48[],2,FALSE)&amp;"","")</f>
        <v/>
      </c>
      <c r="G62" s="106"/>
      <c r="H62" s="107"/>
      <c r="I62" s="32"/>
      <c r="J62" s="32" t="str">
        <f t="shared" si="3"/>
        <v/>
      </c>
      <c r="K62" s="31" t="str">
        <f t="shared" si="4"/>
        <v/>
      </c>
    </row>
    <row r="63" spans="1:11" ht="32.25" customHeight="1">
      <c r="A63" s="33">
        <v>55</v>
      </c>
      <c r="B63" s="103"/>
      <c r="C63" s="104"/>
      <c r="D63" s="103"/>
      <c r="E63" s="105"/>
      <c r="F63" s="86" t="str">
        <f>IFERROR(VLOOKUP(E63,テーブル48[],2,FALSE)&amp;"","")</f>
        <v/>
      </c>
      <c r="G63" s="106"/>
      <c r="H63" s="107"/>
      <c r="I63" s="32"/>
      <c r="J63" s="32" t="str">
        <f t="shared" si="3"/>
        <v/>
      </c>
      <c r="K63" s="31" t="str">
        <f t="shared" si="4"/>
        <v/>
      </c>
    </row>
    <row r="64" spans="1:11" ht="32.25" customHeight="1">
      <c r="A64" s="33">
        <v>56</v>
      </c>
      <c r="B64" s="103"/>
      <c r="C64" s="104"/>
      <c r="D64" s="103"/>
      <c r="E64" s="105"/>
      <c r="F64" s="86" t="str">
        <f>IFERROR(VLOOKUP(E64,テーブル48[],2,FALSE)&amp;"","")</f>
        <v/>
      </c>
      <c r="G64" s="106"/>
      <c r="H64" s="107"/>
      <c r="I64" s="32"/>
      <c r="J64" s="32" t="str">
        <f t="shared" si="3"/>
        <v/>
      </c>
      <c r="K64" s="31" t="str">
        <f t="shared" si="4"/>
        <v/>
      </c>
    </row>
    <row r="65" spans="1:11" ht="32.25" customHeight="1">
      <c r="A65" s="33">
        <v>57</v>
      </c>
      <c r="B65" s="103"/>
      <c r="C65" s="104"/>
      <c r="D65" s="103"/>
      <c r="E65" s="105"/>
      <c r="F65" s="86" t="str">
        <f>IFERROR(VLOOKUP(E65,テーブル48[],2,FALSE)&amp;"","")</f>
        <v/>
      </c>
      <c r="G65" s="106"/>
      <c r="H65" s="107"/>
      <c r="I65" s="32"/>
      <c r="J65" s="32" t="str">
        <f t="shared" si="3"/>
        <v/>
      </c>
      <c r="K65" s="31" t="str">
        <f t="shared" si="4"/>
        <v/>
      </c>
    </row>
    <row r="66" spans="1:11" ht="32.25" customHeight="1">
      <c r="A66" s="33">
        <v>58</v>
      </c>
      <c r="B66" s="103"/>
      <c r="C66" s="104"/>
      <c r="D66" s="103"/>
      <c r="E66" s="105"/>
      <c r="F66" s="86" t="str">
        <f>IFERROR(VLOOKUP(E66,テーブル48[],2,FALSE)&amp;"","")</f>
        <v/>
      </c>
      <c r="G66" s="106"/>
      <c r="H66" s="107"/>
      <c r="I66" s="32"/>
      <c r="J66" s="32" t="str">
        <f t="shared" si="3"/>
        <v/>
      </c>
      <c r="K66" s="31" t="str">
        <f t="shared" si="4"/>
        <v/>
      </c>
    </row>
    <row r="67" spans="1:11" ht="32.25" customHeight="1">
      <c r="A67" s="33">
        <v>59</v>
      </c>
      <c r="B67" s="103"/>
      <c r="C67" s="104"/>
      <c r="D67" s="103"/>
      <c r="E67" s="105"/>
      <c r="F67" s="86" t="str">
        <f>IFERROR(VLOOKUP(E67,テーブル48[],2,FALSE)&amp;"","")</f>
        <v/>
      </c>
      <c r="G67" s="106"/>
      <c r="H67" s="107"/>
      <c r="I67" s="32"/>
      <c r="J67" s="32" t="str">
        <f t="shared" si="3"/>
        <v/>
      </c>
      <c r="K67" s="31" t="str">
        <f t="shared" si="4"/>
        <v/>
      </c>
    </row>
    <row r="68" spans="1:11" ht="32.25" customHeight="1">
      <c r="A68" s="33">
        <v>60</v>
      </c>
      <c r="B68" s="103"/>
      <c r="C68" s="104"/>
      <c r="D68" s="103"/>
      <c r="E68" s="105"/>
      <c r="F68" s="86" t="str">
        <f>IFERROR(VLOOKUP(E68,テーブル48[],2,FALSE)&amp;"","")</f>
        <v/>
      </c>
      <c r="G68" s="106"/>
      <c r="H68" s="107"/>
      <c r="I68" s="32"/>
      <c r="J68" s="32" t="str">
        <f t="shared" si="3"/>
        <v/>
      </c>
      <c r="K68" s="31" t="str">
        <f t="shared" si="4"/>
        <v/>
      </c>
    </row>
    <row r="69" spans="1:11" ht="32.25" customHeight="1">
      <c r="A69" s="33">
        <v>61</v>
      </c>
      <c r="B69" s="103"/>
      <c r="C69" s="104"/>
      <c r="D69" s="103"/>
      <c r="E69" s="105"/>
      <c r="F69" s="86" t="str">
        <f>IFERROR(VLOOKUP(E69,テーブル48[],2,FALSE)&amp;"","")</f>
        <v/>
      </c>
      <c r="G69" s="106"/>
      <c r="H69" s="107"/>
      <c r="I69" s="32"/>
      <c r="J69" s="32" t="str">
        <f t="shared" si="3"/>
        <v/>
      </c>
      <c r="K69" s="31" t="str">
        <f t="shared" si="4"/>
        <v/>
      </c>
    </row>
    <row r="70" spans="1:11" ht="32.25" customHeight="1">
      <c r="A70" s="33">
        <v>62</v>
      </c>
      <c r="B70" s="103"/>
      <c r="C70" s="104"/>
      <c r="D70" s="103"/>
      <c r="E70" s="105"/>
      <c r="F70" s="86" t="str">
        <f>IFERROR(VLOOKUP(E70,テーブル48[],2,FALSE)&amp;"","")</f>
        <v/>
      </c>
      <c r="G70" s="106"/>
      <c r="H70" s="107"/>
      <c r="I70" s="32"/>
      <c r="J70" s="32" t="str">
        <f t="shared" si="3"/>
        <v/>
      </c>
      <c r="K70" s="31" t="str">
        <f t="shared" si="4"/>
        <v/>
      </c>
    </row>
    <row r="71" spans="1:11" ht="32.25" customHeight="1">
      <c r="A71" s="33">
        <v>63</v>
      </c>
      <c r="B71" s="103"/>
      <c r="C71" s="104"/>
      <c r="D71" s="103"/>
      <c r="E71" s="105"/>
      <c r="F71" s="86" t="str">
        <f>IFERROR(VLOOKUP(E71,テーブル48[],2,FALSE)&amp;"","")</f>
        <v/>
      </c>
      <c r="G71" s="106"/>
      <c r="H71" s="107"/>
      <c r="I71" s="32"/>
      <c r="J71" s="32" t="str">
        <f t="shared" si="3"/>
        <v/>
      </c>
      <c r="K71" s="31" t="str">
        <f t="shared" si="4"/>
        <v/>
      </c>
    </row>
    <row r="72" spans="1:11" ht="32.25" customHeight="1">
      <c r="A72" s="33">
        <v>64</v>
      </c>
      <c r="B72" s="103"/>
      <c r="C72" s="104"/>
      <c r="D72" s="103"/>
      <c r="E72" s="105"/>
      <c r="F72" s="86" t="str">
        <f>IFERROR(VLOOKUP(E72,テーブル48[],2,FALSE)&amp;"","")</f>
        <v/>
      </c>
      <c r="G72" s="106"/>
      <c r="H72" s="107"/>
      <c r="I72" s="32"/>
      <c r="J72" s="32" t="str">
        <f t="shared" si="3"/>
        <v/>
      </c>
      <c r="K72" s="31" t="str">
        <f t="shared" si="4"/>
        <v/>
      </c>
    </row>
    <row r="73" spans="1:11" ht="32.25" customHeight="1">
      <c r="A73" s="33">
        <v>65</v>
      </c>
      <c r="B73" s="103"/>
      <c r="C73" s="104"/>
      <c r="D73" s="103"/>
      <c r="E73" s="105"/>
      <c r="F73" s="86" t="str">
        <f>IFERROR(VLOOKUP(E73,テーブル48[],2,FALSE)&amp;"","")</f>
        <v/>
      </c>
      <c r="G73" s="106"/>
      <c r="H73" s="107"/>
      <c r="I73" s="32"/>
      <c r="J73" s="32" t="str">
        <f t="shared" si="3"/>
        <v/>
      </c>
      <c r="K73" s="31" t="str">
        <f t="shared" ref="K73:K104" si="5">IF(AND(B73&lt;&gt;"",C73&lt;&gt;"",D73&lt;&gt;"",E73&lt;&gt;"",F73&lt;&gt;"",G73&lt;&gt;""),SUM(I73:J73),"")</f>
        <v/>
      </c>
    </row>
    <row r="74" spans="1:11" ht="32.25" customHeight="1">
      <c r="A74" s="33">
        <v>66</v>
      </c>
      <c r="B74" s="103"/>
      <c r="C74" s="104"/>
      <c r="D74" s="103"/>
      <c r="E74" s="105"/>
      <c r="F74" s="86" t="str">
        <f>IFERROR(VLOOKUP(E74,テーブル48[],2,FALSE)&amp;"","")</f>
        <v/>
      </c>
      <c r="G74" s="106"/>
      <c r="H74" s="107"/>
      <c r="I74" s="32" t="str">
        <f t="shared" ref="I74:I108" si="6">IF(E74="","",VLOOKUP(E74,$T$9:$X$12,4,0)*H74)</f>
        <v/>
      </c>
      <c r="J74" s="32" t="str">
        <f t="shared" si="3"/>
        <v/>
      </c>
      <c r="K74" s="31" t="str">
        <f t="shared" si="5"/>
        <v/>
      </c>
    </row>
    <row r="75" spans="1:11" ht="32.25" customHeight="1">
      <c r="A75" s="33">
        <v>67</v>
      </c>
      <c r="B75" s="103"/>
      <c r="C75" s="104"/>
      <c r="D75" s="103"/>
      <c r="E75" s="105"/>
      <c r="F75" s="86" t="str">
        <f>IFERROR(VLOOKUP(E75,テーブル48[],2,FALSE)&amp;"","")</f>
        <v/>
      </c>
      <c r="G75" s="106"/>
      <c r="H75" s="107"/>
      <c r="I75" s="32" t="str">
        <f t="shared" si="6"/>
        <v/>
      </c>
      <c r="J75" s="32" t="str">
        <f t="shared" ref="J75:J108" si="7">IF(E75="","",VLOOKUP(E75,$T$9:$X$12,5,0))</f>
        <v/>
      </c>
      <c r="K75" s="31" t="str">
        <f t="shared" si="5"/>
        <v/>
      </c>
    </row>
    <row r="76" spans="1:11" ht="32.25" customHeight="1">
      <c r="A76" s="33">
        <v>68</v>
      </c>
      <c r="B76" s="103"/>
      <c r="C76" s="104"/>
      <c r="D76" s="103"/>
      <c r="E76" s="105"/>
      <c r="F76" s="86" t="str">
        <f>IFERROR(VLOOKUP(E76,テーブル48[],2,FALSE)&amp;"","")</f>
        <v/>
      </c>
      <c r="G76" s="106"/>
      <c r="H76" s="107"/>
      <c r="I76" s="32" t="str">
        <f t="shared" si="6"/>
        <v/>
      </c>
      <c r="J76" s="32" t="str">
        <f t="shared" si="7"/>
        <v/>
      </c>
      <c r="K76" s="31" t="str">
        <f t="shared" si="5"/>
        <v/>
      </c>
    </row>
    <row r="77" spans="1:11" ht="32.25" customHeight="1">
      <c r="A77" s="33">
        <v>69</v>
      </c>
      <c r="B77" s="103"/>
      <c r="C77" s="104"/>
      <c r="D77" s="103"/>
      <c r="E77" s="105"/>
      <c r="F77" s="86" t="str">
        <f>IFERROR(VLOOKUP(E77,テーブル48[],2,FALSE)&amp;"","")</f>
        <v/>
      </c>
      <c r="G77" s="106"/>
      <c r="H77" s="107"/>
      <c r="I77" s="32" t="str">
        <f t="shared" si="6"/>
        <v/>
      </c>
      <c r="J77" s="32" t="str">
        <f t="shared" si="7"/>
        <v/>
      </c>
      <c r="K77" s="31" t="str">
        <f t="shared" si="5"/>
        <v/>
      </c>
    </row>
    <row r="78" spans="1:11" ht="32.25" customHeight="1">
      <c r="A78" s="33">
        <v>70</v>
      </c>
      <c r="B78" s="103"/>
      <c r="C78" s="104"/>
      <c r="D78" s="103"/>
      <c r="E78" s="105"/>
      <c r="F78" s="86" t="str">
        <f>IFERROR(VLOOKUP(E78,テーブル48[],2,FALSE)&amp;"","")</f>
        <v/>
      </c>
      <c r="G78" s="106"/>
      <c r="H78" s="107"/>
      <c r="I78" s="32" t="str">
        <f t="shared" si="6"/>
        <v/>
      </c>
      <c r="J78" s="32" t="str">
        <f t="shared" si="7"/>
        <v/>
      </c>
      <c r="K78" s="31" t="str">
        <f t="shared" si="5"/>
        <v/>
      </c>
    </row>
    <row r="79" spans="1:11" ht="32.25" customHeight="1">
      <c r="A79" s="33">
        <v>71</v>
      </c>
      <c r="B79" s="103"/>
      <c r="C79" s="104"/>
      <c r="D79" s="103"/>
      <c r="E79" s="105"/>
      <c r="F79" s="86" t="str">
        <f>IFERROR(VLOOKUP(E79,テーブル48[],2,FALSE)&amp;"","")</f>
        <v/>
      </c>
      <c r="G79" s="106"/>
      <c r="H79" s="107"/>
      <c r="I79" s="32" t="str">
        <f t="shared" si="6"/>
        <v/>
      </c>
      <c r="J79" s="32" t="str">
        <f t="shared" si="7"/>
        <v/>
      </c>
      <c r="K79" s="31" t="str">
        <f t="shared" si="5"/>
        <v/>
      </c>
    </row>
    <row r="80" spans="1:11" ht="32.25" customHeight="1">
      <c r="A80" s="33">
        <v>72</v>
      </c>
      <c r="B80" s="103"/>
      <c r="C80" s="104"/>
      <c r="D80" s="103"/>
      <c r="E80" s="105"/>
      <c r="F80" s="86" t="str">
        <f>IFERROR(VLOOKUP(E80,テーブル48[],2,FALSE)&amp;"","")</f>
        <v/>
      </c>
      <c r="G80" s="106"/>
      <c r="H80" s="107"/>
      <c r="I80" s="32" t="str">
        <f t="shared" si="6"/>
        <v/>
      </c>
      <c r="J80" s="32" t="str">
        <f t="shared" si="7"/>
        <v/>
      </c>
      <c r="K80" s="31" t="str">
        <f t="shared" si="5"/>
        <v/>
      </c>
    </row>
    <row r="81" spans="1:11" ht="32.25" customHeight="1">
      <c r="A81" s="33">
        <v>73</v>
      </c>
      <c r="B81" s="103"/>
      <c r="C81" s="104"/>
      <c r="D81" s="103"/>
      <c r="E81" s="105"/>
      <c r="F81" s="86" t="str">
        <f>IFERROR(VLOOKUP(E81,テーブル48[],2,FALSE)&amp;"","")</f>
        <v/>
      </c>
      <c r="G81" s="106"/>
      <c r="H81" s="107"/>
      <c r="I81" s="32" t="str">
        <f t="shared" si="6"/>
        <v/>
      </c>
      <c r="J81" s="32" t="str">
        <f t="shared" si="7"/>
        <v/>
      </c>
      <c r="K81" s="31" t="str">
        <f t="shared" si="5"/>
        <v/>
      </c>
    </row>
    <row r="82" spans="1:11" ht="32.25" customHeight="1">
      <c r="A82" s="33">
        <v>74</v>
      </c>
      <c r="B82" s="103"/>
      <c r="C82" s="104"/>
      <c r="D82" s="103"/>
      <c r="E82" s="105"/>
      <c r="F82" s="86" t="str">
        <f>IFERROR(VLOOKUP(E82,テーブル48[],2,FALSE)&amp;"","")</f>
        <v/>
      </c>
      <c r="G82" s="106"/>
      <c r="H82" s="107"/>
      <c r="I82" s="32" t="str">
        <f t="shared" si="6"/>
        <v/>
      </c>
      <c r="J82" s="32" t="str">
        <f t="shared" si="7"/>
        <v/>
      </c>
      <c r="K82" s="31" t="str">
        <f t="shared" si="5"/>
        <v/>
      </c>
    </row>
    <row r="83" spans="1:11" ht="32.25" customHeight="1">
      <c r="A83" s="33">
        <v>75</v>
      </c>
      <c r="B83" s="103"/>
      <c r="C83" s="104"/>
      <c r="D83" s="103"/>
      <c r="E83" s="105"/>
      <c r="F83" s="86" t="str">
        <f>IFERROR(VLOOKUP(E83,テーブル48[],2,FALSE)&amp;"","")</f>
        <v/>
      </c>
      <c r="G83" s="106"/>
      <c r="H83" s="107"/>
      <c r="I83" s="32" t="str">
        <f t="shared" si="6"/>
        <v/>
      </c>
      <c r="J83" s="32" t="str">
        <f t="shared" si="7"/>
        <v/>
      </c>
      <c r="K83" s="31" t="str">
        <f t="shared" si="5"/>
        <v/>
      </c>
    </row>
    <row r="84" spans="1:11" ht="32.25" customHeight="1">
      <c r="A84" s="33">
        <v>76</v>
      </c>
      <c r="B84" s="103"/>
      <c r="C84" s="104"/>
      <c r="D84" s="103"/>
      <c r="E84" s="105"/>
      <c r="F84" s="86" t="str">
        <f>IFERROR(VLOOKUP(E84,テーブル48[],2,FALSE)&amp;"","")</f>
        <v/>
      </c>
      <c r="G84" s="106"/>
      <c r="H84" s="107"/>
      <c r="I84" s="32" t="str">
        <f t="shared" si="6"/>
        <v/>
      </c>
      <c r="J84" s="32" t="str">
        <f t="shared" si="7"/>
        <v/>
      </c>
      <c r="K84" s="31" t="str">
        <f t="shared" si="5"/>
        <v/>
      </c>
    </row>
    <row r="85" spans="1:11" ht="32.25" customHeight="1">
      <c r="A85" s="33">
        <v>77</v>
      </c>
      <c r="B85" s="103"/>
      <c r="C85" s="104"/>
      <c r="D85" s="103"/>
      <c r="E85" s="105"/>
      <c r="F85" s="86" t="str">
        <f>IFERROR(VLOOKUP(E85,テーブル48[],2,FALSE)&amp;"","")</f>
        <v/>
      </c>
      <c r="G85" s="106"/>
      <c r="H85" s="107"/>
      <c r="I85" s="32" t="str">
        <f t="shared" si="6"/>
        <v/>
      </c>
      <c r="J85" s="32" t="str">
        <f t="shared" si="7"/>
        <v/>
      </c>
      <c r="K85" s="31" t="str">
        <f t="shared" si="5"/>
        <v/>
      </c>
    </row>
    <row r="86" spans="1:11" ht="32.25" customHeight="1">
      <c r="A86" s="33">
        <v>78</v>
      </c>
      <c r="B86" s="103"/>
      <c r="C86" s="104"/>
      <c r="D86" s="103"/>
      <c r="E86" s="105"/>
      <c r="F86" s="86" t="str">
        <f>IFERROR(VLOOKUP(E86,テーブル48[],2,FALSE)&amp;"","")</f>
        <v/>
      </c>
      <c r="G86" s="106"/>
      <c r="H86" s="107"/>
      <c r="I86" s="32" t="str">
        <f t="shared" si="6"/>
        <v/>
      </c>
      <c r="J86" s="32" t="str">
        <f t="shared" si="7"/>
        <v/>
      </c>
      <c r="K86" s="31" t="str">
        <f t="shared" si="5"/>
        <v/>
      </c>
    </row>
    <row r="87" spans="1:11" ht="32.25" customHeight="1">
      <c r="A87" s="33">
        <v>79</v>
      </c>
      <c r="B87" s="103"/>
      <c r="C87" s="104"/>
      <c r="D87" s="103"/>
      <c r="E87" s="105"/>
      <c r="F87" s="86" t="str">
        <f>IFERROR(VLOOKUP(E87,テーブル48[],2,FALSE)&amp;"","")</f>
        <v/>
      </c>
      <c r="G87" s="106"/>
      <c r="H87" s="107"/>
      <c r="I87" s="32" t="str">
        <f t="shared" si="6"/>
        <v/>
      </c>
      <c r="J87" s="32" t="str">
        <f t="shared" si="7"/>
        <v/>
      </c>
      <c r="K87" s="31" t="str">
        <f t="shared" si="5"/>
        <v/>
      </c>
    </row>
    <row r="88" spans="1:11" ht="32.25" customHeight="1">
      <c r="A88" s="33">
        <v>80</v>
      </c>
      <c r="B88" s="103"/>
      <c r="C88" s="104"/>
      <c r="D88" s="103"/>
      <c r="E88" s="105"/>
      <c r="F88" s="86" t="str">
        <f>IFERROR(VLOOKUP(E88,テーブル48[],2,FALSE)&amp;"","")</f>
        <v/>
      </c>
      <c r="G88" s="106"/>
      <c r="H88" s="107"/>
      <c r="I88" s="32" t="str">
        <f t="shared" si="6"/>
        <v/>
      </c>
      <c r="J88" s="32" t="str">
        <f t="shared" si="7"/>
        <v/>
      </c>
      <c r="K88" s="31" t="str">
        <f t="shared" si="5"/>
        <v/>
      </c>
    </row>
    <row r="89" spans="1:11" ht="32.25" customHeight="1">
      <c r="A89" s="33">
        <v>81</v>
      </c>
      <c r="B89" s="103"/>
      <c r="C89" s="104"/>
      <c r="D89" s="103"/>
      <c r="E89" s="105"/>
      <c r="F89" s="86" t="str">
        <f>IFERROR(VLOOKUP(E89,テーブル48[],2,FALSE)&amp;"","")</f>
        <v/>
      </c>
      <c r="G89" s="106"/>
      <c r="H89" s="107"/>
      <c r="I89" s="32" t="str">
        <f t="shared" si="6"/>
        <v/>
      </c>
      <c r="J89" s="32" t="str">
        <f t="shared" si="7"/>
        <v/>
      </c>
      <c r="K89" s="31" t="str">
        <f t="shared" si="5"/>
        <v/>
      </c>
    </row>
    <row r="90" spans="1:11" ht="32.25" customHeight="1">
      <c r="A90" s="33">
        <v>82</v>
      </c>
      <c r="B90" s="103"/>
      <c r="C90" s="104"/>
      <c r="D90" s="103"/>
      <c r="E90" s="105"/>
      <c r="F90" s="86" t="str">
        <f>IFERROR(VLOOKUP(E90,テーブル48[],2,FALSE)&amp;"","")</f>
        <v/>
      </c>
      <c r="G90" s="106"/>
      <c r="H90" s="107"/>
      <c r="I90" s="32" t="str">
        <f t="shared" si="6"/>
        <v/>
      </c>
      <c r="J90" s="32" t="str">
        <f t="shared" si="7"/>
        <v/>
      </c>
      <c r="K90" s="31" t="str">
        <f t="shared" si="5"/>
        <v/>
      </c>
    </row>
    <row r="91" spans="1:11" ht="32.25" customHeight="1">
      <c r="A91" s="33">
        <v>83</v>
      </c>
      <c r="B91" s="103"/>
      <c r="C91" s="104"/>
      <c r="D91" s="103"/>
      <c r="E91" s="105"/>
      <c r="F91" s="86" t="str">
        <f>IFERROR(VLOOKUP(E91,テーブル48[],2,FALSE)&amp;"","")</f>
        <v/>
      </c>
      <c r="G91" s="106"/>
      <c r="H91" s="107"/>
      <c r="I91" s="32" t="str">
        <f t="shared" si="6"/>
        <v/>
      </c>
      <c r="J91" s="32" t="str">
        <f t="shared" si="7"/>
        <v/>
      </c>
      <c r="K91" s="31" t="str">
        <f t="shared" si="5"/>
        <v/>
      </c>
    </row>
    <row r="92" spans="1:11" ht="32.25" customHeight="1">
      <c r="A92" s="33">
        <v>84</v>
      </c>
      <c r="B92" s="103"/>
      <c r="C92" s="104"/>
      <c r="D92" s="103"/>
      <c r="E92" s="105"/>
      <c r="F92" s="86" t="str">
        <f>IFERROR(VLOOKUP(E92,テーブル48[],2,FALSE)&amp;"","")</f>
        <v/>
      </c>
      <c r="G92" s="106"/>
      <c r="H92" s="107"/>
      <c r="I92" s="32" t="str">
        <f t="shared" si="6"/>
        <v/>
      </c>
      <c r="J92" s="32" t="str">
        <f t="shared" si="7"/>
        <v/>
      </c>
      <c r="K92" s="31" t="str">
        <f t="shared" si="5"/>
        <v/>
      </c>
    </row>
    <row r="93" spans="1:11" ht="32.25" customHeight="1">
      <c r="A93" s="33">
        <v>85</v>
      </c>
      <c r="B93" s="103"/>
      <c r="C93" s="104"/>
      <c r="D93" s="103"/>
      <c r="E93" s="105"/>
      <c r="F93" s="86" t="str">
        <f>IFERROR(VLOOKUP(E93,テーブル48[],2,FALSE)&amp;"","")</f>
        <v/>
      </c>
      <c r="G93" s="106"/>
      <c r="H93" s="107"/>
      <c r="I93" s="32" t="str">
        <f t="shared" si="6"/>
        <v/>
      </c>
      <c r="J93" s="32" t="str">
        <f t="shared" si="7"/>
        <v/>
      </c>
      <c r="K93" s="31" t="str">
        <f t="shared" si="5"/>
        <v/>
      </c>
    </row>
    <row r="94" spans="1:11" ht="32.25" customHeight="1">
      <c r="A94" s="33">
        <v>86</v>
      </c>
      <c r="B94" s="103"/>
      <c r="C94" s="104"/>
      <c r="D94" s="103"/>
      <c r="E94" s="105"/>
      <c r="F94" s="86" t="str">
        <f>IFERROR(VLOOKUP(E94,テーブル48[],2,FALSE)&amp;"","")</f>
        <v/>
      </c>
      <c r="G94" s="106"/>
      <c r="H94" s="107"/>
      <c r="I94" s="32" t="str">
        <f t="shared" si="6"/>
        <v/>
      </c>
      <c r="J94" s="32" t="str">
        <f t="shared" si="7"/>
        <v/>
      </c>
      <c r="K94" s="31" t="str">
        <f t="shared" si="5"/>
        <v/>
      </c>
    </row>
    <row r="95" spans="1:11" ht="32.25" customHeight="1">
      <c r="A95" s="33">
        <v>87</v>
      </c>
      <c r="B95" s="103"/>
      <c r="C95" s="104"/>
      <c r="D95" s="103"/>
      <c r="E95" s="105"/>
      <c r="F95" s="86" t="str">
        <f>IFERROR(VLOOKUP(E95,テーブル48[],2,FALSE)&amp;"","")</f>
        <v/>
      </c>
      <c r="G95" s="106"/>
      <c r="H95" s="107"/>
      <c r="I95" s="32" t="str">
        <f t="shared" si="6"/>
        <v/>
      </c>
      <c r="J95" s="32" t="str">
        <f t="shared" si="7"/>
        <v/>
      </c>
      <c r="K95" s="31" t="str">
        <f t="shared" si="5"/>
        <v/>
      </c>
    </row>
    <row r="96" spans="1:11" ht="32.25" customHeight="1">
      <c r="A96" s="33">
        <v>88</v>
      </c>
      <c r="B96" s="103"/>
      <c r="C96" s="104"/>
      <c r="D96" s="103"/>
      <c r="E96" s="105"/>
      <c r="F96" s="86" t="str">
        <f>IFERROR(VLOOKUP(E96,テーブル48[],2,FALSE)&amp;"","")</f>
        <v/>
      </c>
      <c r="G96" s="106"/>
      <c r="H96" s="107"/>
      <c r="I96" s="32" t="str">
        <f t="shared" si="6"/>
        <v/>
      </c>
      <c r="J96" s="32" t="str">
        <f t="shared" si="7"/>
        <v/>
      </c>
      <c r="K96" s="31" t="str">
        <f t="shared" si="5"/>
        <v/>
      </c>
    </row>
    <row r="97" spans="1:11" ht="32.25" customHeight="1">
      <c r="A97" s="33">
        <v>89</v>
      </c>
      <c r="B97" s="103"/>
      <c r="C97" s="104"/>
      <c r="D97" s="103"/>
      <c r="E97" s="105"/>
      <c r="F97" s="86" t="str">
        <f>IFERROR(VLOOKUP(E97,テーブル48[],2,FALSE)&amp;"","")</f>
        <v/>
      </c>
      <c r="G97" s="106"/>
      <c r="H97" s="107"/>
      <c r="I97" s="32" t="str">
        <f t="shared" si="6"/>
        <v/>
      </c>
      <c r="J97" s="32" t="str">
        <f t="shared" si="7"/>
        <v/>
      </c>
      <c r="K97" s="31" t="str">
        <f t="shared" si="5"/>
        <v/>
      </c>
    </row>
    <row r="98" spans="1:11" ht="32.25" customHeight="1">
      <c r="A98" s="33">
        <v>90</v>
      </c>
      <c r="B98" s="103"/>
      <c r="C98" s="104"/>
      <c r="D98" s="103"/>
      <c r="E98" s="105"/>
      <c r="F98" s="86" t="str">
        <f>IFERROR(VLOOKUP(E98,テーブル48[],2,FALSE)&amp;"","")</f>
        <v/>
      </c>
      <c r="G98" s="106"/>
      <c r="H98" s="107"/>
      <c r="I98" s="32" t="str">
        <f t="shared" si="6"/>
        <v/>
      </c>
      <c r="J98" s="32" t="str">
        <f t="shared" si="7"/>
        <v/>
      </c>
      <c r="K98" s="31" t="str">
        <f t="shared" si="5"/>
        <v/>
      </c>
    </row>
    <row r="99" spans="1:11" ht="32.25" customHeight="1">
      <c r="A99" s="33">
        <v>91</v>
      </c>
      <c r="B99" s="103"/>
      <c r="C99" s="104"/>
      <c r="D99" s="103"/>
      <c r="E99" s="105"/>
      <c r="F99" s="86" t="str">
        <f>IFERROR(VLOOKUP(E99,テーブル48[],2,FALSE)&amp;"","")</f>
        <v/>
      </c>
      <c r="G99" s="106"/>
      <c r="H99" s="107"/>
      <c r="I99" s="32" t="str">
        <f t="shared" si="6"/>
        <v/>
      </c>
      <c r="J99" s="32" t="str">
        <f t="shared" si="7"/>
        <v/>
      </c>
      <c r="K99" s="31" t="str">
        <f t="shared" si="5"/>
        <v/>
      </c>
    </row>
    <row r="100" spans="1:11" ht="32.25" customHeight="1">
      <c r="A100" s="33">
        <v>92</v>
      </c>
      <c r="B100" s="103"/>
      <c r="C100" s="104"/>
      <c r="D100" s="103"/>
      <c r="E100" s="105"/>
      <c r="F100" s="86" t="str">
        <f>IFERROR(VLOOKUP(E100,テーブル48[],2,FALSE)&amp;"","")</f>
        <v/>
      </c>
      <c r="G100" s="106"/>
      <c r="H100" s="107"/>
      <c r="I100" s="32" t="str">
        <f t="shared" si="6"/>
        <v/>
      </c>
      <c r="J100" s="32" t="str">
        <f t="shared" si="7"/>
        <v/>
      </c>
      <c r="K100" s="31" t="str">
        <f t="shared" si="5"/>
        <v/>
      </c>
    </row>
    <row r="101" spans="1:11" ht="32.25" customHeight="1">
      <c r="A101" s="33">
        <v>93</v>
      </c>
      <c r="B101" s="103"/>
      <c r="C101" s="104"/>
      <c r="D101" s="103"/>
      <c r="E101" s="105"/>
      <c r="F101" s="86" t="str">
        <f>IFERROR(VLOOKUP(E101,テーブル48[],2,FALSE)&amp;"","")</f>
        <v/>
      </c>
      <c r="G101" s="106"/>
      <c r="H101" s="107"/>
      <c r="I101" s="32" t="str">
        <f t="shared" si="6"/>
        <v/>
      </c>
      <c r="J101" s="32" t="str">
        <f t="shared" si="7"/>
        <v/>
      </c>
      <c r="K101" s="31" t="str">
        <f t="shared" si="5"/>
        <v/>
      </c>
    </row>
    <row r="102" spans="1:11" ht="32.25" customHeight="1">
      <c r="A102" s="33">
        <v>94</v>
      </c>
      <c r="B102" s="103"/>
      <c r="C102" s="104"/>
      <c r="D102" s="103"/>
      <c r="E102" s="105"/>
      <c r="F102" s="86" t="str">
        <f>IFERROR(VLOOKUP(E102,テーブル48[],2,FALSE)&amp;"","")</f>
        <v/>
      </c>
      <c r="G102" s="106"/>
      <c r="H102" s="107"/>
      <c r="I102" s="32" t="str">
        <f t="shared" si="6"/>
        <v/>
      </c>
      <c r="J102" s="32" t="str">
        <f t="shared" si="7"/>
        <v/>
      </c>
      <c r="K102" s="31" t="str">
        <f t="shared" si="5"/>
        <v/>
      </c>
    </row>
    <row r="103" spans="1:11" ht="32.25" customHeight="1">
      <c r="A103" s="33">
        <v>95</v>
      </c>
      <c r="B103" s="103"/>
      <c r="C103" s="104"/>
      <c r="D103" s="103"/>
      <c r="E103" s="105"/>
      <c r="F103" s="86" t="str">
        <f>IFERROR(VLOOKUP(E103,テーブル48[],2,FALSE)&amp;"","")</f>
        <v/>
      </c>
      <c r="G103" s="106"/>
      <c r="H103" s="107"/>
      <c r="I103" s="32" t="str">
        <f t="shared" si="6"/>
        <v/>
      </c>
      <c r="J103" s="32" t="str">
        <f t="shared" si="7"/>
        <v/>
      </c>
      <c r="K103" s="31" t="str">
        <f t="shared" si="5"/>
        <v/>
      </c>
    </row>
    <row r="104" spans="1:11" ht="32.25" customHeight="1">
      <c r="A104" s="33">
        <v>96</v>
      </c>
      <c r="B104" s="103"/>
      <c r="C104" s="104"/>
      <c r="D104" s="103"/>
      <c r="E104" s="105"/>
      <c r="F104" s="86" t="str">
        <f>IFERROR(VLOOKUP(E104,テーブル48[],2,FALSE)&amp;"","")</f>
        <v/>
      </c>
      <c r="G104" s="106"/>
      <c r="H104" s="107"/>
      <c r="I104" s="32" t="str">
        <f t="shared" si="6"/>
        <v/>
      </c>
      <c r="J104" s="32" t="str">
        <f t="shared" si="7"/>
        <v/>
      </c>
      <c r="K104" s="31" t="str">
        <f t="shared" si="5"/>
        <v/>
      </c>
    </row>
    <row r="105" spans="1:11" ht="32.25" customHeight="1">
      <c r="A105" s="33">
        <v>97</v>
      </c>
      <c r="B105" s="103"/>
      <c r="C105" s="104"/>
      <c r="D105" s="103"/>
      <c r="E105" s="105"/>
      <c r="F105" s="86" t="str">
        <f>IFERROR(VLOOKUP(E105,テーブル48[],2,FALSE)&amp;"","")</f>
        <v/>
      </c>
      <c r="G105" s="106"/>
      <c r="H105" s="107"/>
      <c r="I105" s="32" t="str">
        <f t="shared" si="6"/>
        <v/>
      </c>
      <c r="J105" s="32" t="str">
        <f t="shared" si="7"/>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IFERROR(VLOOKUP(E106,テーブル48[],2,FALSE)&amp;"","")</f>
        <v/>
      </c>
      <c r="G106" s="106"/>
      <c r="H106" s="107"/>
      <c r="I106" s="32" t="str">
        <f t="shared" si="6"/>
        <v/>
      </c>
      <c r="J106" s="32" t="str">
        <f t="shared" si="7"/>
        <v/>
      </c>
      <c r="K106" s="31" t="str">
        <f t="shared" si="8"/>
        <v/>
      </c>
    </row>
    <row r="107" spans="1:11" ht="32.25" customHeight="1">
      <c r="A107" s="33">
        <v>99</v>
      </c>
      <c r="B107" s="103"/>
      <c r="C107" s="104"/>
      <c r="D107" s="103"/>
      <c r="E107" s="105"/>
      <c r="F107" s="86" t="str">
        <f>IFERROR(VLOOKUP(E107,テーブル48[],2,FALSE)&amp;"","")</f>
        <v/>
      </c>
      <c r="G107" s="106"/>
      <c r="H107" s="107"/>
      <c r="I107" s="32" t="str">
        <f t="shared" si="6"/>
        <v/>
      </c>
      <c r="J107" s="32" t="str">
        <f t="shared" si="7"/>
        <v/>
      </c>
      <c r="K107" s="31" t="str">
        <f t="shared" si="8"/>
        <v/>
      </c>
    </row>
    <row r="108" spans="1:11" ht="32.25" customHeight="1">
      <c r="A108" s="33">
        <v>100</v>
      </c>
      <c r="B108" s="103"/>
      <c r="C108" s="104"/>
      <c r="D108" s="103"/>
      <c r="E108" s="105"/>
      <c r="F108" s="86" t="str">
        <f>IFERROR(VLOOKUP(E108,テーブル48[],2,FALSE)&amp;"","")</f>
        <v/>
      </c>
      <c r="G108" s="106"/>
      <c r="H108" s="107"/>
      <c r="I108" s="32" t="str">
        <f t="shared" si="6"/>
        <v/>
      </c>
      <c r="J108" s="32" t="str">
        <f t="shared" si="7"/>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password="9C9E" sheet="1" objects="1" scenarios="1"/>
  <mergeCells count="16">
    <mergeCell ref="F6:K6"/>
    <mergeCell ref="B6:D6"/>
    <mergeCell ref="C1:D1"/>
    <mergeCell ref="C2:D2"/>
    <mergeCell ref="E1:G2"/>
    <mergeCell ref="J7:J8"/>
    <mergeCell ref="K7:K8"/>
    <mergeCell ref="I7:I8"/>
    <mergeCell ref="A7:A8"/>
    <mergeCell ref="B7:B8"/>
    <mergeCell ref="C7:C8"/>
    <mergeCell ref="D7:D8"/>
    <mergeCell ref="E7:E8"/>
    <mergeCell ref="H7:H8"/>
    <mergeCell ref="G7:G8"/>
    <mergeCell ref="F7:F8"/>
  </mergeCells>
  <phoneticPr fontId="2"/>
  <conditionalFormatting sqref="H9:H108">
    <cfRule type="expression" dxfId="23" priority="2">
      <formula>FIND(3,E9)</formula>
    </cfRule>
    <cfRule type="expression" dxfId="22" priority="7">
      <formula>FIND(4,E9)</formula>
    </cfRule>
  </conditionalFormatting>
  <conditionalFormatting sqref="I9:I108">
    <cfRule type="expression" dxfId="21" priority="13">
      <formula>FIND(3,E9)</formula>
    </cfRule>
    <cfRule type="expression" dxfId="20" priority="14">
      <formula>FIND(4,E9)</formula>
    </cfRule>
  </conditionalFormatting>
  <conditionalFormatting sqref="J9:J108">
    <cfRule type="expression" dxfId="19" priority="12">
      <formula>FIND(1,E9)</formula>
    </cfRule>
  </conditionalFormatting>
  <dataValidations count="2">
    <dataValidation imeMode="disabled" allowBlank="1" showInputMessage="1" showErrorMessage="1" sqref="E9:E108 H14:H108"/>
    <dataValidation type="list" allowBlank="1" showInputMessage="1" showErrorMessage="1" sqref="G9:G108">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障がい児通所系事業所</vt:lpstr>
      <vt:lpstr>障がい者通所系事業所</vt:lpstr>
      <vt:lpstr>通所系障がい児事業所</vt:lpstr>
      <vt:lpstr>通所系障がい者事業所</vt:lpstr>
      <vt:lpstr>入所系事業所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佐藤 毅之</cp:lastModifiedBy>
  <cp:lastPrinted>2025-01-29T04:04:02Z</cp:lastPrinted>
  <dcterms:created xsi:type="dcterms:W3CDTF">2022-09-13T02:25:29Z</dcterms:created>
  <dcterms:modified xsi:type="dcterms:W3CDTF">2025-01-29T04:25:19Z</dcterms:modified>
</cp:coreProperties>
</file>