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5.37.39\share\02統計課\05統計調査\【現住人口調査システム】\2.月報作成\8.公表済資料\月報\"/>
    </mc:Choice>
  </mc:AlternateContent>
  <bookViews>
    <workbookView xWindow="120" yWindow="72" windowWidth="14952" windowHeight="8556"/>
  </bookViews>
  <sheets>
    <sheet name="概況" sheetId="1" r:id="rId1"/>
    <sheet name="移動者" sheetId="2" r:id="rId2"/>
    <sheet name="統計表" sheetId="3" r:id="rId3"/>
  </sheets>
  <externalReferences>
    <externalReference r:id="rId4"/>
  </externalReferences>
  <definedNames>
    <definedName name="A">#REF!</definedName>
    <definedName name="PN03_年齢別県人口">#REF!</definedName>
    <definedName name="_xlnm.Print_Area" localSheetId="1">移動者!#REF!</definedName>
    <definedName name="_xlnm.Print_Area" localSheetId="0">概況!#REF!</definedName>
    <definedName name="_xlnm.Print_Area" localSheetId="2">統計表!$A$1:$Y$341</definedName>
    <definedName name="_xlnm.Print_Titles" localSheetId="2">統計表!$1:$5</definedName>
    <definedName name="SN04_年齢別町人口">#REF!</definedName>
    <definedName name="ST02_今月分世帯ﾏｽﾀ">#REF!</definedName>
    <definedName name="TK02_今月月報統計表作成作業2" localSheetId="2">#REF!</definedName>
    <definedName name="TK02_今月月報統計表作成作業2">#REF!</definedName>
    <definedName name="TK02_統計表作成2">#REF!</definedName>
    <definedName name="TK03_今月月報世帯数">#REF!</definedName>
    <definedName name="TK04_年齢階級別移動者集計">#REF!</definedName>
    <definedName name="TK04_年齢別移動">#REF!</definedName>
    <definedName name="TK05_理由別移動">#REF!</definedName>
    <definedName name="TK05_理由別移動者集計">#REF!</definedName>
  </definedNames>
  <calcPr calcId="162913" calcMode="manual" fullCalcOnLoad="1"/>
</workbook>
</file>

<file path=xl/calcChain.xml><?xml version="1.0" encoding="utf-8"?>
<calcChain xmlns="http://schemas.openxmlformats.org/spreadsheetml/2006/main">
  <c r="B9" i="3" l="1"/>
  <c r="C10" i="3"/>
  <c r="D10" i="3"/>
  <c r="E10" i="3"/>
  <c r="F10" i="3"/>
  <c r="N10" i="3" s="1"/>
  <c r="G10" i="3"/>
  <c r="M10" i="3" s="1"/>
  <c r="H10" i="3"/>
  <c r="I10" i="3"/>
  <c r="J10" i="3"/>
  <c r="K10" i="3"/>
  <c r="L10" i="3"/>
  <c r="C11" i="3"/>
  <c r="D11" i="3"/>
  <c r="E11" i="3"/>
  <c r="F11" i="3"/>
  <c r="G11" i="3"/>
  <c r="M11" i="3" s="1"/>
  <c r="N11" i="3" s="1"/>
  <c r="H11" i="3"/>
  <c r="I11" i="3"/>
  <c r="J11" i="3"/>
  <c r="K11" i="3"/>
  <c r="L11" i="3"/>
  <c r="C18" i="3"/>
  <c r="D18" i="3"/>
  <c r="E18" i="3"/>
  <c r="G18" i="3"/>
  <c r="H18" i="3"/>
  <c r="I18" i="3"/>
  <c r="J18" i="3"/>
  <c r="K18" i="3"/>
  <c r="L18" i="3"/>
  <c r="F19" i="3"/>
  <c r="M19" i="3"/>
  <c r="N19" i="3" s="1"/>
  <c r="F20" i="3"/>
  <c r="M20" i="3"/>
  <c r="N20" i="3"/>
  <c r="C21" i="3"/>
  <c r="D21" i="3"/>
  <c r="E21" i="3"/>
  <c r="F21" i="3"/>
  <c r="G21" i="3"/>
  <c r="M21" i="3" s="1"/>
  <c r="N21" i="3" s="1"/>
  <c r="H21" i="3"/>
  <c r="I21" i="3"/>
  <c r="J21" i="3"/>
  <c r="K21" i="3"/>
  <c r="L21" i="3"/>
  <c r="F22" i="3"/>
  <c r="N22" i="3" s="1"/>
  <c r="M22" i="3"/>
  <c r="F23" i="3"/>
  <c r="N23" i="3" s="1"/>
  <c r="M23" i="3"/>
  <c r="B24" i="3"/>
  <c r="C25" i="3"/>
  <c r="D25" i="3"/>
  <c r="E25" i="3"/>
  <c r="E16" i="3" s="1"/>
  <c r="G25" i="3"/>
  <c r="G16" i="3" s="1"/>
  <c r="H25" i="3"/>
  <c r="I25" i="3"/>
  <c r="J25" i="3"/>
  <c r="K25" i="3"/>
  <c r="L25" i="3"/>
  <c r="C26" i="3"/>
  <c r="C17" i="3" s="1"/>
  <c r="D26" i="3"/>
  <c r="E26" i="3"/>
  <c r="G26" i="3"/>
  <c r="H26" i="3"/>
  <c r="I26" i="3"/>
  <c r="I17" i="3" s="1"/>
  <c r="J26" i="3"/>
  <c r="K26" i="3"/>
  <c r="K17" i="3" s="1"/>
  <c r="L26" i="3"/>
  <c r="C27" i="3"/>
  <c r="D27" i="3"/>
  <c r="F27" i="3" s="1"/>
  <c r="N27" i="3" s="1"/>
  <c r="E27" i="3"/>
  <c r="G27" i="3"/>
  <c r="M27" i="3" s="1"/>
  <c r="H27" i="3"/>
  <c r="H24" i="3" s="1"/>
  <c r="I27" i="3"/>
  <c r="J27" i="3"/>
  <c r="J24" i="3" s="1"/>
  <c r="K27" i="3"/>
  <c r="L27" i="3"/>
  <c r="F28" i="3"/>
  <c r="N28" i="3" s="1"/>
  <c r="M28" i="3"/>
  <c r="F29" i="3"/>
  <c r="M29" i="3"/>
  <c r="N29" i="3" s="1"/>
  <c r="C30" i="3"/>
  <c r="D30" i="3"/>
  <c r="E30" i="3"/>
  <c r="F30" i="3" s="1"/>
  <c r="G30" i="3"/>
  <c r="H30" i="3"/>
  <c r="I30" i="3"/>
  <c r="J30" i="3"/>
  <c r="K30" i="3"/>
  <c r="L30" i="3"/>
  <c r="F31" i="3"/>
  <c r="M31" i="3"/>
  <c r="N31" i="3"/>
  <c r="F32" i="3"/>
  <c r="N32" i="3" s="1"/>
  <c r="M32" i="3"/>
  <c r="C33" i="3"/>
  <c r="D33" i="3"/>
  <c r="D24" i="3" s="1"/>
  <c r="E33" i="3"/>
  <c r="G33" i="3"/>
  <c r="M33" i="3" s="1"/>
  <c r="H33" i="3"/>
  <c r="I33" i="3"/>
  <c r="J33" i="3"/>
  <c r="K33" i="3"/>
  <c r="L33" i="3"/>
  <c r="L24" i="3" s="1"/>
  <c r="F34" i="3"/>
  <c r="N34" i="3" s="1"/>
  <c r="M34" i="3"/>
  <c r="F35" i="3"/>
  <c r="M35" i="3"/>
  <c r="N35" i="3" s="1"/>
  <c r="C36" i="3"/>
  <c r="D36" i="3"/>
  <c r="E36" i="3"/>
  <c r="F36" i="3" s="1"/>
  <c r="N36" i="3" s="1"/>
  <c r="G36" i="3"/>
  <c r="H36" i="3"/>
  <c r="I36" i="3"/>
  <c r="J36" i="3"/>
  <c r="K36" i="3"/>
  <c r="L36" i="3"/>
  <c r="M36" i="3"/>
  <c r="F37" i="3"/>
  <c r="M37" i="3"/>
  <c r="N37" i="3"/>
  <c r="F38" i="3"/>
  <c r="N38" i="3" s="1"/>
  <c r="M38" i="3"/>
  <c r="C39" i="3"/>
  <c r="D39" i="3"/>
  <c r="F39" i="3" s="1"/>
  <c r="E39" i="3"/>
  <c r="G39" i="3"/>
  <c r="M39" i="3" s="1"/>
  <c r="H39" i="3"/>
  <c r="I39" i="3"/>
  <c r="J39" i="3"/>
  <c r="K39" i="3"/>
  <c r="L39" i="3"/>
  <c r="F40" i="3"/>
  <c r="N40" i="3" s="1"/>
  <c r="M40" i="3"/>
  <c r="F41" i="3"/>
  <c r="M41" i="3"/>
  <c r="N41" i="3" s="1"/>
  <c r="C42" i="3"/>
  <c r="D42" i="3"/>
  <c r="E42" i="3"/>
  <c r="F42" i="3" s="1"/>
  <c r="G42" i="3"/>
  <c r="H42" i="3"/>
  <c r="I42" i="3"/>
  <c r="M42" i="3" s="1"/>
  <c r="J42" i="3"/>
  <c r="K42" i="3"/>
  <c r="L42" i="3"/>
  <c r="F43" i="3"/>
  <c r="M43" i="3"/>
  <c r="N43" i="3"/>
  <c r="F44" i="3"/>
  <c r="N44" i="3" s="1"/>
  <c r="M44" i="3"/>
  <c r="C45" i="3"/>
  <c r="D45" i="3"/>
  <c r="F45" i="3" s="1"/>
  <c r="N45" i="3" s="1"/>
  <c r="E45" i="3"/>
  <c r="G45" i="3"/>
  <c r="M45" i="3" s="1"/>
  <c r="H45" i="3"/>
  <c r="I45" i="3"/>
  <c r="J45" i="3"/>
  <c r="K45" i="3"/>
  <c r="L45" i="3"/>
  <c r="F46" i="3"/>
  <c r="N46" i="3" s="1"/>
  <c r="M46" i="3"/>
  <c r="F47" i="3"/>
  <c r="M47" i="3"/>
  <c r="N47" i="3" s="1"/>
  <c r="C48" i="3"/>
  <c r="D48" i="3"/>
  <c r="E48" i="3"/>
  <c r="F48" i="3" s="1"/>
  <c r="N48" i="3" s="1"/>
  <c r="G48" i="3"/>
  <c r="H48" i="3"/>
  <c r="I48" i="3"/>
  <c r="J48" i="3"/>
  <c r="K48" i="3"/>
  <c r="L48" i="3"/>
  <c r="M48" i="3"/>
  <c r="F49" i="3"/>
  <c r="M49" i="3"/>
  <c r="N49" i="3"/>
  <c r="F50" i="3"/>
  <c r="N50" i="3" s="1"/>
  <c r="M50" i="3"/>
  <c r="C51" i="3"/>
  <c r="D51" i="3"/>
  <c r="F51" i="3" s="1"/>
  <c r="E51" i="3"/>
  <c r="G51" i="3"/>
  <c r="M51" i="3" s="1"/>
  <c r="H51" i="3"/>
  <c r="I51" i="3"/>
  <c r="J51" i="3"/>
  <c r="K51" i="3"/>
  <c r="L51" i="3"/>
  <c r="F52" i="3"/>
  <c r="N52" i="3" s="1"/>
  <c r="M52" i="3"/>
  <c r="F53" i="3"/>
  <c r="M53" i="3"/>
  <c r="N53" i="3" s="1"/>
  <c r="B54" i="3"/>
  <c r="C55" i="3"/>
  <c r="D55" i="3"/>
  <c r="F55" i="3" s="1"/>
  <c r="E55" i="3"/>
  <c r="G55" i="3"/>
  <c r="H55" i="3"/>
  <c r="H16" i="3" s="1"/>
  <c r="I55" i="3"/>
  <c r="I16" i="3" s="1"/>
  <c r="J55" i="3"/>
  <c r="J16" i="3" s="1"/>
  <c r="K55" i="3"/>
  <c r="L55" i="3"/>
  <c r="L16" i="3" s="1"/>
  <c r="C56" i="3"/>
  <c r="D56" i="3"/>
  <c r="D17" i="3" s="1"/>
  <c r="E56" i="3"/>
  <c r="E17" i="3" s="1"/>
  <c r="G56" i="3"/>
  <c r="H56" i="3"/>
  <c r="M56" i="3" s="1"/>
  <c r="I56" i="3"/>
  <c r="J56" i="3"/>
  <c r="K56" i="3"/>
  <c r="L56" i="3"/>
  <c r="L17" i="3" s="1"/>
  <c r="C57" i="3"/>
  <c r="C54" i="3" s="1"/>
  <c r="D57" i="3"/>
  <c r="E57" i="3"/>
  <c r="G57" i="3"/>
  <c r="H57" i="3"/>
  <c r="M57" i="3" s="1"/>
  <c r="I57" i="3"/>
  <c r="I54" i="3" s="1"/>
  <c r="J57" i="3"/>
  <c r="K57" i="3"/>
  <c r="K54" i="3" s="1"/>
  <c r="L57" i="3"/>
  <c r="F58" i="3"/>
  <c r="M58" i="3"/>
  <c r="N58" i="3" s="1"/>
  <c r="F59" i="3"/>
  <c r="M59" i="3"/>
  <c r="N59" i="3"/>
  <c r="C60" i="3"/>
  <c r="D60" i="3"/>
  <c r="E60" i="3"/>
  <c r="F60" i="3"/>
  <c r="G60" i="3"/>
  <c r="M60" i="3" s="1"/>
  <c r="N60" i="3" s="1"/>
  <c r="H60" i="3"/>
  <c r="I60" i="3"/>
  <c r="J60" i="3"/>
  <c r="K60" i="3"/>
  <c r="L60" i="3"/>
  <c r="F61" i="3"/>
  <c r="N61" i="3" s="1"/>
  <c r="M61" i="3"/>
  <c r="F62" i="3"/>
  <c r="N62" i="3" s="1"/>
  <c r="M62" i="3"/>
  <c r="C63" i="3"/>
  <c r="D63" i="3"/>
  <c r="F63" i="3" s="1"/>
  <c r="E63" i="3"/>
  <c r="E54" i="3" s="1"/>
  <c r="G63" i="3"/>
  <c r="H63" i="3"/>
  <c r="M63" i="3" s="1"/>
  <c r="I63" i="3"/>
  <c r="J63" i="3"/>
  <c r="K63" i="3"/>
  <c r="L63" i="3"/>
  <c r="F64" i="3"/>
  <c r="M64" i="3"/>
  <c r="N64" i="3" s="1"/>
  <c r="F65" i="3"/>
  <c r="M65" i="3"/>
  <c r="N65" i="3"/>
  <c r="C66" i="3"/>
  <c r="D66" i="3"/>
  <c r="E66" i="3"/>
  <c r="F66" i="3"/>
  <c r="G66" i="3"/>
  <c r="M66" i="3" s="1"/>
  <c r="H66" i="3"/>
  <c r="I66" i="3"/>
  <c r="J66" i="3"/>
  <c r="K66" i="3"/>
  <c r="L66" i="3"/>
  <c r="N66" i="3"/>
  <c r="F67" i="3"/>
  <c r="N67" i="3" s="1"/>
  <c r="M67" i="3"/>
  <c r="F68" i="3"/>
  <c r="N68" i="3" s="1"/>
  <c r="M68" i="3"/>
  <c r="C69" i="3"/>
  <c r="D69" i="3"/>
  <c r="F69" i="3" s="1"/>
  <c r="E69" i="3"/>
  <c r="G69" i="3"/>
  <c r="H69" i="3"/>
  <c r="I69" i="3"/>
  <c r="J69" i="3"/>
  <c r="K69" i="3"/>
  <c r="L69" i="3"/>
  <c r="F70" i="3"/>
  <c r="M70" i="3"/>
  <c r="N70" i="3" s="1"/>
  <c r="F71" i="3"/>
  <c r="M71" i="3"/>
  <c r="N71" i="3"/>
  <c r="C72" i="3"/>
  <c r="D72" i="3"/>
  <c r="E72" i="3"/>
  <c r="F72" i="3"/>
  <c r="G72" i="3"/>
  <c r="M72" i="3" s="1"/>
  <c r="N72" i="3" s="1"/>
  <c r="H72" i="3"/>
  <c r="I72" i="3"/>
  <c r="J72" i="3"/>
  <c r="K72" i="3"/>
  <c r="L72" i="3"/>
  <c r="F73" i="3"/>
  <c r="N73" i="3" s="1"/>
  <c r="M73" i="3"/>
  <c r="F74" i="3"/>
  <c r="N74" i="3" s="1"/>
  <c r="M74" i="3"/>
  <c r="C76" i="3"/>
  <c r="G76" i="3"/>
  <c r="K76" i="3"/>
  <c r="C77" i="3"/>
  <c r="G77" i="3"/>
  <c r="K77" i="3"/>
  <c r="C78" i="3"/>
  <c r="D78" i="3"/>
  <c r="F78" i="3" s="1"/>
  <c r="E78" i="3"/>
  <c r="G78" i="3"/>
  <c r="H78" i="3"/>
  <c r="I78" i="3"/>
  <c r="J78" i="3"/>
  <c r="K78" i="3"/>
  <c r="L78" i="3"/>
  <c r="F79" i="3"/>
  <c r="N79" i="3" s="1"/>
  <c r="M79" i="3"/>
  <c r="F80" i="3"/>
  <c r="M80" i="3"/>
  <c r="N80" i="3" s="1"/>
  <c r="C81" i="3"/>
  <c r="D81" i="3"/>
  <c r="E81" i="3"/>
  <c r="F81" i="3" s="1"/>
  <c r="N81" i="3" s="1"/>
  <c r="G81" i="3"/>
  <c r="H81" i="3"/>
  <c r="I81" i="3"/>
  <c r="J81" i="3"/>
  <c r="K81" i="3"/>
  <c r="L81" i="3"/>
  <c r="M81" i="3"/>
  <c r="F82" i="3"/>
  <c r="M82" i="3"/>
  <c r="N82" i="3"/>
  <c r="F83" i="3"/>
  <c r="N83" i="3" s="1"/>
  <c r="M83" i="3"/>
  <c r="B84" i="3"/>
  <c r="J84" i="3"/>
  <c r="C85" i="3"/>
  <c r="D85" i="3"/>
  <c r="D76" i="3" s="1"/>
  <c r="E85" i="3"/>
  <c r="F85" i="3"/>
  <c r="G85" i="3"/>
  <c r="H85" i="3"/>
  <c r="I85" i="3"/>
  <c r="J85" i="3"/>
  <c r="J76" i="3" s="1"/>
  <c r="K85" i="3"/>
  <c r="L85" i="3"/>
  <c r="L76" i="3" s="1"/>
  <c r="C86" i="3"/>
  <c r="D86" i="3"/>
  <c r="E86" i="3"/>
  <c r="F86" i="3"/>
  <c r="G86" i="3"/>
  <c r="M86" i="3" s="1"/>
  <c r="H86" i="3"/>
  <c r="H77" i="3" s="1"/>
  <c r="I86" i="3"/>
  <c r="J86" i="3"/>
  <c r="K86" i="3"/>
  <c r="L86" i="3"/>
  <c r="C87" i="3"/>
  <c r="D87" i="3"/>
  <c r="D84" i="3" s="1"/>
  <c r="E87" i="3"/>
  <c r="F87" i="3"/>
  <c r="G87" i="3"/>
  <c r="H87" i="3"/>
  <c r="I87" i="3"/>
  <c r="I84" i="3" s="1"/>
  <c r="J87" i="3"/>
  <c r="K87" i="3"/>
  <c r="L87" i="3"/>
  <c r="L84" i="3" s="1"/>
  <c r="F88" i="3"/>
  <c r="N88" i="3" s="1"/>
  <c r="M88" i="3"/>
  <c r="F89" i="3"/>
  <c r="N89" i="3" s="1"/>
  <c r="M89" i="3"/>
  <c r="C90" i="3"/>
  <c r="D90" i="3"/>
  <c r="F90" i="3" s="1"/>
  <c r="E90" i="3"/>
  <c r="E84" i="3" s="1"/>
  <c r="G90" i="3"/>
  <c r="H90" i="3"/>
  <c r="I90" i="3"/>
  <c r="J90" i="3"/>
  <c r="K90" i="3"/>
  <c r="L90" i="3"/>
  <c r="F91" i="3"/>
  <c r="M91" i="3"/>
  <c r="N91" i="3" s="1"/>
  <c r="F92" i="3"/>
  <c r="M92" i="3"/>
  <c r="N92" i="3"/>
  <c r="C93" i="3"/>
  <c r="C84" i="3" s="1"/>
  <c r="D93" i="3"/>
  <c r="E93" i="3"/>
  <c r="F93" i="3"/>
  <c r="N93" i="3" s="1"/>
  <c r="G93" i="3"/>
  <c r="M93" i="3" s="1"/>
  <c r="H93" i="3"/>
  <c r="I93" i="3"/>
  <c r="J93" i="3"/>
  <c r="K93" i="3"/>
  <c r="K84" i="3" s="1"/>
  <c r="L93" i="3"/>
  <c r="F94" i="3"/>
  <c r="N94" i="3" s="1"/>
  <c r="M94" i="3"/>
  <c r="F95" i="3"/>
  <c r="N95" i="3" s="1"/>
  <c r="M95" i="3"/>
  <c r="C96" i="3"/>
  <c r="D96" i="3"/>
  <c r="F96" i="3" s="1"/>
  <c r="E96" i="3"/>
  <c r="G96" i="3"/>
  <c r="H96" i="3"/>
  <c r="M96" i="3" s="1"/>
  <c r="I96" i="3"/>
  <c r="J96" i="3"/>
  <c r="K96" i="3"/>
  <c r="L96" i="3"/>
  <c r="F97" i="3"/>
  <c r="M97" i="3"/>
  <c r="N97" i="3" s="1"/>
  <c r="F98" i="3"/>
  <c r="M98" i="3"/>
  <c r="N98" i="3"/>
  <c r="B99" i="3"/>
  <c r="C100" i="3"/>
  <c r="D100" i="3"/>
  <c r="E100" i="3"/>
  <c r="G100" i="3"/>
  <c r="H100" i="3"/>
  <c r="I100" i="3"/>
  <c r="I76" i="3" s="1"/>
  <c r="J100" i="3"/>
  <c r="K100" i="3"/>
  <c r="L100" i="3"/>
  <c r="M100" i="3"/>
  <c r="C101" i="3"/>
  <c r="D101" i="3"/>
  <c r="E101" i="3"/>
  <c r="G101" i="3"/>
  <c r="H101" i="3"/>
  <c r="I101" i="3"/>
  <c r="J101" i="3"/>
  <c r="K101" i="3"/>
  <c r="L101" i="3"/>
  <c r="M101" i="3"/>
  <c r="C102" i="3"/>
  <c r="D102" i="3"/>
  <c r="D99" i="3" s="1"/>
  <c r="E102" i="3"/>
  <c r="F102" i="3" s="1"/>
  <c r="G102" i="3"/>
  <c r="H102" i="3"/>
  <c r="I102" i="3"/>
  <c r="M102" i="3" s="1"/>
  <c r="J102" i="3"/>
  <c r="J99" i="3" s="1"/>
  <c r="K102" i="3"/>
  <c r="L102" i="3"/>
  <c r="L99" i="3" s="1"/>
  <c r="F103" i="3"/>
  <c r="M103" i="3"/>
  <c r="N103" i="3"/>
  <c r="F104" i="3"/>
  <c r="N104" i="3" s="1"/>
  <c r="M104" i="3"/>
  <c r="C105" i="3"/>
  <c r="C99" i="3" s="1"/>
  <c r="D105" i="3"/>
  <c r="F105" i="3" s="1"/>
  <c r="E105" i="3"/>
  <c r="G105" i="3"/>
  <c r="H105" i="3"/>
  <c r="H99" i="3" s="1"/>
  <c r="I105" i="3"/>
  <c r="J105" i="3"/>
  <c r="K105" i="3"/>
  <c r="K99" i="3" s="1"/>
  <c r="L105" i="3"/>
  <c r="F106" i="3"/>
  <c r="N106" i="3" s="1"/>
  <c r="M106" i="3"/>
  <c r="F107" i="3"/>
  <c r="M107" i="3"/>
  <c r="N107" i="3" s="1"/>
  <c r="C108" i="3"/>
  <c r="D108" i="3"/>
  <c r="E108" i="3"/>
  <c r="F108" i="3" s="1"/>
  <c r="N108" i="3" s="1"/>
  <c r="G108" i="3"/>
  <c r="H108" i="3"/>
  <c r="I108" i="3"/>
  <c r="J108" i="3"/>
  <c r="K108" i="3"/>
  <c r="L108" i="3"/>
  <c r="M108" i="3"/>
  <c r="F109" i="3"/>
  <c r="M109" i="3"/>
  <c r="N109" i="3"/>
  <c r="F110" i="3"/>
  <c r="N110" i="3" s="1"/>
  <c r="M110" i="3"/>
  <c r="C111" i="3"/>
  <c r="D111" i="3"/>
  <c r="F111" i="3" s="1"/>
  <c r="E111" i="3"/>
  <c r="G111" i="3"/>
  <c r="M111" i="3" s="1"/>
  <c r="H111" i="3"/>
  <c r="I111" i="3"/>
  <c r="J111" i="3"/>
  <c r="K111" i="3"/>
  <c r="L111" i="3"/>
  <c r="F112" i="3"/>
  <c r="N112" i="3" s="1"/>
  <c r="M112" i="3"/>
  <c r="F113" i="3"/>
  <c r="M113" i="3"/>
  <c r="N113" i="3" s="1"/>
  <c r="C114" i="3"/>
  <c r="D114" i="3"/>
  <c r="E114" i="3"/>
  <c r="F114" i="3" s="1"/>
  <c r="G114" i="3"/>
  <c r="H114" i="3"/>
  <c r="I114" i="3"/>
  <c r="M114" i="3" s="1"/>
  <c r="J114" i="3"/>
  <c r="K114" i="3"/>
  <c r="L114" i="3"/>
  <c r="F115" i="3"/>
  <c r="M115" i="3"/>
  <c r="N115" i="3"/>
  <c r="F116" i="3"/>
  <c r="N116" i="3" s="1"/>
  <c r="M116" i="3"/>
  <c r="B117" i="3"/>
  <c r="C118" i="3"/>
  <c r="D118" i="3"/>
  <c r="E118" i="3"/>
  <c r="F118" i="3"/>
  <c r="N118" i="3" s="1"/>
  <c r="G118" i="3"/>
  <c r="M118" i="3" s="1"/>
  <c r="H118" i="3"/>
  <c r="H76" i="3" s="1"/>
  <c r="I118" i="3"/>
  <c r="J118" i="3"/>
  <c r="K118" i="3"/>
  <c r="L118" i="3"/>
  <c r="C119" i="3"/>
  <c r="D119" i="3"/>
  <c r="D77" i="3" s="1"/>
  <c r="E119" i="3"/>
  <c r="F119" i="3"/>
  <c r="G119" i="3"/>
  <c r="H119" i="3"/>
  <c r="I119" i="3"/>
  <c r="J119" i="3"/>
  <c r="K119" i="3"/>
  <c r="L119" i="3"/>
  <c r="L77" i="3" s="1"/>
  <c r="C120" i="3"/>
  <c r="D120" i="3"/>
  <c r="E120" i="3"/>
  <c r="F120" i="3"/>
  <c r="G120" i="3"/>
  <c r="M120" i="3" s="1"/>
  <c r="N120" i="3" s="1"/>
  <c r="H120" i="3"/>
  <c r="H117" i="3" s="1"/>
  <c r="I120" i="3"/>
  <c r="J120" i="3"/>
  <c r="J117" i="3" s="1"/>
  <c r="K120" i="3"/>
  <c r="L120" i="3"/>
  <c r="F121" i="3"/>
  <c r="N121" i="3" s="1"/>
  <c r="M121" i="3"/>
  <c r="F122" i="3"/>
  <c r="M122" i="3"/>
  <c r="C123" i="3"/>
  <c r="D123" i="3"/>
  <c r="E123" i="3"/>
  <c r="F123" i="3"/>
  <c r="G123" i="3"/>
  <c r="H123" i="3"/>
  <c r="I123" i="3"/>
  <c r="I117" i="3" s="1"/>
  <c r="J123" i="3"/>
  <c r="K123" i="3"/>
  <c r="L123" i="3"/>
  <c r="F124" i="3"/>
  <c r="M124" i="3"/>
  <c r="N124" i="3"/>
  <c r="F125" i="3"/>
  <c r="M125" i="3"/>
  <c r="N125" i="3"/>
  <c r="C126" i="3"/>
  <c r="D126" i="3"/>
  <c r="E126" i="3"/>
  <c r="F126" i="3"/>
  <c r="G126" i="3"/>
  <c r="H126" i="3"/>
  <c r="I126" i="3"/>
  <c r="J126" i="3"/>
  <c r="K126" i="3"/>
  <c r="L126" i="3"/>
  <c r="F127" i="3"/>
  <c r="N127" i="3" s="1"/>
  <c r="M127" i="3"/>
  <c r="F128" i="3"/>
  <c r="N128" i="3" s="1"/>
  <c r="M128" i="3"/>
  <c r="C129" i="3"/>
  <c r="D129" i="3"/>
  <c r="E129" i="3"/>
  <c r="G129" i="3"/>
  <c r="H129" i="3"/>
  <c r="M129" i="3" s="1"/>
  <c r="I129" i="3"/>
  <c r="J129" i="3"/>
  <c r="K129" i="3"/>
  <c r="L129" i="3"/>
  <c r="F130" i="3"/>
  <c r="M130" i="3"/>
  <c r="N130" i="3" s="1"/>
  <c r="F131" i="3"/>
  <c r="M131" i="3"/>
  <c r="N131" i="3"/>
  <c r="C132" i="3"/>
  <c r="D132" i="3"/>
  <c r="E132" i="3"/>
  <c r="F132" i="3"/>
  <c r="G132" i="3"/>
  <c r="H132" i="3"/>
  <c r="I132" i="3"/>
  <c r="J132" i="3"/>
  <c r="K132" i="3"/>
  <c r="L132" i="3"/>
  <c r="F133" i="3"/>
  <c r="M133" i="3"/>
  <c r="F134" i="3"/>
  <c r="M134" i="3"/>
  <c r="C135" i="3"/>
  <c r="D135" i="3"/>
  <c r="F135" i="3" s="1"/>
  <c r="E135" i="3"/>
  <c r="G135" i="3"/>
  <c r="H135" i="3"/>
  <c r="I135" i="3"/>
  <c r="J135" i="3"/>
  <c r="K135" i="3"/>
  <c r="L135" i="3"/>
  <c r="F136" i="3"/>
  <c r="M136" i="3"/>
  <c r="N136" i="3" s="1"/>
  <c r="F137" i="3"/>
  <c r="M137" i="3"/>
  <c r="N137" i="3"/>
  <c r="C138" i="3"/>
  <c r="D138" i="3"/>
  <c r="E138" i="3"/>
  <c r="F138" i="3"/>
  <c r="G138" i="3"/>
  <c r="H138" i="3"/>
  <c r="I138" i="3"/>
  <c r="J138" i="3"/>
  <c r="K138" i="3"/>
  <c r="L138" i="3"/>
  <c r="F139" i="3"/>
  <c r="N139" i="3" s="1"/>
  <c r="M139" i="3"/>
  <c r="F140" i="3"/>
  <c r="M140" i="3"/>
  <c r="N140" i="3"/>
  <c r="C142" i="3"/>
  <c r="E142" i="3"/>
  <c r="G142" i="3"/>
  <c r="C143" i="3"/>
  <c r="I143" i="3"/>
  <c r="K143" i="3"/>
  <c r="C144" i="3"/>
  <c r="D144" i="3"/>
  <c r="F144" i="3" s="1"/>
  <c r="E144" i="3"/>
  <c r="G144" i="3"/>
  <c r="H144" i="3"/>
  <c r="I144" i="3"/>
  <c r="J144" i="3"/>
  <c r="K144" i="3"/>
  <c r="L144" i="3"/>
  <c r="F145" i="3"/>
  <c r="M145" i="3"/>
  <c r="F146" i="3"/>
  <c r="M146" i="3"/>
  <c r="N146" i="3" s="1"/>
  <c r="B147" i="3"/>
  <c r="C148" i="3"/>
  <c r="D148" i="3"/>
  <c r="D142" i="3" s="1"/>
  <c r="E148" i="3"/>
  <c r="G148" i="3"/>
  <c r="H148" i="3"/>
  <c r="I148" i="3"/>
  <c r="J148" i="3"/>
  <c r="J142" i="3" s="1"/>
  <c r="K148" i="3"/>
  <c r="L148" i="3"/>
  <c r="L142" i="3" s="1"/>
  <c r="C149" i="3"/>
  <c r="D149" i="3"/>
  <c r="F149" i="3" s="1"/>
  <c r="E149" i="3"/>
  <c r="G149" i="3"/>
  <c r="H149" i="3"/>
  <c r="H143" i="3" s="1"/>
  <c r="I149" i="3"/>
  <c r="J149" i="3"/>
  <c r="K149" i="3"/>
  <c r="L149" i="3"/>
  <c r="L143" i="3" s="1"/>
  <c r="C150" i="3"/>
  <c r="D150" i="3"/>
  <c r="D147" i="3" s="1"/>
  <c r="E150" i="3"/>
  <c r="F150" i="3"/>
  <c r="G150" i="3"/>
  <c r="H150" i="3"/>
  <c r="I150" i="3"/>
  <c r="J150" i="3"/>
  <c r="K150" i="3"/>
  <c r="L150" i="3"/>
  <c r="L147" i="3" s="1"/>
  <c r="F151" i="3"/>
  <c r="M151" i="3"/>
  <c r="N151" i="3" s="1"/>
  <c r="F152" i="3"/>
  <c r="M152" i="3"/>
  <c r="N152" i="3"/>
  <c r="C153" i="3"/>
  <c r="D153" i="3"/>
  <c r="F153" i="3" s="1"/>
  <c r="E153" i="3"/>
  <c r="G153" i="3"/>
  <c r="H153" i="3"/>
  <c r="I153" i="3"/>
  <c r="J153" i="3"/>
  <c r="J147" i="3" s="1"/>
  <c r="K153" i="3"/>
  <c r="L153" i="3"/>
  <c r="F154" i="3"/>
  <c r="N154" i="3" s="1"/>
  <c r="M154" i="3"/>
  <c r="F155" i="3"/>
  <c r="M155" i="3"/>
  <c r="N155" i="3"/>
  <c r="C156" i="3"/>
  <c r="D156" i="3"/>
  <c r="E156" i="3"/>
  <c r="E147" i="3" s="1"/>
  <c r="G156" i="3"/>
  <c r="H156" i="3"/>
  <c r="I156" i="3"/>
  <c r="J156" i="3"/>
  <c r="K156" i="3"/>
  <c r="L156" i="3"/>
  <c r="M156" i="3"/>
  <c r="F157" i="3"/>
  <c r="M157" i="3"/>
  <c r="N157" i="3" s="1"/>
  <c r="F158" i="3"/>
  <c r="M158" i="3"/>
  <c r="N158" i="3"/>
  <c r="C159" i="3"/>
  <c r="D159" i="3"/>
  <c r="E159" i="3"/>
  <c r="F159" i="3"/>
  <c r="N159" i="3" s="1"/>
  <c r="G159" i="3"/>
  <c r="M159" i="3" s="1"/>
  <c r="H159" i="3"/>
  <c r="I159" i="3"/>
  <c r="J159" i="3"/>
  <c r="K159" i="3"/>
  <c r="L159" i="3"/>
  <c r="F160" i="3"/>
  <c r="N160" i="3" s="1"/>
  <c r="M160" i="3"/>
  <c r="F161" i="3"/>
  <c r="N161" i="3" s="1"/>
  <c r="M161" i="3"/>
  <c r="C162" i="3"/>
  <c r="D162" i="3"/>
  <c r="E162" i="3"/>
  <c r="F162" i="3"/>
  <c r="N162" i="3" s="1"/>
  <c r="G162" i="3"/>
  <c r="H162" i="3"/>
  <c r="M162" i="3" s="1"/>
  <c r="I162" i="3"/>
  <c r="J162" i="3"/>
  <c r="K162" i="3"/>
  <c r="L162" i="3"/>
  <c r="F163" i="3"/>
  <c r="M163" i="3"/>
  <c r="N163" i="3" s="1"/>
  <c r="F164" i="3"/>
  <c r="M164" i="3"/>
  <c r="N164" i="3"/>
  <c r="C165" i="3"/>
  <c r="D165" i="3"/>
  <c r="E165" i="3"/>
  <c r="F165" i="3"/>
  <c r="N165" i="3" s="1"/>
  <c r="G165" i="3"/>
  <c r="M165" i="3" s="1"/>
  <c r="H165" i="3"/>
  <c r="I165" i="3"/>
  <c r="J165" i="3"/>
  <c r="K165" i="3"/>
  <c r="L165" i="3"/>
  <c r="F166" i="3"/>
  <c r="N166" i="3" s="1"/>
  <c r="M166" i="3"/>
  <c r="F167" i="3"/>
  <c r="M167" i="3"/>
  <c r="N167" i="3"/>
  <c r="C168" i="3"/>
  <c r="D168" i="3"/>
  <c r="E168" i="3"/>
  <c r="G168" i="3"/>
  <c r="H168" i="3"/>
  <c r="M168" i="3" s="1"/>
  <c r="I168" i="3"/>
  <c r="J168" i="3"/>
  <c r="K168" i="3"/>
  <c r="L168" i="3"/>
  <c r="F169" i="3"/>
  <c r="M169" i="3"/>
  <c r="N169" i="3" s="1"/>
  <c r="F170" i="3"/>
  <c r="N170" i="3" s="1"/>
  <c r="M170" i="3"/>
  <c r="B171" i="3"/>
  <c r="E171" i="3"/>
  <c r="I171" i="3"/>
  <c r="J171" i="3"/>
  <c r="C172" i="3"/>
  <c r="D172" i="3"/>
  <c r="E172" i="3"/>
  <c r="F172" i="3" s="1"/>
  <c r="N172" i="3" s="1"/>
  <c r="G172" i="3"/>
  <c r="H172" i="3"/>
  <c r="I172" i="3"/>
  <c r="M172" i="3" s="1"/>
  <c r="J172" i="3"/>
  <c r="K172" i="3"/>
  <c r="K142" i="3" s="1"/>
  <c r="L172" i="3"/>
  <c r="C173" i="3"/>
  <c r="D173" i="3"/>
  <c r="E173" i="3"/>
  <c r="G173" i="3"/>
  <c r="G143" i="3" s="1"/>
  <c r="H173" i="3"/>
  <c r="I173" i="3"/>
  <c r="J173" i="3"/>
  <c r="K173" i="3"/>
  <c r="L173" i="3"/>
  <c r="M173" i="3"/>
  <c r="C174" i="3"/>
  <c r="C171" i="3" s="1"/>
  <c r="D174" i="3"/>
  <c r="E174" i="3"/>
  <c r="F174" i="3" s="1"/>
  <c r="G174" i="3"/>
  <c r="H174" i="3"/>
  <c r="I174" i="3"/>
  <c r="J174" i="3"/>
  <c r="K174" i="3"/>
  <c r="K171" i="3" s="1"/>
  <c r="L174" i="3"/>
  <c r="F175" i="3"/>
  <c r="M175" i="3"/>
  <c r="N175" i="3"/>
  <c r="F176" i="3"/>
  <c r="M176" i="3"/>
  <c r="C177" i="3"/>
  <c r="D177" i="3"/>
  <c r="E177" i="3"/>
  <c r="G177" i="3"/>
  <c r="G171" i="3" s="1"/>
  <c r="H177" i="3"/>
  <c r="I177" i="3"/>
  <c r="J177" i="3"/>
  <c r="K177" i="3"/>
  <c r="L177" i="3"/>
  <c r="F178" i="3"/>
  <c r="M178" i="3"/>
  <c r="N178" i="3"/>
  <c r="F179" i="3"/>
  <c r="M179" i="3"/>
  <c r="N179" i="3"/>
  <c r="C180" i="3"/>
  <c r="D180" i="3"/>
  <c r="F180" i="3" s="1"/>
  <c r="E180" i="3"/>
  <c r="G180" i="3"/>
  <c r="H180" i="3"/>
  <c r="I180" i="3"/>
  <c r="J180" i="3"/>
  <c r="K180" i="3"/>
  <c r="L180" i="3"/>
  <c r="M180" i="3" s="1"/>
  <c r="F181" i="3"/>
  <c r="M181" i="3"/>
  <c r="N181" i="3"/>
  <c r="F182" i="3"/>
  <c r="M182" i="3"/>
  <c r="N182" i="3"/>
  <c r="C183" i="3"/>
  <c r="D183" i="3"/>
  <c r="F183" i="3" s="1"/>
  <c r="E183" i="3"/>
  <c r="G183" i="3"/>
  <c r="H183" i="3"/>
  <c r="I183" i="3"/>
  <c r="J183" i="3"/>
  <c r="K183" i="3"/>
  <c r="M183" i="3" s="1"/>
  <c r="L183" i="3"/>
  <c r="F184" i="3"/>
  <c r="N184" i="3" s="1"/>
  <c r="M184" i="3"/>
  <c r="F185" i="3"/>
  <c r="M185" i="3"/>
  <c r="N185" i="3"/>
  <c r="C187" i="3"/>
  <c r="C189" i="3"/>
  <c r="D189" i="3"/>
  <c r="E189" i="3"/>
  <c r="F189" i="3" s="1"/>
  <c r="G189" i="3"/>
  <c r="H189" i="3"/>
  <c r="I189" i="3"/>
  <c r="J189" i="3"/>
  <c r="K189" i="3"/>
  <c r="L189" i="3"/>
  <c r="F190" i="3"/>
  <c r="M190" i="3"/>
  <c r="N190" i="3"/>
  <c r="F191" i="3"/>
  <c r="M191" i="3"/>
  <c r="N191" i="3" s="1"/>
  <c r="C192" i="3"/>
  <c r="D192" i="3"/>
  <c r="E192" i="3"/>
  <c r="F192" i="3"/>
  <c r="G192" i="3"/>
  <c r="H192" i="3"/>
  <c r="I192" i="3"/>
  <c r="J192" i="3"/>
  <c r="J9" i="3" s="1"/>
  <c r="K192" i="3"/>
  <c r="L192" i="3"/>
  <c r="F193" i="3"/>
  <c r="N193" i="3" s="1"/>
  <c r="M193" i="3"/>
  <c r="F194" i="3"/>
  <c r="M194" i="3"/>
  <c r="N194" i="3"/>
  <c r="B195" i="3"/>
  <c r="C196" i="3"/>
  <c r="D196" i="3"/>
  <c r="E196" i="3"/>
  <c r="E187" i="3" s="1"/>
  <c r="G196" i="3"/>
  <c r="H196" i="3"/>
  <c r="I196" i="3"/>
  <c r="J196" i="3"/>
  <c r="K196" i="3"/>
  <c r="K187" i="3" s="1"/>
  <c r="L196" i="3"/>
  <c r="L187" i="3" s="1"/>
  <c r="M196" i="3"/>
  <c r="C197" i="3"/>
  <c r="D197" i="3"/>
  <c r="D188" i="3" s="1"/>
  <c r="E197" i="3"/>
  <c r="F197" i="3"/>
  <c r="G197" i="3"/>
  <c r="H197" i="3"/>
  <c r="H188" i="3" s="1"/>
  <c r="I197" i="3"/>
  <c r="I188" i="3" s="1"/>
  <c r="J197" i="3"/>
  <c r="K197" i="3"/>
  <c r="L197" i="3"/>
  <c r="C198" i="3"/>
  <c r="C195" i="3" s="1"/>
  <c r="D198" i="3"/>
  <c r="E198" i="3"/>
  <c r="G198" i="3"/>
  <c r="H198" i="3"/>
  <c r="I198" i="3"/>
  <c r="J198" i="3"/>
  <c r="K198" i="3"/>
  <c r="L198" i="3"/>
  <c r="F199" i="3"/>
  <c r="M199" i="3"/>
  <c r="F200" i="3"/>
  <c r="N200" i="3" s="1"/>
  <c r="M200" i="3"/>
  <c r="C201" i="3"/>
  <c r="D201" i="3"/>
  <c r="E201" i="3"/>
  <c r="F201" i="3"/>
  <c r="G201" i="3"/>
  <c r="H201" i="3"/>
  <c r="M201" i="3" s="1"/>
  <c r="N201" i="3" s="1"/>
  <c r="I201" i="3"/>
  <c r="I195" i="3" s="1"/>
  <c r="J201" i="3"/>
  <c r="K201" i="3"/>
  <c r="L201" i="3"/>
  <c r="F202" i="3"/>
  <c r="N202" i="3" s="1"/>
  <c r="M202" i="3"/>
  <c r="F203" i="3"/>
  <c r="M203" i="3"/>
  <c r="N203" i="3"/>
  <c r="C204" i="3"/>
  <c r="D204" i="3"/>
  <c r="E204" i="3"/>
  <c r="F204" i="3"/>
  <c r="G204" i="3"/>
  <c r="H204" i="3"/>
  <c r="I204" i="3"/>
  <c r="J204" i="3"/>
  <c r="K204" i="3"/>
  <c r="K195" i="3" s="1"/>
  <c r="L204" i="3"/>
  <c r="M204" i="3"/>
  <c r="N204" i="3"/>
  <c r="F205" i="3"/>
  <c r="N205" i="3" s="1"/>
  <c r="M205" i="3"/>
  <c r="F206" i="3"/>
  <c r="M206" i="3"/>
  <c r="N206" i="3"/>
  <c r="C207" i="3"/>
  <c r="D207" i="3"/>
  <c r="E207" i="3"/>
  <c r="G207" i="3"/>
  <c r="H207" i="3"/>
  <c r="I207" i="3"/>
  <c r="J207" i="3"/>
  <c r="K207" i="3"/>
  <c r="M207" i="3" s="1"/>
  <c r="L207" i="3"/>
  <c r="F208" i="3"/>
  <c r="M208" i="3"/>
  <c r="N208" i="3" s="1"/>
  <c r="F209" i="3"/>
  <c r="M209" i="3"/>
  <c r="N209" i="3"/>
  <c r="C210" i="3"/>
  <c r="D210" i="3"/>
  <c r="E210" i="3"/>
  <c r="F210" i="3"/>
  <c r="G210" i="3"/>
  <c r="M210" i="3" s="1"/>
  <c r="N210" i="3" s="1"/>
  <c r="H210" i="3"/>
  <c r="I210" i="3"/>
  <c r="J210" i="3"/>
  <c r="K210" i="3"/>
  <c r="L210" i="3"/>
  <c r="F211" i="3"/>
  <c r="M211" i="3"/>
  <c r="N211" i="3"/>
  <c r="F212" i="3"/>
  <c r="N212" i="3" s="1"/>
  <c r="M212" i="3"/>
  <c r="C213" i="3"/>
  <c r="D213" i="3"/>
  <c r="E213" i="3"/>
  <c r="F213" i="3"/>
  <c r="G213" i="3"/>
  <c r="M213" i="3" s="1"/>
  <c r="N213" i="3" s="1"/>
  <c r="H213" i="3"/>
  <c r="I213" i="3"/>
  <c r="J213" i="3"/>
  <c r="K213" i="3"/>
  <c r="L213" i="3"/>
  <c r="F214" i="3"/>
  <c r="N214" i="3" s="1"/>
  <c r="M214" i="3"/>
  <c r="F215" i="3"/>
  <c r="M215" i="3"/>
  <c r="N215" i="3"/>
  <c r="C216" i="3"/>
  <c r="D216" i="3"/>
  <c r="E216" i="3"/>
  <c r="F216" i="3"/>
  <c r="G216" i="3"/>
  <c r="H216" i="3"/>
  <c r="I216" i="3"/>
  <c r="J216" i="3"/>
  <c r="K216" i="3"/>
  <c r="L216" i="3"/>
  <c r="M216" i="3"/>
  <c r="N216" i="3"/>
  <c r="F217" i="3"/>
  <c r="N217" i="3" s="1"/>
  <c r="M217" i="3"/>
  <c r="F218" i="3"/>
  <c r="M218" i="3"/>
  <c r="N218" i="3"/>
  <c r="C219" i="3"/>
  <c r="D219" i="3"/>
  <c r="F219" i="3" s="1"/>
  <c r="E219" i="3"/>
  <c r="G219" i="3"/>
  <c r="H219" i="3"/>
  <c r="I219" i="3"/>
  <c r="J219" i="3"/>
  <c r="K219" i="3"/>
  <c r="L219" i="3"/>
  <c r="F220" i="3"/>
  <c r="M220" i="3"/>
  <c r="N220" i="3" s="1"/>
  <c r="F221" i="3"/>
  <c r="M221" i="3"/>
  <c r="N221" i="3"/>
  <c r="B222" i="3"/>
  <c r="B186" i="3" s="1"/>
  <c r="C223" i="3"/>
  <c r="D223" i="3"/>
  <c r="E223" i="3"/>
  <c r="G223" i="3"/>
  <c r="H223" i="3"/>
  <c r="H187" i="3" s="1"/>
  <c r="I223" i="3"/>
  <c r="I187" i="3" s="1"/>
  <c r="J223" i="3"/>
  <c r="K223" i="3"/>
  <c r="L223" i="3"/>
  <c r="M223" i="3"/>
  <c r="C224" i="3"/>
  <c r="D224" i="3"/>
  <c r="E224" i="3"/>
  <c r="E188" i="3" s="1"/>
  <c r="G224" i="3"/>
  <c r="M224" i="3" s="1"/>
  <c r="H224" i="3"/>
  <c r="I224" i="3"/>
  <c r="J224" i="3"/>
  <c r="J188" i="3" s="1"/>
  <c r="K224" i="3"/>
  <c r="L224" i="3"/>
  <c r="C225" i="3"/>
  <c r="D225" i="3"/>
  <c r="D222" i="3" s="1"/>
  <c r="F222" i="3" s="1"/>
  <c r="E225" i="3"/>
  <c r="E222" i="3" s="1"/>
  <c r="G225" i="3"/>
  <c r="H225" i="3"/>
  <c r="I225" i="3"/>
  <c r="J225" i="3"/>
  <c r="K225" i="3"/>
  <c r="L225" i="3"/>
  <c r="L222" i="3" s="1"/>
  <c r="M225" i="3"/>
  <c r="F226" i="3"/>
  <c r="M226" i="3"/>
  <c r="N226" i="3"/>
  <c r="F227" i="3"/>
  <c r="M227" i="3"/>
  <c r="N227" i="3"/>
  <c r="C228" i="3"/>
  <c r="D228" i="3"/>
  <c r="F228" i="3" s="1"/>
  <c r="E228" i="3"/>
  <c r="G228" i="3"/>
  <c r="H228" i="3"/>
  <c r="I228" i="3"/>
  <c r="J228" i="3"/>
  <c r="J222" i="3" s="1"/>
  <c r="K228" i="3"/>
  <c r="L228" i="3"/>
  <c r="F229" i="3"/>
  <c r="M229" i="3"/>
  <c r="N229" i="3"/>
  <c r="F230" i="3"/>
  <c r="M230" i="3"/>
  <c r="C231" i="3"/>
  <c r="D231" i="3"/>
  <c r="E231" i="3"/>
  <c r="F231" i="3" s="1"/>
  <c r="G231" i="3"/>
  <c r="M231" i="3" s="1"/>
  <c r="H231" i="3"/>
  <c r="H222" i="3" s="1"/>
  <c r="I231" i="3"/>
  <c r="I222" i="3" s="1"/>
  <c r="J231" i="3"/>
  <c r="K231" i="3"/>
  <c r="L231" i="3"/>
  <c r="F232" i="3"/>
  <c r="M232" i="3"/>
  <c r="N232" i="3"/>
  <c r="F233" i="3"/>
  <c r="N233" i="3" s="1"/>
  <c r="M233" i="3"/>
  <c r="C234" i="3"/>
  <c r="D234" i="3"/>
  <c r="E234" i="3"/>
  <c r="F234" i="3"/>
  <c r="G234" i="3"/>
  <c r="M234" i="3" s="1"/>
  <c r="N234" i="3" s="1"/>
  <c r="H234" i="3"/>
  <c r="I234" i="3"/>
  <c r="J234" i="3"/>
  <c r="K234" i="3"/>
  <c r="L234" i="3"/>
  <c r="F235" i="3"/>
  <c r="N235" i="3" s="1"/>
  <c r="M235" i="3"/>
  <c r="F236" i="3"/>
  <c r="M236" i="3"/>
  <c r="N236" i="3" s="1"/>
  <c r="B237" i="3"/>
  <c r="C238" i="3"/>
  <c r="D238" i="3"/>
  <c r="E238" i="3"/>
  <c r="F238" i="3"/>
  <c r="G238" i="3"/>
  <c r="M238" i="3" s="1"/>
  <c r="N238" i="3" s="1"/>
  <c r="H238" i="3"/>
  <c r="I238" i="3"/>
  <c r="J238" i="3"/>
  <c r="K238" i="3"/>
  <c r="L238" i="3"/>
  <c r="C239" i="3"/>
  <c r="D239" i="3"/>
  <c r="F239" i="3" s="1"/>
  <c r="E239" i="3"/>
  <c r="G239" i="3"/>
  <c r="H239" i="3"/>
  <c r="I239" i="3"/>
  <c r="J239" i="3"/>
  <c r="K239" i="3"/>
  <c r="L239" i="3"/>
  <c r="L188" i="3" s="1"/>
  <c r="C240" i="3"/>
  <c r="D240" i="3"/>
  <c r="E240" i="3"/>
  <c r="F240" i="3"/>
  <c r="G240" i="3"/>
  <c r="G237" i="3" s="1"/>
  <c r="H240" i="3"/>
  <c r="I240" i="3"/>
  <c r="I237" i="3" s="1"/>
  <c r="J240" i="3"/>
  <c r="K240" i="3"/>
  <c r="L240" i="3"/>
  <c r="F241" i="3"/>
  <c r="N241" i="3" s="1"/>
  <c r="M241" i="3"/>
  <c r="F242" i="3"/>
  <c r="M242" i="3"/>
  <c r="N242" i="3"/>
  <c r="C243" i="3"/>
  <c r="D243" i="3"/>
  <c r="E243" i="3"/>
  <c r="E237" i="3" s="1"/>
  <c r="F243" i="3"/>
  <c r="G243" i="3"/>
  <c r="H243" i="3"/>
  <c r="I243" i="3"/>
  <c r="J243" i="3"/>
  <c r="K243" i="3"/>
  <c r="L243" i="3"/>
  <c r="M243" i="3"/>
  <c r="N243" i="3"/>
  <c r="F244" i="3"/>
  <c r="N244" i="3" s="1"/>
  <c r="M244" i="3"/>
  <c r="F245" i="3"/>
  <c r="M245" i="3"/>
  <c r="N245" i="3"/>
  <c r="C246" i="3"/>
  <c r="C237" i="3" s="1"/>
  <c r="D246" i="3"/>
  <c r="F246" i="3" s="1"/>
  <c r="E246" i="3"/>
  <c r="G246" i="3"/>
  <c r="H246" i="3"/>
  <c r="I246" i="3"/>
  <c r="J246" i="3"/>
  <c r="J237" i="3" s="1"/>
  <c r="K246" i="3"/>
  <c r="K237" i="3" s="1"/>
  <c r="L246" i="3"/>
  <c r="L237" i="3" s="1"/>
  <c r="F247" i="3"/>
  <c r="M247" i="3"/>
  <c r="N247" i="3" s="1"/>
  <c r="F248" i="3"/>
  <c r="M248" i="3"/>
  <c r="N248" i="3"/>
  <c r="C249" i="3"/>
  <c r="D249" i="3"/>
  <c r="E249" i="3"/>
  <c r="F249" i="3"/>
  <c r="G249" i="3"/>
  <c r="M249" i="3" s="1"/>
  <c r="N249" i="3" s="1"/>
  <c r="H249" i="3"/>
  <c r="I249" i="3"/>
  <c r="J249" i="3"/>
  <c r="K249" i="3"/>
  <c r="L249" i="3"/>
  <c r="F250" i="3"/>
  <c r="M250" i="3"/>
  <c r="N250" i="3"/>
  <c r="F251" i="3"/>
  <c r="N251" i="3" s="1"/>
  <c r="M251" i="3"/>
  <c r="C252" i="3"/>
  <c r="D252" i="3"/>
  <c r="E252" i="3"/>
  <c r="F252" i="3"/>
  <c r="G252" i="3"/>
  <c r="M252" i="3" s="1"/>
  <c r="N252" i="3" s="1"/>
  <c r="H252" i="3"/>
  <c r="I252" i="3"/>
  <c r="J252" i="3"/>
  <c r="K252" i="3"/>
  <c r="L252" i="3"/>
  <c r="F253" i="3"/>
  <c r="N253" i="3" s="1"/>
  <c r="M253" i="3"/>
  <c r="F254" i="3"/>
  <c r="M254" i="3"/>
  <c r="N254" i="3"/>
  <c r="C255" i="3"/>
  <c r="D255" i="3"/>
  <c r="E255" i="3"/>
  <c r="F255" i="3"/>
  <c r="G255" i="3"/>
  <c r="H255" i="3"/>
  <c r="I255" i="3"/>
  <c r="J255" i="3"/>
  <c r="K255" i="3"/>
  <c r="L255" i="3"/>
  <c r="M255" i="3"/>
  <c r="N255" i="3"/>
  <c r="F256" i="3"/>
  <c r="N256" i="3" s="1"/>
  <c r="M256" i="3"/>
  <c r="F257" i="3"/>
  <c r="M257" i="3"/>
  <c r="N257" i="3"/>
  <c r="B258" i="3"/>
  <c r="C258" i="3"/>
  <c r="K258" i="3"/>
  <c r="C259" i="3"/>
  <c r="D259" i="3"/>
  <c r="E259" i="3"/>
  <c r="G259" i="3"/>
  <c r="H259" i="3"/>
  <c r="I259" i="3"/>
  <c r="J259" i="3"/>
  <c r="K259" i="3"/>
  <c r="L259" i="3"/>
  <c r="C260" i="3"/>
  <c r="D260" i="3"/>
  <c r="E260" i="3"/>
  <c r="G260" i="3"/>
  <c r="H260" i="3"/>
  <c r="I260" i="3"/>
  <c r="J260" i="3"/>
  <c r="K260" i="3"/>
  <c r="L260" i="3"/>
  <c r="B261" i="3"/>
  <c r="C262" i="3"/>
  <c r="D262" i="3"/>
  <c r="E262" i="3"/>
  <c r="G262" i="3"/>
  <c r="H262" i="3"/>
  <c r="I262" i="3"/>
  <c r="J262" i="3"/>
  <c r="K262" i="3"/>
  <c r="L262" i="3"/>
  <c r="C263" i="3"/>
  <c r="D263" i="3"/>
  <c r="E263" i="3"/>
  <c r="F263" i="3"/>
  <c r="G263" i="3"/>
  <c r="H263" i="3"/>
  <c r="I263" i="3"/>
  <c r="J263" i="3"/>
  <c r="K263" i="3"/>
  <c r="L263" i="3"/>
  <c r="C264" i="3"/>
  <c r="C261" i="3" s="1"/>
  <c r="D264" i="3"/>
  <c r="E264" i="3"/>
  <c r="E258" i="3" s="1"/>
  <c r="F264" i="3"/>
  <c r="G264" i="3"/>
  <c r="H264" i="3"/>
  <c r="I264" i="3"/>
  <c r="I261" i="3" s="1"/>
  <c r="J264" i="3"/>
  <c r="K264" i="3"/>
  <c r="K261" i="3" s="1"/>
  <c r="L264" i="3"/>
  <c r="L258" i="3" s="1"/>
  <c r="F265" i="3"/>
  <c r="F262" i="3" s="1"/>
  <c r="M265" i="3"/>
  <c r="F266" i="3"/>
  <c r="M266" i="3"/>
  <c r="M260" i="3" s="1"/>
  <c r="C267" i="3"/>
  <c r="D267" i="3"/>
  <c r="E267" i="3"/>
  <c r="F267" i="3"/>
  <c r="G267" i="3"/>
  <c r="M267" i="3" s="1"/>
  <c r="N267" i="3" s="1"/>
  <c r="H267" i="3"/>
  <c r="I267" i="3"/>
  <c r="J267" i="3"/>
  <c r="K267" i="3"/>
  <c r="L267" i="3"/>
  <c r="F268" i="3"/>
  <c r="F259" i="3" s="1"/>
  <c r="M268" i="3"/>
  <c r="F269" i="3"/>
  <c r="M269" i="3"/>
  <c r="N269" i="3"/>
  <c r="C270" i="3"/>
  <c r="D270" i="3"/>
  <c r="E270" i="3"/>
  <c r="E261" i="3" s="1"/>
  <c r="F270" i="3"/>
  <c r="F261" i="3" s="1"/>
  <c r="G270" i="3"/>
  <c r="H270" i="3"/>
  <c r="I270" i="3"/>
  <c r="J270" i="3"/>
  <c r="K270" i="3"/>
  <c r="L270" i="3"/>
  <c r="L261" i="3" s="1"/>
  <c r="F271" i="3"/>
  <c r="N271" i="3" s="1"/>
  <c r="M271" i="3"/>
  <c r="F272" i="3"/>
  <c r="M272" i="3"/>
  <c r="N272" i="3"/>
  <c r="C273" i="3"/>
  <c r="D273" i="3"/>
  <c r="F273" i="3" s="1"/>
  <c r="E273" i="3"/>
  <c r="G273" i="3"/>
  <c r="H273" i="3"/>
  <c r="I273" i="3"/>
  <c r="J273" i="3"/>
  <c r="K273" i="3"/>
  <c r="L273" i="3"/>
  <c r="F274" i="3"/>
  <c r="M274" i="3"/>
  <c r="N274" i="3" s="1"/>
  <c r="F275" i="3"/>
  <c r="M275" i="3"/>
  <c r="M263" i="3" s="1"/>
  <c r="N275" i="3"/>
  <c r="C276" i="3"/>
  <c r="D276" i="3"/>
  <c r="E276" i="3"/>
  <c r="F276" i="3"/>
  <c r="G276" i="3"/>
  <c r="H276" i="3"/>
  <c r="I276" i="3"/>
  <c r="J276" i="3"/>
  <c r="K276" i="3"/>
  <c r="L276" i="3"/>
  <c r="F277" i="3"/>
  <c r="M277" i="3"/>
  <c r="N277" i="3" s="1"/>
  <c r="F278" i="3"/>
  <c r="N278" i="3" s="1"/>
  <c r="M278" i="3"/>
  <c r="C279" i="3"/>
  <c r="D279" i="3"/>
  <c r="E279" i="3"/>
  <c r="F279" i="3"/>
  <c r="G279" i="3"/>
  <c r="H279" i="3"/>
  <c r="I279" i="3"/>
  <c r="J279" i="3"/>
  <c r="K279" i="3"/>
  <c r="L279" i="3"/>
  <c r="F280" i="3"/>
  <c r="M280" i="3"/>
  <c r="F281" i="3"/>
  <c r="M281" i="3"/>
  <c r="N281" i="3"/>
  <c r="C282" i="3"/>
  <c r="D282" i="3"/>
  <c r="E282" i="3"/>
  <c r="F282" i="3"/>
  <c r="G282" i="3"/>
  <c r="H282" i="3"/>
  <c r="I282" i="3"/>
  <c r="J282" i="3"/>
  <c r="K282" i="3"/>
  <c r="L282" i="3"/>
  <c r="M282" i="3" s="1"/>
  <c r="N282" i="3" s="1"/>
  <c r="F283" i="3"/>
  <c r="N283" i="3" s="1"/>
  <c r="M283" i="3"/>
  <c r="F284" i="3"/>
  <c r="M284" i="3"/>
  <c r="N284" i="3"/>
  <c r="G286" i="3"/>
  <c r="C287" i="3"/>
  <c r="K287" i="3"/>
  <c r="C288" i="3"/>
  <c r="D288" i="3"/>
  <c r="E288" i="3"/>
  <c r="G288" i="3"/>
  <c r="H288" i="3"/>
  <c r="I288" i="3"/>
  <c r="J288" i="3"/>
  <c r="K288" i="3"/>
  <c r="L288" i="3"/>
  <c r="F289" i="3"/>
  <c r="N289" i="3" s="1"/>
  <c r="M289" i="3"/>
  <c r="F290" i="3"/>
  <c r="M290" i="3"/>
  <c r="N290" i="3" s="1"/>
  <c r="C291" i="3"/>
  <c r="D291" i="3"/>
  <c r="E291" i="3"/>
  <c r="G291" i="3"/>
  <c r="H291" i="3"/>
  <c r="I291" i="3"/>
  <c r="J291" i="3"/>
  <c r="K291" i="3"/>
  <c r="L291" i="3"/>
  <c r="M291" i="3"/>
  <c r="F292" i="3"/>
  <c r="M292" i="3"/>
  <c r="N292" i="3"/>
  <c r="F293" i="3"/>
  <c r="M293" i="3"/>
  <c r="N293" i="3" s="1"/>
  <c r="B294" i="3"/>
  <c r="B285" i="3" s="1"/>
  <c r="J294" i="3"/>
  <c r="C295" i="3"/>
  <c r="C286" i="3" s="1"/>
  <c r="D295" i="3"/>
  <c r="D286" i="3" s="1"/>
  <c r="E295" i="3"/>
  <c r="E286" i="3" s="1"/>
  <c r="F295" i="3"/>
  <c r="G295" i="3"/>
  <c r="H295" i="3"/>
  <c r="H286" i="3" s="1"/>
  <c r="I295" i="3"/>
  <c r="J295" i="3"/>
  <c r="J286" i="3" s="1"/>
  <c r="K295" i="3"/>
  <c r="K286" i="3" s="1"/>
  <c r="L295" i="3"/>
  <c r="L286" i="3" s="1"/>
  <c r="C296" i="3"/>
  <c r="D296" i="3"/>
  <c r="F296" i="3" s="1"/>
  <c r="E296" i="3"/>
  <c r="E287" i="3" s="1"/>
  <c r="G296" i="3"/>
  <c r="G287" i="3" s="1"/>
  <c r="H296" i="3"/>
  <c r="M296" i="3" s="1"/>
  <c r="I296" i="3"/>
  <c r="I287" i="3" s="1"/>
  <c r="J296" i="3"/>
  <c r="J287" i="3" s="1"/>
  <c r="K296" i="3"/>
  <c r="L296" i="3"/>
  <c r="L287" i="3" s="1"/>
  <c r="C297" i="3"/>
  <c r="C294" i="3" s="1"/>
  <c r="D297" i="3"/>
  <c r="E297" i="3"/>
  <c r="E294" i="3" s="1"/>
  <c r="F297" i="3"/>
  <c r="G297" i="3"/>
  <c r="G294" i="3" s="1"/>
  <c r="H297" i="3"/>
  <c r="I297" i="3"/>
  <c r="J297" i="3"/>
  <c r="K297" i="3"/>
  <c r="K294" i="3" s="1"/>
  <c r="L297" i="3"/>
  <c r="F298" i="3"/>
  <c r="N298" i="3" s="1"/>
  <c r="M298" i="3"/>
  <c r="F299" i="3"/>
  <c r="M299" i="3"/>
  <c r="N299" i="3"/>
  <c r="C300" i="3"/>
  <c r="D300" i="3"/>
  <c r="F300" i="3" s="1"/>
  <c r="E300" i="3"/>
  <c r="G300" i="3"/>
  <c r="H300" i="3"/>
  <c r="I300" i="3"/>
  <c r="J300" i="3"/>
  <c r="K300" i="3"/>
  <c r="L300" i="3"/>
  <c r="F301" i="3"/>
  <c r="N301" i="3" s="1"/>
  <c r="M301" i="3"/>
  <c r="F302" i="3"/>
  <c r="M302" i="3"/>
  <c r="N302" i="3"/>
  <c r="C303" i="3"/>
  <c r="D303" i="3"/>
  <c r="F303" i="3" s="1"/>
  <c r="E303" i="3"/>
  <c r="G303" i="3"/>
  <c r="H303" i="3"/>
  <c r="M303" i="3" s="1"/>
  <c r="I303" i="3"/>
  <c r="I294" i="3" s="1"/>
  <c r="I285" i="3" s="1"/>
  <c r="J303" i="3"/>
  <c r="K303" i="3"/>
  <c r="L303" i="3"/>
  <c r="F304" i="3"/>
  <c r="M304" i="3"/>
  <c r="N304" i="3" s="1"/>
  <c r="F305" i="3"/>
  <c r="N305" i="3" s="1"/>
  <c r="M305" i="3"/>
  <c r="C306" i="3"/>
  <c r="D306" i="3"/>
  <c r="E306" i="3"/>
  <c r="F306" i="3"/>
  <c r="G306" i="3"/>
  <c r="M306" i="3" s="1"/>
  <c r="N306" i="3" s="1"/>
  <c r="H306" i="3"/>
  <c r="I306" i="3"/>
  <c r="J306" i="3"/>
  <c r="K306" i="3"/>
  <c r="L306" i="3"/>
  <c r="F307" i="3"/>
  <c r="M307" i="3"/>
  <c r="F308" i="3"/>
  <c r="N308" i="3" s="1"/>
  <c r="M308" i="3"/>
  <c r="C309" i="3"/>
  <c r="D309" i="3"/>
  <c r="E309" i="3"/>
  <c r="F309" i="3"/>
  <c r="G309" i="3"/>
  <c r="H309" i="3"/>
  <c r="I309" i="3"/>
  <c r="J309" i="3"/>
  <c r="K309" i="3"/>
  <c r="L309" i="3"/>
  <c r="M309" i="3" s="1"/>
  <c r="N309" i="3" s="1"/>
  <c r="F310" i="3"/>
  <c r="M310" i="3"/>
  <c r="N310" i="3" s="1"/>
  <c r="F311" i="3"/>
  <c r="M311" i="3"/>
  <c r="N311" i="3"/>
  <c r="C312" i="3"/>
  <c r="D312" i="3"/>
  <c r="F312" i="3" s="1"/>
  <c r="E312" i="3"/>
  <c r="G312" i="3"/>
  <c r="H312" i="3"/>
  <c r="I312" i="3"/>
  <c r="J312" i="3"/>
  <c r="K312" i="3"/>
  <c r="L312" i="3"/>
  <c r="F313" i="3"/>
  <c r="N313" i="3" s="1"/>
  <c r="M313" i="3"/>
  <c r="F314" i="3"/>
  <c r="M314" i="3"/>
  <c r="N314" i="3"/>
  <c r="C315" i="3"/>
  <c r="D315" i="3"/>
  <c r="F315" i="3" s="1"/>
  <c r="E315" i="3"/>
  <c r="G315" i="3"/>
  <c r="H315" i="3"/>
  <c r="M315" i="3" s="1"/>
  <c r="I315" i="3"/>
  <c r="J315" i="3"/>
  <c r="K315" i="3"/>
  <c r="L315" i="3"/>
  <c r="F316" i="3"/>
  <c r="M316" i="3"/>
  <c r="N316" i="3" s="1"/>
  <c r="F317" i="3"/>
  <c r="N317" i="3" s="1"/>
  <c r="M317" i="3"/>
  <c r="C318" i="3"/>
  <c r="D318" i="3"/>
  <c r="E318" i="3"/>
  <c r="F318" i="3"/>
  <c r="G318" i="3"/>
  <c r="H318" i="3"/>
  <c r="I318" i="3"/>
  <c r="J318" i="3"/>
  <c r="K318" i="3"/>
  <c r="L318" i="3"/>
  <c r="F319" i="3"/>
  <c r="M319" i="3"/>
  <c r="F320" i="3"/>
  <c r="N320" i="3" s="1"/>
  <c r="M320" i="3"/>
  <c r="B321" i="3"/>
  <c r="E321" i="3"/>
  <c r="C322" i="3"/>
  <c r="D322" i="3"/>
  <c r="F322" i="3" s="1"/>
  <c r="E322" i="3"/>
  <c r="G322" i="3"/>
  <c r="H322" i="3"/>
  <c r="I322" i="3"/>
  <c r="J322" i="3"/>
  <c r="K322" i="3"/>
  <c r="L322" i="3"/>
  <c r="C323" i="3"/>
  <c r="D323" i="3"/>
  <c r="F323" i="3" s="1"/>
  <c r="E323" i="3"/>
  <c r="G323" i="3"/>
  <c r="H323" i="3"/>
  <c r="I323" i="3"/>
  <c r="J323" i="3"/>
  <c r="K323" i="3"/>
  <c r="L323" i="3"/>
  <c r="M323" i="3"/>
  <c r="C324" i="3"/>
  <c r="D324" i="3"/>
  <c r="F324" i="3" s="1"/>
  <c r="E324" i="3"/>
  <c r="G324" i="3"/>
  <c r="H324" i="3"/>
  <c r="H321" i="3" s="1"/>
  <c r="I324" i="3"/>
  <c r="I321" i="3" s="1"/>
  <c r="J324" i="3"/>
  <c r="J321" i="3" s="1"/>
  <c r="K324" i="3"/>
  <c r="L324" i="3"/>
  <c r="F325" i="3"/>
  <c r="M325" i="3"/>
  <c r="N325" i="3"/>
  <c r="F326" i="3"/>
  <c r="M326" i="3"/>
  <c r="N326" i="3" s="1"/>
  <c r="C327" i="3"/>
  <c r="D327" i="3"/>
  <c r="E327" i="3"/>
  <c r="F327" i="3" s="1"/>
  <c r="G327" i="3"/>
  <c r="M327" i="3" s="1"/>
  <c r="H327" i="3"/>
  <c r="I327" i="3"/>
  <c r="J327" i="3"/>
  <c r="K327" i="3"/>
  <c r="L327" i="3"/>
  <c r="F328" i="3"/>
  <c r="N328" i="3" s="1"/>
  <c r="M328" i="3"/>
  <c r="F329" i="3"/>
  <c r="N329" i="3" s="1"/>
  <c r="M329" i="3"/>
  <c r="C330" i="3"/>
  <c r="D330" i="3"/>
  <c r="D321" i="3" s="1"/>
  <c r="E330" i="3"/>
  <c r="G330" i="3"/>
  <c r="H330" i="3"/>
  <c r="I330" i="3"/>
  <c r="J330" i="3"/>
  <c r="K330" i="3"/>
  <c r="L330" i="3"/>
  <c r="L321" i="3" s="1"/>
  <c r="M330" i="3"/>
  <c r="F331" i="3"/>
  <c r="N331" i="3" s="1"/>
  <c r="M331" i="3"/>
  <c r="F332" i="3"/>
  <c r="M332" i="3"/>
  <c r="N332" i="3" s="1"/>
  <c r="C333" i="3"/>
  <c r="D333" i="3"/>
  <c r="E333" i="3"/>
  <c r="F333" i="3"/>
  <c r="G333" i="3"/>
  <c r="H333" i="3"/>
  <c r="I333" i="3"/>
  <c r="J333" i="3"/>
  <c r="K333" i="3"/>
  <c r="L333" i="3"/>
  <c r="F334" i="3"/>
  <c r="M334" i="3"/>
  <c r="N334" i="3"/>
  <c r="F335" i="3"/>
  <c r="M335" i="3"/>
  <c r="B336" i="3"/>
  <c r="G336" i="3"/>
  <c r="M336" i="3" s="1"/>
  <c r="H336" i="3"/>
  <c r="C337" i="3"/>
  <c r="D337" i="3"/>
  <c r="F337" i="3" s="1"/>
  <c r="E337" i="3"/>
  <c r="G337" i="3"/>
  <c r="H337" i="3"/>
  <c r="I337" i="3"/>
  <c r="J337" i="3"/>
  <c r="K337" i="3"/>
  <c r="L337" i="3"/>
  <c r="C338" i="3"/>
  <c r="D338" i="3"/>
  <c r="E338" i="3"/>
  <c r="F338" i="3"/>
  <c r="G338" i="3"/>
  <c r="H338" i="3"/>
  <c r="I338" i="3"/>
  <c r="J338" i="3"/>
  <c r="K338" i="3"/>
  <c r="L338" i="3"/>
  <c r="C339" i="3"/>
  <c r="C336" i="3" s="1"/>
  <c r="D339" i="3"/>
  <c r="E339" i="3"/>
  <c r="E336" i="3" s="1"/>
  <c r="G339" i="3"/>
  <c r="M339" i="3" s="1"/>
  <c r="H339" i="3"/>
  <c r="I339" i="3"/>
  <c r="I336" i="3" s="1"/>
  <c r="J339" i="3"/>
  <c r="J336" i="3" s="1"/>
  <c r="K339" i="3"/>
  <c r="K336" i="3" s="1"/>
  <c r="L339" i="3"/>
  <c r="L336" i="3" s="1"/>
  <c r="F340" i="3"/>
  <c r="N340" i="3" s="1"/>
  <c r="M340" i="3"/>
  <c r="F341" i="3"/>
  <c r="M341" i="3"/>
  <c r="N341" i="3"/>
  <c r="K321" i="3" l="1"/>
  <c r="K285" i="3" s="1"/>
  <c r="I286" i="3"/>
  <c r="D258" i="3"/>
  <c r="F188" i="3"/>
  <c r="M192" i="3"/>
  <c r="E14" i="3"/>
  <c r="E8" i="3" s="1"/>
  <c r="D294" i="3"/>
  <c r="F294" i="3" s="1"/>
  <c r="F207" i="3"/>
  <c r="N207" i="3" s="1"/>
  <c r="D195" i="3"/>
  <c r="N192" i="3"/>
  <c r="M338" i="3"/>
  <c r="N327" i="3"/>
  <c r="M322" i="3"/>
  <c r="N322" i="3" s="1"/>
  <c r="M318" i="3"/>
  <c r="N318" i="3" s="1"/>
  <c r="N315" i="3"/>
  <c r="N296" i="3"/>
  <c r="E285" i="3"/>
  <c r="M276" i="3"/>
  <c r="N276" i="3" s="1"/>
  <c r="J261" i="3"/>
  <c r="J258" i="3"/>
  <c r="N231" i="3"/>
  <c r="C222" i="3"/>
  <c r="F196" i="3"/>
  <c r="N196" i="3" s="1"/>
  <c r="D187" i="3"/>
  <c r="F187" i="3" s="1"/>
  <c r="F339" i="3"/>
  <c r="N339" i="3" s="1"/>
  <c r="D336" i="3"/>
  <c r="F336" i="3" s="1"/>
  <c r="N336" i="3" s="1"/>
  <c r="N303" i="3"/>
  <c r="D285" i="3"/>
  <c r="F285" i="3" s="1"/>
  <c r="D261" i="3"/>
  <c r="K222" i="3"/>
  <c r="H195" i="3"/>
  <c r="M174" i="3"/>
  <c r="N222" i="3"/>
  <c r="N335" i="3"/>
  <c r="N319" i="3"/>
  <c r="M279" i="3"/>
  <c r="N279" i="3" s="1"/>
  <c r="H261" i="3"/>
  <c r="F223" i="3"/>
  <c r="N223" i="3" s="1"/>
  <c r="N219" i="3"/>
  <c r="M198" i="3"/>
  <c r="F147" i="3"/>
  <c r="L294" i="3"/>
  <c r="L285" i="3" s="1"/>
  <c r="G285" i="3"/>
  <c r="M288" i="3"/>
  <c r="N246" i="3"/>
  <c r="M337" i="3"/>
  <c r="N307" i="3"/>
  <c r="F286" i="3"/>
  <c r="N266" i="3"/>
  <c r="F260" i="3"/>
  <c r="M264" i="3"/>
  <c r="H237" i="3"/>
  <c r="H186" i="3" s="1"/>
  <c r="M239" i="3"/>
  <c r="N239" i="3" s="1"/>
  <c r="I186" i="3"/>
  <c r="N338" i="3"/>
  <c r="N323" i="3"/>
  <c r="N337" i="3"/>
  <c r="F321" i="3"/>
  <c r="N321" i="3" s="1"/>
  <c r="M312" i="3"/>
  <c r="N312" i="3" s="1"/>
  <c r="M300" i="3"/>
  <c r="F291" i="3"/>
  <c r="N291" i="3" s="1"/>
  <c r="N280" i="3"/>
  <c r="M273" i="3"/>
  <c r="N273" i="3" s="1"/>
  <c r="M262" i="3"/>
  <c r="F258" i="3"/>
  <c r="N230" i="3"/>
  <c r="N174" i="3"/>
  <c r="N86" i="3"/>
  <c r="N300" i="3"/>
  <c r="M333" i="3"/>
  <c r="N333" i="3" s="1"/>
  <c r="C321" i="3"/>
  <c r="C285" i="3" s="1"/>
  <c r="G321" i="3"/>
  <c r="M321" i="3" s="1"/>
  <c r="J285" i="3"/>
  <c r="M286" i="3"/>
  <c r="D237" i="3"/>
  <c r="F237" i="3" s="1"/>
  <c r="M228" i="3"/>
  <c r="N228" i="3" s="1"/>
  <c r="M219" i="3"/>
  <c r="L195" i="3"/>
  <c r="L186" i="3" s="1"/>
  <c r="F330" i="3"/>
  <c r="N330" i="3" s="1"/>
  <c r="D287" i="3"/>
  <c r="F287" i="3" s="1"/>
  <c r="N268" i="3"/>
  <c r="G261" i="3"/>
  <c r="M246" i="3"/>
  <c r="F225" i="3"/>
  <c r="N225" i="3" s="1"/>
  <c r="K188" i="3"/>
  <c r="C188" i="3"/>
  <c r="G195" i="3"/>
  <c r="M195" i="3" s="1"/>
  <c r="N183" i="3"/>
  <c r="N180" i="3"/>
  <c r="L171" i="3"/>
  <c r="L141" i="3" s="1"/>
  <c r="J143" i="3"/>
  <c r="M143" i="3" s="1"/>
  <c r="F142" i="3"/>
  <c r="B141" i="3"/>
  <c r="J141" i="3"/>
  <c r="N105" i="3"/>
  <c r="F101" i="3"/>
  <c r="N101" i="3" s="1"/>
  <c r="E77" i="3"/>
  <c r="F77" i="3" s="1"/>
  <c r="B12" i="3"/>
  <c r="H14" i="3"/>
  <c r="D7" i="3"/>
  <c r="F7" i="3" s="1"/>
  <c r="E24" i="3"/>
  <c r="H13" i="3"/>
  <c r="M297" i="3"/>
  <c r="N297" i="3" s="1"/>
  <c r="M295" i="3"/>
  <c r="N295" i="3" s="1"/>
  <c r="F288" i="3"/>
  <c r="M270" i="3"/>
  <c r="N270" i="3" s="1"/>
  <c r="N265" i="3"/>
  <c r="N176" i="3"/>
  <c r="F173" i="3"/>
  <c r="N173" i="3" s="1"/>
  <c r="F156" i="3"/>
  <c r="N156" i="3" s="1"/>
  <c r="N122" i="3"/>
  <c r="E13" i="3"/>
  <c r="E7" i="3" s="1"/>
  <c r="F100" i="3"/>
  <c r="N100" i="3" s="1"/>
  <c r="E76" i="3"/>
  <c r="F76" i="3" s="1"/>
  <c r="N76" i="3" s="1"/>
  <c r="J75" i="3"/>
  <c r="D9" i="3"/>
  <c r="F18" i="3"/>
  <c r="N18" i="3" s="1"/>
  <c r="I13" i="3"/>
  <c r="I7" i="3" s="1"/>
  <c r="H294" i="3"/>
  <c r="M294" i="3" s="1"/>
  <c r="M259" i="3"/>
  <c r="I258" i="3"/>
  <c r="G222" i="3"/>
  <c r="M222" i="3" s="1"/>
  <c r="N199" i="3"/>
  <c r="E195" i="3"/>
  <c r="E186" i="3" s="1"/>
  <c r="F168" i="3"/>
  <c r="N168" i="3" s="1"/>
  <c r="I142" i="3"/>
  <c r="D143" i="3"/>
  <c r="N134" i="3"/>
  <c r="M126" i="3"/>
  <c r="N126" i="3" s="1"/>
  <c r="G117" i="3"/>
  <c r="M123" i="3"/>
  <c r="N123" i="3" s="1"/>
  <c r="F84" i="3"/>
  <c r="D54" i="3"/>
  <c r="F54" i="3" s="1"/>
  <c r="F57" i="3"/>
  <c r="N57" i="3" s="1"/>
  <c r="N39" i="3"/>
  <c r="C24" i="3"/>
  <c r="D14" i="3"/>
  <c r="F14" i="3" s="1"/>
  <c r="L9" i="3"/>
  <c r="C15" i="3"/>
  <c r="B6" i="3"/>
  <c r="E9" i="3"/>
  <c r="H287" i="3"/>
  <c r="M287" i="3" s="1"/>
  <c r="H258" i="3"/>
  <c r="M240" i="3"/>
  <c r="N240" i="3" s="1"/>
  <c r="F224" i="3"/>
  <c r="N224" i="3" s="1"/>
  <c r="F198" i="3"/>
  <c r="N198" i="3" s="1"/>
  <c r="M197" i="3"/>
  <c r="N197" i="3" s="1"/>
  <c r="J187" i="3"/>
  <c r="H171" i="3"/>
  <c r="M171" i="3" s="1"/>
  <c r="K147" i="3"/>
  <c r="K141" i="3" s="1"/>
  <c r="C147" i="3"/>
  <c r="C141" i="3" s="1"/>
  <c r="E143" i="3"/>
  <c r="M148" i="3"/>
  <c r="N145" i="3"/>
  <c r="E141" i="3"/>
  <c r="M138" i="3"/>
  <c r="N138" i="3" s="1"/>
  <c r="M135" i="3"/>
  <c r="N135" i="3" s="1"/>
  <c r="M132" i="3"/>
  <c r="N132" i="3" s="1"/>
  <c r="N111" i="3"/>
  <c r="M85" i="3"/>
  <c r="N85" i="3" s="1"/>
  <c r="B75" i="3"/>
  <c r="L54" i="3"/>
  <c r="L12" i="3" s="1"/>
  <c r="F17" i="3"/>
  <c r="N51" i="3"/>
  <c r="K24" i="3"/>
  <c r="L14" i="3"/>
  <c r="D13" i="3"/>
  <c r="F13" i="3" s="1"/>
  <c r="K15" i="3"/>
  <c r="H17" i="3"/>
  <c r="H7" i="3"/>
  <c r="M30" i="3"/>
  <c r="N30" i="3" s="1"/>
  <c r="I24" i="3"/>
  <c r="M26" i="3"/>
  <c r="G17" i="3"/>
  <c r="G14" i="3"/>
  <c r="M324" i="3"/>
  <c r="N324" i="3" s="1"/>
  <c r="G258" i="3"/>
  <c r="M189" i="3"/>
  <c r="N189" i="3" s="1"/>
  <c r="G188" i="3"/>
  <c r="M188" i="3" s="1"/>
  <c r="M177" i="3"/>
  <c r="M149" i="3"/>
  <c r="N149" i="3"/>
  <c r="H147" i="3"/>
  <c r="H141" i="3" s="1"/>
  <c r="M144" i="3"/>
  <c r="N144" i="3"/>
  <c r="N133" i="3"/>
  <c r="E117" i="3"/>
  <c r="G99" i="3"/>
  <c r="I14" i="3"/>
  <c r="I8" i="3" s="1"/>
  <c r="I77" i="3"/>
  <c r="M77" i="3" s="1"/>
  <c r="N96" i="3"/>
  <c r="M78" i="3"/>
  <c r="M76" i="3"/>
  <c r="N42" i="3"/>
  <c r="L13" i="3"/>
  <c r="L7" i="3" s="1"/>
  <c r="C16" i="3"/>
  <c r="C13" i="3"/>
  <c r="C7" i="3" s="1"/>
  <c r="L8" i="3"/>
  <c r="D8" i="3"/>
  <c r="F8" i="3" s="1"/>
  <c r="I147" i="3"/>
  <c r="I141" i="3" s="1"/>
  <c r="F148" i="3"/>
  <c r="F129" i="3"/>
  <c r="N129" i="3" s="1"/>
  <c r="M119" i="3"/>
  <c r="N119" i="3" s="1"/>
  <c r="N114" i="3"/>
  <c r="M105" i="3"/>
  <c r="N102" i="3"/>
  <c r="I99" i="3"/>
  <c r="I75" i="3" s="1"/>
  <c r="M87" i="3"/>
  <c r="N87" i="3" s="1"/>
  <c r="J77" i="3"/>
  <c r="E75" i="3"/>
  <c r="K16" i="3"/>
  <c r="M16" i="3" s="1"/>
  <c r="K13" i="3"/>
  <c r="K7" i="3" s="1"/>
  <c r="G24" i="3"/>
  <c r="J15" i="3"/>
  <c r="I9" i="3"/>
  <c r="D16" i="3"/>
  <c r="F16" i="3" s="1"/>
  <c r="H8" i="3"/>
  <c r="J195" i="3"/>
  <c r="J186" i="3" s="1"/>
  <c r="G187" i="3"/>
  <c r="M187" i="3" s="1"/>
  <c r="K186" i="3"/>
  <c r="C186" i="3"/>
  <c r="D171" i="3"/>
  <c r="F171" i="3" s="1"/>
  <c r="F177" i="3"/>
  <c r="N177" i="3" s="1"/>
  <c r="M153" i="3"/>
  <c r="N153" i="3" s="1"/>
  <c r="G147" i="3"/>
  <c r="G141" i="3" s="1"/>
  <c r="M150" i="3"/>
  <c r="N150" i="3" s="1"/>
  <c r="H142" i="3"/>
  <c r="M142" i="3" s="1"/>
  <c r="L117" i="3"/>
  <c r="L75" i="3" s="1"/>
  <c r="D117" i="3"/>
  <c r="F117" i="3" s="1"/>
  <c r="K117" i="3"/>
  <c r="K75" i="3" s="1"/>
  <c r="C117" i="3"/>
  <c r="C75" i="3" s="1"/>
  <c r="F99" i="3"/>
  <c r="E99" i="3"/>
  <c r="M90" i="3"/>
  <c r="N90" i="3" s="1"/>
  <c r="H84" i="3"/>
  <c r="H75" i="3" s="1"/>
  <c r="N78" i="3"/>
  <c r="M69" i="3"/>
  <c r="N69" i="3" s="1"/>
  <c r="N63" i="3"/>
  <c r="J54" i="3"/>
  <c r="J12" i="3" s="1"/>
  <c r="J6" i="3" s="1"/>
  <c r="J14" i="3"/>
  <c r="J8" i="3" s="1"/>
  <c r="H54" i="3"/>
  <c r="H15" i="3" s="1"/>
  <c r="F24" i="3"/>
  <c r="H12" i="3"/>
  <c r="J13" i="3"/>
  <c r="J7" i="3" s="1"/>
  <c r="H9" i="3"/>
  <c r="M25" i="3"/>
  <c r="J17" i="3"/>
  <c r="B15" i="3"/>
  <c r="G84" i="3"/>
  <c r="M84" i="3" s="1"/>
  <c r="M55" i="3"/>
  <c r="N55" i="3" s="1"/>
  <c r="M18" i="3"/>
  <c r="I15" i="3"/>
  <c r="K9" i="3"/>
  <c r="C9" i="3"/>
  <c r="G54" i="3"/>
  <c r="G15" i="3" s="1"/>
  <c r="F33" i="3"/>
  <c r="N33" i="3" s="1"/>
  <c r="F26" i="3"/>
  <c r="N26" i="3" s="1"/>
  <c r="F56" i="3"/>
  <c r="N56" i="3" s="1"/>
  <c r="K14" i="3"/>
  <c r="K8" i="3" s="1"/>
  <c r="C14" i="3"/>
  <c r="C8" i="3" s="1"/>
  <c r="G13" i="3"/>
  <c r="G9" i="3"/>
  <c r="F25" i="3"/>
  <c r="M141" i="3" l="1"/>
  <c r="N77" i="3"/>
  <c r="N84" i="3"/>
  <c r="D12" i="3"/>
  <c r="F12" i="3" s="1"/>
  <c r="I6" i="3"/>
  <c r="N287" i="3"/>
  <c r="M237" i="3"/>
  <c r="D186" i="3"/>
  <c r="F186" i="3" s="1"/>
  <c r="F195" i="3"/>
  <c r="N195" i="3" s="1"/>
  <c r="N188" i="3"/>
  <c r="N25" i="3"/>
  <c r="M24" i="3"/>
  <c r="N24" i="3" s="1"/>
  <c r="G12" i="3"/>
  <c r="L6" i="3"/>
  <c r="F9" i="3"/>
  <c r="N9" i="3" s="1"/>
  <c r="D6" i="3"/>
  <c r="N237" i="3"/>
  <c r="D75" i="3"/>
  <c r="F75" i="3" s="1"/>
  <c r="M258" i="3"/>
  <c r="N264" i="3"/>
  <c r="M261" i="3"/>
  <c r="N294" i="3"/>
  <c r="H285" i="3"/>
  <c r="M285" i="3" s="1"/>
  <c r="N285" i="3" s="1"/>
  <c r="N171" i="3"/>
  <c r="M54" i="3"/>
  <c r="N54" i="3" s="1"/>
  <c r="G8" i="3"/>
  <c r="M8" i="3" s="1"/>
  <c r="N8" i="3" s="1"/>
  <c r="M14" i="3"/>
  <c r="L15" i="3"/>
  <c r="M15" i="3" s="1"/>
  <c r="M117" i="3"/>
  <c r="N117" i="3" s="1"/>
  <c r="D15" i="3"/>
  <c r="N288" i="3"/>
  <c r="G75" i="3"/>
  <c r="M75" i="3" s="1"/>
  <c r="M9" i="3"/>
  <c r="G6" i="3"/>
  <c r="M17" i="3"/>
  <c r="N17" i="3" s="1"/>
  <c r="N14" i="3"/>
  <c r="N142" i="3"/>
  <c r="N260" i="3"/>
  <c r="N263" i="3"/>
  <c r="N262" i="3"/>
  <c r="N259" i="3"/>
  <c r="K12" i="3"/>
  <c r="K6" i="3" s="1"/>
  <c r="C12" i="3"/>
  <c r="C6" i="3" s="1"/>
  <c r="N286" i="3"/>
  <c r="D141" i="3"/>
  <c r="F141" i="3" s="1"/>
  <c r="N141" i="3" s="1"/>
  <c r="G7" i="3"/>
  <c r="M7" i="3" s="1"/>
  <c r="N7" i="3" s="1"/>
  <c r="M13" i="3"/>
  <c r="N13" i="3" s="1"/>
  <c r="M147" i="3"/>
  <c r="M99" i="3"/>
  <c r="I12" i="3"/>
  <c r="F143" i="3"/>
  <c r="N143" i="3" s="1"/>
  <c r="N147" i="3"/>
  <c r="N187" i="3"/>
  <c r="G186" i="3"/>
  <c r="M186" i="3" s="1"/>
  <c r="H6" i="3"/>
  <c r="N99" i="3"/>
  <c r="N16" i="3"/>
  <c r="N148" i="3"/>
  <c r="E6" i="3"/>
  <c r="E15" i="3"/>
  <c r="E12" i="3"/>
  <c r="N186" i="3" l="1"/>
  <c r="M6" i="3"/>
  <c r="M12" i="3"/>
  <c r="N12" i="3" s="1"/>
  <c r="F15" i="3"/>
  <c r="N15" i="3" s="1"/>
  <c r="N258" i="3"/>
  <c r="N261" i="3"/>
  <c r="F6" i="3"/>
  <c r="N6" i="3" s="1"/>
  <c r="N75" i="3"/>
</calcChain>
</file>

<file path=xl/sharedStrings.xml><?xml version="1.0" encoding="utf-8"?>
<sst xmlns="http://schemas.openxmlformats.org/spreadsheetml/2006/main" count="906" uniqueCount="217">
  <si>
    <t>平成１６年１２月１日現在の福島県の推計人口は　２，１０４，３９１　人</t>
  </si>
  <si>
    <t>人口動態（平成16年11月1日～11月末日）</t>
  </si>
  <si>
    <t>世帯数</t>
  </si>
  <si>
    <t xml:space="preserve"> 人　口</t>
  </si>
  <si>
    <t>自然動態</t>
  </si>
  <si>
    <t>社会動態</t>
  </si>
  <si>
    <t>増減</t>
  </si>
  <si>
    <t>(16.12.1)</t>
  </si>
  <si>
    <t>出生</t>
  </si>
  <si>
    <t>死亡</t>
  </si>
  <si>
    <t>転入</t>
  </si>
  <si>
    <t>転出</t>
  </si>
  <si>
    <t>1)</t>
  </si>
  <si>
    <t>2)</t>
  </si>
  <si>
    <t>総数　</t>
  </si>
  <si>
    <t>男</t>
  </si>
  <si>
    <t>女</t>
  </si>
  <si>
    <t>1)統計表の「県外」と「その他」(従前地不詳等)の合計　　2)統計表の「県外」と「その他」(転出先不明等)の合計</t>
  </si>
  <si>
    <t>人口・世帯数および人口動態の推移</t>
  </si>
  <si>
    <t>人　　　　　　口　　（人）</t>
  </si>
  <si>
    <t>年 月 日</t>
  </si>
  <si>
    <t>　世 帯 数</t>
  </si>
  <si>
    <t>増　減　数</t>
  </si>
  <si>
    <t>増減率</t>
  </si>
  <si>
    <t xml:space="preserve"> 　（世帯）</t>
  </si>
  <si>
    <t>総  数</t>
  </si>
  <si>
    <t>（％）</t>
  </si>
  <si>
    <t>総　数</t>
  </si>
  <si>
    <t>自然増減</t>
  </si>
  <si>
    <t>社会増減</t>
  </si>
  <si>
    <t xml:space="preserve">     25.10.1</t>
  </si>
  <si>
    <t>－</t>
  </si>
  <si>
    <t xml:space="preserve">     30.10.1</t>
  </si>
  <si>
    <t xml:space="preserve">     35.10.1</t>
  </si>
  <si>
    <t xml:space="preserve">     40.10.1</t>
  </si>
  <si>
    <t xml:space="preserve">     45.10.1</t>
  </si>
  <si>
    <t xml:space="preserve">     50.10.1</t>
  </si>
  <si>
    <t xml:space="preserve">     55.10.1</t>
  </si>
  <si>
    <t xml:space="preserve">     60.10.1</t>
  </si>
  <si>
    <t>2.10.1</t>
  </si>
  <si>
    <t>7.10.1</t>
  </si>
  <si>
    <t>12.10.1</t>
  </si>
  <si>
    <t>13.10.1</t>
  </si>
  <si>
    <t>14.10.1</t>
  </si>
  <si>
    <t>15.10.1</t>
  </si>
  <si>
    <t>16.10.1</t>
  </si>
  <si>
    <t>15.12.1</t>
  </si>
  <si>
    <t>16.11.1</t>
  </si>
  <si>
    <t>16.12.1</t>
  </si>
  <si>
    <t>前月</t>
  </si>
  <si>
    <t>前年</t>
  </si>
  <si>
    <t>注） 平成12年10月1日以前については、人口及び世帯数は国勢調査（総務省）による数値、自然増減数は人口動態調査（厚生労働省）</t>
  </si>
  <si>
    <t>　　による数値であり、増減数総数から自然増減数を差し引いて算出した数値を社会増減数とした。</t>
  </si>
  <si>
    <t>年齢階級別移動者数（平成16年11月1日～11月末日）</t>
  </si>
  <si>
    <t>区分</t>
  </si>
  <si>
    <t>総数</t>
  </si>
  <si>
    <t>0～4歳</t>
  </si>
  <si>
    <t>5～14</t>
  </si>
  <si>
    <t>15～19</t>
  </si>
  <si>
    <t>20～24</t>
  </si>
  <si>
    <t>25～29</t>
  </si>
  <si>
    <t>30～34</t>
  </si>
  <si>
    <t>35～44</t>
  </si>
  <si>
    <t>45～54</t>
  </si>
  <si>
    <t>55～64</t>
  </si>
  <si>
    <t>65～</t>
  </si>
  <si>
    <t>移動者総数</t>
  </si>
  <si>
    <t>（男）</t>
  </si>
  <si>
    <t>（女）</t>
  </si>
  <si>
    <t>県内移動者　1)</t>
  </si>
  <si>
    <t>県外移動者　2)</t>
  </si>
  <si>
    <t>転入(出)超過</t>
  </si>
  <si>
    <t>1)　統計表の「社会動態」の「転入」・「転出」の「県内」移動者数　　2)　統計表の「社会動態」の「その他」は含まない。</t>
  </si>
  <si>
    <t>　統計表</t>
  </si>
  <si>
    <t>（単位：人、％）</t>
  </si>
  <si>
    <t>人口動態（H16.11.1～H16.11.30）</t>
  </si>
  <si>
    <t>　</t>
  </si>
  <si>
    <t>年齢（３区分）別人口（H16.12.1)</t>
  </si>
  <si>
    <t>地域</t>
  </si>
  <si>
    <t>人口</t>
  </si>
  <si>
    <t>人口増減</t>
  </si>
  <si>
    <t>　　　　　　　　　　実数</t>
  </si>
  <si>
    <t>　　　　　　構成比</t>
  </si>
  <si>
    <t>　　　　　地域</t>
  </si>
  <si>
    <t>H16.12.1</t>
  </si>
  <si>
    <t>年少人口</t>
  </si>
  <si>
    <t>生産年齢人口</t>
  </si>
  <si>
    <t>老年人口</t>
  </si>
  <si>
    <t>年齢不明</t>
  </si>
  <si>
    <t>県内</t>
  </si>
  <si>
    <t>県外</t>
  </si>
  <si>
    <t>その他</t>
  </si>
  <si>
    <t>0～14歳</t>
  </si>
  <si>
    <t>15～64歳</t>
  </si>
  <si>
    <t>65歳以上</t>
  </si>
  <si>
    <t>75歳以上</t>
  </si>
  <si>
    <t>福　島　県</t>
  </si>
  <si>
    <t>　うち男</t>
  </si>
  <si>
    <t xml:space="preserve">         </t>
  </si>
  <si>
    <t>　うち女</t>
  </si>
  <si>
    <t>市　部</t>
  </si>
  <si>
    <t>郡　部</t>
  </si>
  <si>
    <t>　県北管内</t>
  </si>
  <si>
    <t>　　うち男</t>
  </si>
  <si>
    <t>　　うち女</t>
  </si>
  <si>
    <t>　　福島市</t>
  </si>
  <si>
    <t>　　　うち男</t>
  </si>
  <si>
    <t>　　　うち女</t>
  </si>
  <si>
    <t>　　二本松市</t>
  </si>
  <si>
    <t>　　伊達郡</t>
  </si>
  <si>
    <t>　　　桑折町</t>
  </si>
  <si>
    <t>　　　　うち男</t>
  </si>
  <si>
    <t>　　　　うち女</t>
  </si>
  <si>
    <t>　　　伊達町</t>
  </si>
  <si>
    <t>　　　国見町</t>
  </si>
  <si>
    <t>　　　梁川町</t>
  </si>
  <si>
    <t>　　　保原町</t>
  </si>
  <si>
    <t>　　　霊山町</t>
  </si>
  <si>
    <t>　　　月舘町</t>
  </si>
  <si>
    <t>　　　川俣町</t>
  </si>
  <si>
    <t>　　　飯野町</t>
  </si>
  <si>
    <t>　　安達郡</t>
  </si>
  <si>
    <t>　　　安達町</t>
  </si>
  <si>
    <t>　　　大玉村</t>
  </si>
  <si>
    <t>　　　本宮町</t>
  </si>
  <si>
    <t>　　　白沢村</t>
  </si>
  <si>
    <t>　　　岩代町</t>
  </si>
  <si>
    <t>　　　東和町</t>
  </si>
  <si>
    <t>　県中管内</t>
  </si>
  <si>
    <t>　　郡山市</t>
  </si>
  <si>
    <t>　　須賀川市</t>
  </si>
  <si>
    <t>　　岩瀬郡</t>
  </si>
  <si>
    <t>　　　長沼町</t>
  </si>
  <si>
    <t>　　　鏡石町</t>
  </si>
  <si>
    <t>　　　岩瀬村</t>
  </si>
  <si>
    <t>　　　天栄村</t>
  </si>
  <si>
    <t>　　石川郡</t>
  </si>
  <si>
    <t>　　　石川町</t>
  </si>
  <si>
    <t>　　　玉川村</t>
  </si>
  <si>
    <t>　　　平田村</t>
  </si>
  <si>
    <t>　　　浅川町</t>
  </si>
  <si>
    <t>　　　古殿町</t>
  </si>
  <si>
    <t>　　田村郡</t>
  </si>
  <si>
    <t>　　　三春町</t>
  </si>
  <si>
    <t>　　　小野町</t>
  </si>
  <si>
    <t>　　　滝根町</t>
  </si>
  <si>
    <t>　　　大越町</t>
  </si>
  <si>
    <t>　　　都路村</t>
  </si>
  <si>
    <t>　　　常葉町</t>
  </si>
  <si>
    <t>　　　船引町</t>
  </si>
  <si>
    <t>　県南管内</t>
  </si>
  <si>
    <t>　　白河市</t>
  </si>
  <si>
    <t>　　西白河郡</t>
  </si>
  <si>
    <t>　　　西郷村</t>
  </si>
  <si>
    <t>　　　表郷村</t>
  </si>
  <si>
    <t>　　　東村</t>
  </si>
  <si>
    <t>　　　泉崎村</t>
  </si>
  <si>
    <t>　　　中島村</t>
  </si>
  <si>
    <t>　　　矢吹町</t>
  </si>
  <si>
    <t>　　　大信村</t>
  </si>
  <si>
    <t>　　東白川郡</t>
  </si>
  <si>
    <t>　　　棚倉町</t>
  </si>
  <si>
    <t>　　　矢祭町</t>
  </si>
  <si>
    <t>　　　塙町</t>
  </si>
  <si>
    <t>　　　鮫川村</t>
  </si>
  <si>
    <t>　会津管内</t>
  </si>
  <si>
    <t>　　会津若松市</t>
  </si>
  <si>
    <t>　　喜多方市</t>
  </si>
  <si>
    <t>　　耶麻郡</t>
  </si>
  <si>
    <t>　　　熱塩加納村</t>
  </si>
  <si>
    <t>　　　北塩原村</t>
  </si>
  <si>
    <t>　　　塩川町</t>
  </si>
  <si>
    <t>　　　山都町</t>
  </si>
  <si>
    <t>　　　西会津町</t>
  </si>
  <si>
    <t>　　　高郷村</t>
  </si>
  <si>
    <t>　　　磐梯町</t>
  </si>
  <si>
    <t>　　　猪苗代町</t>
  </si>
  <si>
    <t>　　河沼郡</t>
  </si>
  <si>
    <t>　　　会津坂下町</t>
  </si>
  <si>
    <t>　　　湯川村</t>
  </si>
  <si>
    <t>　　　柳津町</t>
  </si>
  <si>
    <t>　　　河東町</t>
  </si>
  <si>
    <t>　　大沼郡</t>
  </si>
  <si>
    <t>　　　会津高田町</t>
  </si>
  <si>
    <t>　　　会津本郷町</t>
  </si>
  <si>
    <t>　　　新鶴村</t>
  </si>
  <si>
    <t>　　　三島町</t>
  </si>
  <si>
    <t>　　　金山町</t>
  </si>
  <si>
    <t>　　　昭和村</t>
  </si>
  <si>
    <t>　南会津管内</t>
  </si>
  <si>
    <t>　　南会津郡</t>
  </si>
  <si>
    <t>　　　田島町</t>
  </si>
  <si>
    <t>　　　下郷町</t>
  </si>
  <si>
    <t>　　　舘岩村</t>
  </si>
  <si>
    <t>　　　檜枝岐村</t>
  </si>
  <si>
    <t>　　　伊南村</t>
  </si>
  <si>
    <t>　　　南郷村</t>
  </si>
  <si>
    <t>　　　只見町</t>
  </si>
  <si>
    <t>　相双管内</t>
  </si>
  <si>
    <t>　　原町市</t>
  </si>
  <si>
    <t>　　相馬市</t>
  </si>
  <si>
    <t>　　双葉郡</t>
  </si>
  <si>
    <t>　　　広野町</t>
  </si>
  <si>
    <t>　　　楢葉町</t>
  </si>
  <si>
    <t>　　　富岡町</t>
  </si>
  <si>
    <t>　　　川内村</t>
  </si>
  <si>
    <t>　　　大熊町</t>
  </si>
  <si>
    <t>　　　双葉町</t>
  </si>
  <si>
    <t>　　　浪江町</t>
  </si>
  <si>
    <t>　　　葛尾村</t>
  </si>
  <si>
    <t>　　相馬郡</t>
  </si>
  <si>
    <t>　　　新地町</t>
  </si>
  <si>
    <t>　　　鹿島町</t>
  </si>
  <si>
    <t>　　　小高町</t>
  </si>
  <si>
    <t>　　　飯舘村</t>
  </si>
  <si>
    <t>　いわき管内</t>
  </si>
  <si>
    <t>　　いわき市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</si>
</sst>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84" formatCode="#,##0;&quot;△&quot;#,##0"/>
    <numFmt numFmtId="185" formatCode="#,##0.0;&quot;△&quot;#,##0.0"/>
    <numFmt numFmtId="187" formatCode="#,##0;[Red]#,##0"/>
    <numFmt numFmtId="204" formatCode="#,##0.00;&quot;△&quot;#,##0.00"/>
  </numFmts>
  <fonts count="18">
    <font>
      <sz val="11"/>
      <name val="ＭＳ Ｐゴシック"/>
      <family val="3"/>
      <charset val="128"/>
    </font>
    <font>
      <sz val="11"/>
      <name val="ＭＳ Ｐゴシック"/>
      <family val="3"/>
      <charset val="128"/>
    </font>
    <font>
      <sz val="10"/>
      <name val="ＭＳ Ｐゴシック"/>
      <family val="3"/>
      <charset val="128"/>
    </font>
    <font>
      <sz val="10"/>
      <name val="Osaka"/>
      <family val="3"/>
      <charset val="128"/>
    </font>
    <font>
      <sz val="9"/>
      <color indexed="8"/>
      <name val="ＭＳ Ｐゴシック"/>
      <family val="3"/>
      <charset val="128"/>
    </font>
    <font>
      <sz val="9"/>
      <name val="中ゴシック体"/>
      <family val="3"/>
      <charset val="128"/>
    </font>
    <font>
      <sz val="9"/>
      <name val="ＭＳ Ｐゴシック"/>
      <family val="3"/>
      <charset val="128"/>
    </font>
    <font>
      <sz val="12"/>
      <name val="ＭＳ Ｐゴシック"/>
      <family val="3"/>
      <charset val="128"/>
    </font>
    <font>
      <b/>
      <sz val="10"/>
      <name val="ＭＳ Ｐゴシック"/>
      <family val="3"/>
      <charset val="128"/>
    </font>
    <font>
      <sz val="12"/>
      <name val="中ゴシック体"/>
      <family val="3"/>
      <charset val="128"/>
    </font>
    <font>
      <sz val="9"/>
      <name val="ＭＳ ゴシック"/>
      <family val="3"/>
      <charset val="128"/>
    </font>
    <font>
      <sz val="8"/>
      <name val="ＭＳ Ｐゴシック"/>
      <family val="3"/>
      <charset val="128"/>
    </font>
    <font>
      <sz val="7"/>
      <name val="ＭＳ Ｐゴシック"/>
      <family val="3"/>
      <charset val="128"/>
    </font>
    <font>
      <sz val="7.5"/>
      <name val="ＭＳ Ｐゴシック"/>
      <family val="3"/>
      <charset val="128"/>
    </font>
    <font>
      <sz val="14"/>
      <name val="ＭＳ Ｐゴシック"/>
      <family val="3"/>
      <charset val="128"/>
    </font>
    <font>
      <sz val="10"/>
      <name val="中ゴシック体"/>
      <family val="3"/>
      <charset val="128"/>
    </font>
    <font>
      <sz val="11"/>
      <name val="ＭＳ ゴシック"/>
      <family val="3"/>
      <charset val="128"/>
    </font>
    <font>
      <sz val="6"/>
      <name val="ＭＳ Ｐゴシック"/>
      <family val="3"/>
      <charset val="128"/>
    </font>
  </fonts>
  <fills count="2">
    <fill>
      <patternFill patternType="none"/>
    </fill>
    <fill>
      <patternFill patternType="gray125"/>
    </fill>
  </fills>
  <borders count="39">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right/>
      <top style="hair">
        <color indexed="64"/>
      </top>
      <bottom/>
      <diagonal/>
    </border>
    <border>
      <left/>
      <right/>
      <top style="thin">
        <color indexed="64"/>
      </top>
      <bottom/>
      <diagonal/>
    </border>
    <border>
      <left style="hair">
        <color indexed="64"/>
      </left>
      <right/>
      <top style="thin">
        <color indexed="64"/>
      </top>
      <bottom/>
      <diagonal/>
    </border>
  </borders>
  <cellStyleXfs count="7">
    <xf numFmtId="0" fontId="0" fillId="0" borderId="0"/>
    <xf numFmtId="38" fontId="3" fillId="0" borderId="0" applyFont="0" applyFill="0" applyBorder="0" applyAlignment="0" applyProtection="0"/>
    <xf numFmtId="0" fontId="5" fillId="0" borderId="0"/>
    <xf numFmtId="0" fontId="3" fillId="0" borderId="0"/>
    <xf numFmtId="0" fontId="5" fillId="0" borderId="0"/>
    <xf numFmtId="0" fontId="5" fillId="0" borderId="0"/>
    <xf numFmtId="0" fontId="5" fillId="0" borderId="0"/>
  </cellStyleXfs>
  <cellXfs count="215">
    <xf numFmtId="0" fontId="0" fillId="0" borderId="0" xfId="0"/>
    <xf numFmtId="0" fontId="5" fillId="0" borderId="0" xfId="6"/>
    <xf numFmtId="0" fontId="6" fillId="0" borderId="0" xfId="5" applyFont="1"/>
    <xf numFmtId="0" fontId="6" fillId="0" borderId="0" xfId="2" applyFont="1"/>
    <xf numFmtId="0" fontId="6" fillId="0" borderId="0" xfId="2" applyFont="1" applyBorder="1"/>
    <xf numFmtId="0" fontId="10" fillId="0" borderId="0" xfId="5" applyFont="1" applyAlignment="1">
      <alignment vertical="top"/>
    </xf>
    <xf numFmtId="0" fontId="6" fillId="0" borderId="1" xfId="2" applyFont="1" applyBorder="1"/>
    <xf numFmtId="0" fontId="11" fillId="0" borderId="1" xfId="2" applyFont="1" applyBorder="1"/>
    <xf numFmtId="0" fontId="10" fillId="0" borderId="1" xfId="5" applyFont="1" applyBorder="1" applyAlignment="1"/>
    <xf numFmtId="0" fontId="11" fillId="0" borderId="2" xfId="5" applyFont="1" applyBorder="1"/>
    <xf numFmtId="0" fontId="11" fillId="0" borderId="3" xfId="5" applyFont="1" applyBorder="1" applyAlignment="1">
      <alignment horizontal="centerContinuous"/>
    </xf>
    <xf numFmtId="0" fontId="11" fillId="0" borderId="4" xfId="5" applyFont="1" applyBorder="1" applyAlignment="1">
      <alignment horizontal="centerContinuous"/>
    </xf>
    <xf numFmtId="0" fontId="11" fillId="0" borderId="3" xfId="2" applyFont="1" applyBorder="1" applyAlignment="1">
      <alignment horizontal="left"/>
    </xf>
    <xf numFmtId="0" fontId="11" fillId="0" borderId="3" xfId="2" applyFont="1" applyBorder="1" applyAlignment="1">
      <alignment horizontal="center"/>
    </xf>
    <xf numFmtId="0" fontId="11" fillId="0" borderId="4" xfId="2" applyFont="1" applyBorder="1" applyAlignment="1">
      <alignment horizontal="center"/>
    </xf>
    <xf numFmtId="0" fontId="11" fillId="0" borderId="5" xfId="2" applyFont="1" applyBorder="1"/>
    <xf numFmtId="0" fontId="11" fillId="0" borderId="6" xfId="5" applyFont="1" applyBorder="1" applyAlignment="1">
      <alignment horizontal="center"/>
    </xf>
    <xf numFmtId="0" fontId="11" fillId="0" borderId="1" xfId="5" applyFont="1" applyBorder="1" applyAlignment="1">
      <alignment horizontal="centerContinuous"/>
    </xf>
    <xf numFmtId="0" fontId="11" fillId="0" borderId="7" xfId="5" applyFont="1" applyBorder="1" applyAlignment="1">
      <alignment horizontal="centerContinuous"/>
    </xf>
    <xf numFmtId="0" fontId="6" fillId="0" borderId="3" xfId="2" applyFont="1" applyBorder="1" applyAlignment="1">
      <alignment horizontal="left"/>
    </xf>
    <xf numFmtId="0" fontId="6" fillId="0" borderId="3" xfId="2" applyFont="1" applyBorder="1" applyAlignment="1">
      <alignment horizontal="center"/>
    </xf>
    <xf numFmtId="0" fontId="6" fillId="0" borderId="4" xfId="2" applyFont="1" applyBorder="1" applyAlignment="1">
      <alignment horizontal="center"/>
    </xf>
    <xf numFmtId="0" fontId="11" fillId="0" borderId="8" xfId="2" applyFont="1" applyBorder="1" applyAlignment="1">
      <alignment horizontal="center"/>
    </xf>
    <xf numFmtId="0" fontId="11" fillId="0" borderId="9" xfId="2" applyFont="1" applyBorder="1" applyAlignment="1">
      <alignment horizontal="left" vertical="center" wrapText="1"/>
    </xf>
    <xf numFmtId="0" fontId="11" fillId="0" borderId="6" xfId="5" applyFont="1" applyBorder="1"/>
    <xf numFmtId="57" fontId="11" fillId="0" borderId="6" xfId="5" applyNumberFormat="1" applyFont="1" applyBorder="1" applyAlignment="1">
      <alignment horizontal="center"/>
    </xf>
    <xf numFmtId="0" fontId="11" fillId="0" borderId="2" xfId="2" applyFont="1" applyBorder="1" applyAlignment="1">
      <alignment horizontal="center" vertical="center" wrapText="1"/>
    </xf>
    <xf numFmtId="0" fontId="11" fillId="0" borderId="10" xfId="2" applyFont="1" applyBorder="1" applyAlignment="1">
      <alignment horizontal="center" vertical="center" wrapText="1"/>
    </xf>
    <xf numFmtId="49" fontId="11" fillId="0" borderId="0" xfId="2" applyNumberFormat="1" applyFont="1" applyBorder="1" applyAlignment="1">
      <alignment horizontal="centerContinuous" vertical="center" wrapText="1"/>
    </xf>
    <xf numFmtId="0" fontId="11" fillId="0" borderId="10" xfId="2" applyFont="1" applyBorder="1" applyAlignment="1">
      <alignment horizontal="center" vertical="top" wrapText="1"/>
    </xf>
    <xf numFmtId="49" fontId="11" fillId="0" borderId="6" xfId="2" applyNumberFormat="1" applyFont="1" applyBorder="1" applyAlignment="1">
      <alignment horizontal="center" vertical="center" wrapText="1"/>
    </xf>
    <xf numFmtId="0" fontId="12" fillId="0" borderId="10" xfId="2" applyFont="1" applyBorder="1" applyAlignment="1">
      <alignment horizontal="center" vertical="center" wrapText="1"/>
    </xf>
    <xf numFmtId="0" fontId="11" fillId="0" borderId="9" xfId="2" applyFont="1" applyBorder="1"/>
    <xf numFmtId="0" fontId="11" fillId="0" borderId="7" xfId="5" applyFont="1" applyBorder="1"/>
    <xf numFmtId="0" fontId="11" fillId="0" borderId="7" xfId="5" applyFont="1" applyBorder="1" applyAlignment="1">
      <alignment horizontal="center"/>
    </xf>
    <xf numFmtId="0" fontId="13" fillId="0" borderId="7" xfId="5" applyFont="1" applyBorder="1" applyAlignment="1">
      <alignment horizontal="center" vertical="center"/>
    </xf>
    <xf numFmtId="49" fontId="11" fillId="0" borderId="7" xfId="2" applyNumberFormat="1" applyFont="1" applyBorder="1" applyAlignment="1">
      <alignment horizontal="center" vertical="center" wrapText="1"/>
    </xf>
    <xf numFmtId="49" fontId="11" fillId="0" borderId="11" xfId="2" applyNumberFormat="1" applyFont="1" applyBorder="1" applyAlignment="1">
      <alignment horizontal="center" vertical="center" wrapText="1"/>
    </xf>
    <xf numFmtId="0" fontId="11" fillId="0" borderId="1" xfId="2" applyFont="1" applyBorder="1" applyAlignment="1">
      <alignment horizontal="center" vertical="center" wrapText="1"/>
    </xf>
    <xf numFmtId="0" fontId="11" fillId="0" borderId="8" xfId="2" applyFont="1" applyBorder="1" applyAlignment="1">
      <alignment horizontal="center" vertical="center" wrapText="1"/>
    </xf>
    <xf numFmtId="0" fontId="6" fillId="0" borderId="11" xfId="2" applyFont="1" applyBorder="1"/>
    <xf numFmtId="0" fontId="11" fillId="0" borderId="7" xfId="2" applyFont="1" applyBorder="1" applyAlignment="1">
      <alignment horizontal="center" vertical="center" wrapText="1"/>
    </xf>
    <xf numFmtId="0" fontId="11" fillId="0" borderId="11" xfId="2" applyFont="1" applyBorder="1" applyAlignment="1">
      <alignment horizontal="center" vertical="center" wrapText="1"/>
    </xf>
    <xf numFmtId="0" fontId="11" fillId="0" borderId="12" xfId="2" applyFont="1" applyBorder="1"/>
    <xf numFmtId="184" fontId="11" fillId="0" borderId="0" xfId="5" applyNumberFormat="1" applyFont="1"/>
    <xf numFmtId="185" fontId="11" fillId="0" borderId="0" xfId="5" applyNumberFormat="1" applyFont="1"/>
    <xf numFmtId="185" fontId="11" fillId="0" borderId="6" xfId="5" applyNumberFormat="1" applyFont="1" applyBorder="1"/>
    <xf numFmtId="0" fontId="11" fillId="0" borderId="0" xfId="5" applyFont="1" applyBorder="1"/>
    <xf numFmtId="0" fontId="11" fillId="0" borderId="13" xfId="5" applyFont="1" applyBorder="1"/>
    <xf numFmtId="184" fontId="11" fillId="0" borderId="14" xfId="5" applyNumberFormat="1" applyFont="1" applyBorder="1"/>
    <xf numFmtId="185" fontId="11" fillId="0" borderId="14" xfId="5" applyNumberFormat="1" applyFont="1" applyBorder="1"/>
    <xf numFmtId="185" fontId="11" fillId="0" borderId="13" xfId="5" applyNumberFormat="1" applyFont="1" applyBorder="1"/>
    <xf numFmtId="0" fontId="11" fillId="0" borderId="14" xfId="5" applyFont="1" applyBorder="1"/>
    <xf numFmtId="184" fontId="11" fillId="0" borderId="1" xfId="5" applyNumberFormat="1" applyFont="1" applyBorder="1"/>
    <xf numFmtId="185" fontId="11" fillId="0" borderId="1" xfId="5" applyNumberFormat="1" applyFont="1" applyBorder="1"/>
    <xf numFmtId="185" fontId="11" fillId="0" borderId="7" xfId="5" applyNumberFormat="1" applyFont="1" applyBorder="1"/>
    <xf numFmtId="0" fontId="11" fillId="0" borderId="1" xfId="5" applyFont="1" applyBorder="1"/>
    <xf numFmtId="0" fontId="9" fillId="0" borderId="0" xfId="6" applyFont="1"/>
    <xf numFmtId="0" fontId="5" fillId="0" borderId="15" xfId="6" applyFont="1" applyBorder="1"/>
    <xf numFmtId="0" fontId="5" fillId="0" borderId="4" xfId="6" applyFont="1" applyBorder="1" applyAlignment="1">
      <alignment horizontal="center"/>
    </xf>
    <xf numFmtId="0" fontId="5" fillId="0" borderId="16" xfId="6" applyFont="1" applyBorder="1" applyAlignment="1">
      <alignment horizontal="center"/>
    </xf>
    <xf numFmtId="0" fontId="5" fillId="0" borderId="17" xfId="6" applyFont="1" applyBorder="1"/>
    <xf numFmtId="0" fontId="5" fillId="0" borderId="6" xfId="6" applyFont="1" applyBorder="1" applyAlignment="1">
      <alignment horizontal="center"/>
    </xf>
    <xf numFmtId="3" fontId="5" fillId="0" borderId="18" xfId="6" applyNumberFormat="1" applyFont="1" applyBorder="1"/>
    <xf numFmtId="3" fontId="5" fillId="0" borderId="6" xfId="6" applyNumberFormat="1" applyFont="1" applyBorder="1"/>
    <xf numFmtId="0" fontId="5" fillId="0" borderId="6" xfId="6" applyFont="1" applyBorder="1" applyAlignment="1">
      <alignment horizontal="right"/>
    </xf>
    <xf numFmtId="0" fontId="5" fillId="0" borderId="19" xfId="6" applyFont="1" applyBorder="1"/>
    <xf numFmtId="0" fontId="5" fillId="0" borderId="7" xfId="6" applyFont="1" applyBorder="1" applyAlignment="1">
      <alignment horizontal="right"/>
    </xf>
    <xf numFmtId="3" fontId="5" fillId="0" borderId="20" xfId="6" applyNumberFormat="1" applyFont="1" applyBorder="1"/>
    <xf numFmtId="3" fontId="5" fillId="0" borderId="7" xfId="6" applyNumberFormat="1" applyFont="1" applyBorder="1"/>
    <xf numFmtId="0" fontId="5" fillId="0" borderId="6" xfId="6" applyFont="1" applyBorder="1"/>
    <xf numFmtId="0" fontId="5" fillId="0" borderId="13" xfId="6" applyFont="1" applyBorder="1" applyAlignment="1">
      <alignment horizontal="right"/>
    </xf>
    <xf numFmtId="3" fontId="5" fillId="0" borderId="21" xfId="6" applyNumberFormat="1" applyFont="1" applyBorder="1"/>
    <xf numFmtId="3" fontId="5" fillId="0" borderId="13" xfId="6" applyNumberFormat="1" applyFont="1" applyBorder="1"/>
    <xf numFmtId="184" fontId="5" fillId="0" borderId="18" xfId="6" applyNumberFormat="1" applyFont="1" applyBorder="1"/>
    <xf numFmtId="184" fontId="5" fillId="0" borderId="6" xfId="6" applyNumberFormat="1" applyFont="1" applyBorder="1"/>
    <xf numFmtId="184" fontId="5" fillId="0" borderId="20" xfId="6" applyNumberFormat="1" applyFont="1" applyBorder="1"/>
    <xf numFmtId="184" fontId="5" fillId="0" borderId="7" xfId="6" applyNumberFormat="1" applyFont="1" applyBorder="1"/>
    <xf numFmtId="0" fontId="5" fillId="0" borderId="0" xfId="6" applyFont="1"/>
    <xf numFmtId="0" fontId="14" fillId="0" borderId="0" xfId="4" applyFont="1" applyAlignment="1"/>
    <xf numFmtId="0" fontId="6" fillId="0" borderId="0" xfId="4" applyFont="1" applyAlignment="1">
      <alignment horizontal="centerContinuous"/>
    </xf>
    <xf numFmtId="0" fontId="6" fillId="0" borderId="1" xfId="4" applyFont="1" applyBorder="1" applyAlignment="1">
      <alignment horizontal="centerContinuous"/>
    </xf>
    <xf numFmtId="184" fontId="6" fillId="0" borderId="0" xfId="4" applyNumberFormat="1" applyFont="1" applyAlignment="1">
      <alignment horizontal="centerContinuous"/>
    </xf>
    <xf numFmtId="0" fontId="1" fillId="0" borderId="22" xfId="4" applyFont="1" applyBorder="1" applyAlignment="1">
      <alignment horizontal="centerContinuous"/>
    </xf>
    <xf numFmtId="0" fontId="1" fillId="0" borderId="23" xfId="4" applyFont="1" applyBorder="1" applyAlignment="1">
      <alignment horizontal="centerContinuous"/>
    </xf>
    <xf numFmtId="0" fontId="1" fillId="0" borderId="24" xfId="4" applyFont="1" applyBorder="1" applyAlignment="1">
      <alignment horizontal="center"/>
    </xf>
    <xf numFmtId="0" fontId="1" fillId="0" borderId="0" xfId="4" applyFont="1" applyBorder="1" applyAlignment="1">
      <alignment horizontal="centerContinuous"/>
    </xf>
    <xf numFmtId="0" fontId="1" fillId="0" borderId="6" xfId="4" applyFont="1" applyBorder="1" applyAlignment="1">
      <alignment horizontal="left"/>
    </xf>
    <xf numFmtId="0" fontId="1" fillId="0" borderId="14" xfId="4" applyFont="1" applyBorder="1" applyAlignment="1">
      <alignment horizontal="centerContinuous"/>
    </xf>
    <xf numFmtId="0" fontId="1" fillId="0" borderId="14" xfId="4" applyFont="1" applyBorder="1" applyAlignment="1">
      <alignment horizontal="left"/>
    </xf>
    <xf numFmtId="0" fontId="1" fillId="0" borderId="25" xfId="4" applyFont="1" applyBorder="1" applyAlignment="1">
      <alignment horizontal="centerContinuous"/>
    </xf>
    <xf numFmtId="0" fontId="1" fillId="0" borderId="26" xfId="4" applyFont="1" applyBorder="1" applyAlignment="1">
      <alignment horizontal="centerContinuous"/>
    </xf>
    <xf numFmtId="0" fontId="1" fillId="0" borderId="21" xfId="4" applyFont="1" applyBorder="1" applyAlignment="1">
      <alignment horizontal="centerContinuous"/>
    </xf>
    <xf numFmtId="0" fontId="1" fillId="0" borderId="6" xfId="4" applyFont="1" applyBorder="1" applyAlignment="1">
      <alignment horizontal="centerContinuous"/>
    </xf>
    <xf numFmtId="0" fontId="1" fillId="0" borderId="18" xfId="4" applyFont="1" applyBorder="1" applyAlignment="1">
      <alignment horizontal="center"/>
    </xf>
    <xf numFmtId="0" fontId="1" fillId="0" borderId="27" xfId="4" applyFont="1" applyBorder="1" applyAlignment="1">
      <alignment horizontal="center"/>
    </xf>
    <xf numFmtId="0" fontId="1" fillId="0" borderId="18" xfId="3" applyFont="1" applyBorder="1" applyAlignment="1"/>
    <xf numFmtId="0" fontId="1" fillId="0" borderId="20" xfId="4" applyFont="1" applyBorder="1" applyAlignment="1">
      <alignment horizontal="left"/>
    </xf>
    <xf numFmtId="0" fontId="1" fillId="0" borderId="20" xfId="4" applyFont="1" applyBorder="1" applyAlignment="1">
      <alignment horizontal="center"/>
    </xf>
    <xf numFmtId="184" fontId="6" fillId="0" borderId="17" xfId="4" applyNumberFormat="1" applyFont="1" applyBorder="1" applyAlignment="1">
      <alignment horizontal="left"/>
    </xf>
    <xf numFmtId="184" fontId="6" fillId="0" borderId="17" xfId="4" applyNumberFormat="1" applyFont="1" applyBorder="1" applyAlignment="1">
      <alignment horizontal="center"/>
    </xf>
    <xf numFmtId="184" fontId="6" fillId="0" borderId="19" xfId="4" applyNumberFormat="1" applyFont="1" applyBorder="1" applyAlignment="1">
      <alignment horizontal="center"/>
    </xf>
    <xf numFmtId="0" fontId="6" fillId="0" borderId="2" xfId="4" applyFont="1" applyBorder="1" applyAlignment="1">
      <alignment horizontal="center"/>
    </xf>
    <xf numFmtId="0" fontId="6" fillId="0" borderId="22" xfId="4" applyFont="1" applyBorder="1" applyAlignment="1">
      <alignment horizontal="centerContinuous"/>
    </xf>
    <xf numFmtId="0" fontId="6" fillId="0" borderId="9" xfId="4" applyFont="1" applyBorder="1" applyAlignment="1">
      <alignment horizontal="center"/>
    </xf>
    <xf numFmtId="0" fontId="6" fillId="0" borderId="6" xfId="4" applyFont="1" applyBorder="1" applyAlignment="1">
      <alignment horizontal="left"/>
    </xf>
    <xf numFmtId="0" fontId="6" fillId="0" borderId="18" xfId="4" applyFont="1" applyBorder="1" applyAlignment="1">
      <alignment horizontal="center"/>
    </xf>
    <xf numFmtId="0" fontId="6" fillId="0" borderId="14" xfId="4" applyFont="1" applyBorder="1" applyAlignment="1">
      <alignment horizontal="centerContinuous"/>
    </xf>
    <xf numFmtId="0" fontId="6" fillId="0" borderId="21" xfId="4" applyFont="1" applyBorder="1" applyAlignment="1">
      <alignment horizontal="centerContinuous"/>
    </xf>
    <xf numFmtId="0" fontId="6" fillId="0" borderId="6" xfId="3" applyFont="1" applyBorder="1" applyAlignment="1">
      <alignment horizontal="left"/>
    </xf>
    <xf numFmtId="0" fontId="6" fillId="0" borderId="28" xfId="4" applyFont="1" applyBorder="1" applyAlignment="1">
      <alignment horizontal="center" vertical="center"/>
    </xf>
    <xf numFmtId="0" fontId="0" fillId="0" borderId="29" xfId="0" applyBorder="1" applyAlignment="1">
      <alignment horizontal="center" vertical="center"/>
    </xf>
    <xf numFmtId="0" fontId="8" fillId="0" borderId="24" xfId="4" quotePrefix="1" applyFont="1" applyBorder="1" applyAlignment="1">
      <alignment horizontal="right"/>
    </xf>
    <xf numFmtId="184" fontId="6" fillId="0" borderId="9" xfId="4" applyNumberFormat="1" applyFont="1" applyBorder="1" applyAlignment="1"/>
    <xf numFmtId="38" fontId="2" fillId="0" borderId="6" xfId="1" applyFont="1" applyBorder="1" applyAlignment="1"/>
    <xf numFmtId="184" fontId="6" fillId="0" borderId="18" xfId="4" applyNumberFormat="1" applyFont="1" applyBorder="1" applyAlignment="1">
      <alignment horizontal="center"/>
    </xf>
    <xf numFmtId="0" fontId="6" fillId="0" borderId="0" xfId="4" applyFont="1" applyBorder="1" applyAlignment="1">
      <alignment horizontal="center"/>
    </xf>
    <xf numFmtId="184" fontId="8" fillId="0" borderId="24" xfId="4" quotePrefix="1" applyNumberFormat="1" applyFont="1" applyBorder="1" applyAlignment="1">
      <alignment horizontal="right"/>
    </xf>
    <xf numFmtId="184" fontId="8" fillId="0" borderId="30" xfId="4" quotePrefix="1" applyNumberFormat="1" applyFont="1" applyBorder="1" applyAlignment="1">
      <alignment horizontal="right"/>
    </xf>
    <xf numFmtId="184" fontId="6" fillId="0" borderId="31" xfId="4" applyNumberFormat="1" applyFont="1" applyBorder="1" applyAlignment="1"/>
    <xf numFmtId="38" fontId="2" fillId="0" borderId="13" xfId="1" applyFont="1" applyBorder="1" applyAlignment="1"/>
    <xf numFmtId="57" fontId="8" fillId="0" borderId="11" xfId="4" applyNumberFormat="1" applyFont="1" applyBorder="1" applyAlignment="1">
      <alignment horizontal="right"/>
    </xf>
    <xf numFmtId="184" fontId="6" fillId="0" borderId="12" xfId="4" applyNumberFormat="1" applyFont="1" applyBorder="1" applyAlignment="1"/>
    <xf numFmtId="38" fontId="2" fillId="0" borderId="7" xfId="1" applyFont="1" applyBorder="1" applyAlignment="1"/>
    <xf numFmtId="0" fontId="2" fillId="0" borderId="6" xfId="3" applyFont="1" applyBorder="1" applyAlignment="1"/>
    <xf numFmtId="184" fontId="1" fillId="0" borderId="27" xfId="4" applyNumberFormat="1" applyFont="1" applyBorder="1" applyAlignment="1"/>
    <xf numFmtId="184" fontId="1" fillId="0" borderId="32" xfId="4" applyNumberFormat="1" applyFont="1" applyBorder="1" applyAlignment="1"/>
    <xf numFmtId="0" fontId="6" fillId="0" borderId="0" xfId="4" applyFont="1" applyAlignment="1"/>
    <xf numFmtId="0" fontId="1" fillId="0" borderId="6" xfId="4" applyFont="1" applyBorder="1" applyAlignment="1"/>
    <xf numFmtId="0" fontId="6" fillId="0" borderId="32" xfId="4" applyFont="1" applyBorder="1" applyAlignment="1"/>
    <xf numFmtId="0" fontId="1" fillId="0" borderId="7" xfId="4" applyFont="1" applyBorder="1" applyAlignment="1"/>
    <xf numFmtId="57" fontId="6" fillId="0" borderId="0" xfId="4" applyNumberFormat="1" applyFont="1" applyBorder="1" applyAlignment="1">
      <alignment horizontal="center"/>
    </xf>
    <xf numFmtId="0" fontId="0" fillId="0" borderId="0" xfId="0" applyNumberFormat="1" applyAlignment="1">
      <alignment horizontal="left"/>
    </xf>
    <xf numFmtId="49" fontId="0" fillId="0" borderId="0" xfId="0" applyNumberFormat="1"/>
    <xf numFmtId="0" fontId="5" fillId="0" borderId="0" xfId="6" applyBorder="1"/>
    <xf numFmtId="0" fontId="5" fillId="0" borderId="0" xfId="6" applyFont="1" applyBorder="1" applyAlignment="1">
      <alignment horizontal="center"/>
    </xf>
    <xf numFmtId="3" fontId="5" fillId="0" borderId="0" xfId="6" applyNumberFormat="1" applyFont="1" applyBorder="1"/>
    <xf numFmtId="0" fontId="0" fillId="0" borderId="0" xfId="0" applyAlignment="1">
      <alignment horizontal="left"/>
    </xf>
    <xf numFmtId="184" fontId="5" fillId="0" borderId="0" xfId="6" applyNumberFormat="1" applyFont="1" applyBorder="1"/>
    <xf numFmtId="0" fontId="15" fillId="0" borderId="0" xfId="6" applyFont="1"/>
    <xf numFmtId="0" fontId="5" fillId="0" borderId="0" xfId="6" applyAlignment="1">
      <alignment horizontal="left"/>
    </xf>
    <xf numFmtId="0" fontId="5" fillId="0" borderId="0" xfId="6" applyFont="1" applyAlignment="1">
      <alignment horizontal="left"/>
    </xf>
    <xf numFmtId="187" fontId="5" fillId="0" borderId="0" xfId="6" applyNumberFormat="1"/>
    <xf numFmtId="0" fontId="5" fillId="0" borderId="0" xfId="6" applyAlignment="1">
      <alignment vertical="top"/>
    </xf>
    <xf numFmtId="49" fontId="16" fillId="0" borderId="0" xfId="3" applyNumberFormat="1" applyFont="1" applyAlignment="1">
      <alignment horizontal="left" vertical="top"/>
    </xf>
    <xf numFmtId="0" fontId="3" fillId="0" borderId="0" xfId="3" applyAlignment="1">
      <alignment vertical="top"/>
    </xf>
    <xf numFmtId="0" fontId="6" fillId="0" borderId="33" xfId="4" applyFont="1" applyBorder="1" applyAlignment="1">
      <alignment horizontal="center" vertical="center"/>
    </xf>
    <xf numFmtId="0" fontId="7" fillId="0" borderId="0" xfId="4" applyFont="1" applyAlignment="1"/>
    <xf numFmtId="0" fontId="6" fillId="0" borderId="0" xfId="4" applyFont="1" applyBorder="1" applyAlignment="1"/>
    <xf numFmtId="0" fontId="11" fillId="0" borderId="0" xfId="4" applyFont="1" applyAlignment="1"/>
    <xf numFmtId="57" fontId="6" fillId="0" borderId="0" xfId="4" applyNumberFormat="1" applyFont="1" applyBorder="1" applyAlignment="1"/>
    <xf numFmtId="0" fontId="0" fillId="0" borderId="34" xfId="0" applyBorder="1" applyAlignment="1">
      <alignment horizontal="center" vertical="top"/>
    </xf>
    <xf numFmtId="0" fontId="0" fillId="0" borderId="20" xfId="0" applyBorder="1" applyAlignment="1">
      <alignment horizontal="left" vertical="top"/>
    </xf>
    <xf numFmtId="184" fontId="11" fillId="0" borderId="0" xfId="5" applyNumberFormat="1" applyFont="1" applyBorder="1"/>
    <xf numFmtId="185" fontId="11" fillId="0" borderId="0" xfId="5" applyNumberFormat="1" applyFont="1" applyBorder="1"/>
    <xf numFmtId="0" fontId="11" fillId="0" borderId="35" xfId="5" applyFont="1" applyBorder="1"/>
    <xf numFmtId="184" fontId="11" fillId="0" borderId="36" xfId="5" applyNumberFormat="1" applyFont="1" applyBorder="1"/>
    <xf numFmtId="185" fontId="11" fillId="0" borderId="36" xfId="5" applyNumberFormat="1" applyFont="1" applyBorder="1"/>
    <xf numFmtId="185" fontId="11" fillId="0" borderId="35" xfId="5" applyNumberFormat="1" applyFont="1" applyBorder="1"/>
    <xf numFmtId="0" fontId="11" fillId="0" borderId="36" xfId="5" applyFont="1" applyBorder="1"/>
    <xf numFmtId="0" fontId="1" fillId="0" borderId="10" xfId="4" applyFont="1" applyBorder="1"/>
    <xf numFmtId="0" fontId="1" fillId="0" borderId="37" xfId="4" applyFont="1" applyBorder="1"/>
    <xf numFmtId="0" fontId="1" fillId="0" borderId="2" xfId="4" applyFont="1" applyBorder="1"/>
    <xf numFmtId="0" fontId="6" fillId="0" borderId="22" xfId="4" applyFont="1" applyBorder="1"/>
    <xf numFmtId="0" fontId="1" fillId="0" borderId="11" xfId="4" applyFont="1" applyBorder="1"/>
    <xf numFmtId="0" fontId="1" fillId="0" borderId="1" xfId="4" applyFont="1" applyBorder="1"/>
    <xf numFmtId="0" fontId="1" fillId="0" borderId="7" xfId="4" applyFont="1" applyBorder="1"/>
    <xf numFmtId="0" fontId="1" fillId="0" borderId="20" xfId="4" applyFont="1" applyBorder="1"/>
    <xf numFmtId="0" fontId="6" fillId="0" borderId="32" xfId="4" applyFont="1" applyBorder="1"/>
    <xf numFmtId="184" fontId="1" fillId="0" borderId="24" xfId="4" applyNumberFormat="1" applyFont="1" applyBorder="1"/>
    <xf numFmtId="184" fontId="1" fillId="0" borderId="6" xfId="4" applyNumberFormat="1" applyFont="1" applyBorder="1"/>
    <xf numFmtId="184" fontId="1" fillId="0" borderId="17" xfId="4" applyNumberFormat="1" applyFont="1" applyBorder="1"/>
    <xf numFmtId="184" fontId="1" fillId="0" borderId="18" xfId="4" applyNumberFormat="1" applyFont="1" applyBorder="1"/>
    <xf numFmtId="0" fontId="6" fillId="0" borderId="0" xfId="4" applyFont="1"/>
    <xf numFmtId="184" fontId="1" fillId="0" borderId="38" xfId="4" applyNumberFormat="1" applyFont="1" applyBorder="1" applyAlignment="1"/>
    <xf numFmtId="0" fontId="0" fillId="0" borderId="2" xfId="0" applyBorder="1" applyAlignment="1"/>
    <xf numFmtId="0" fontId="0" fillId="0" borderId="6" xfId="0" applyBorder="1" applyAlignment="1"/>
    <xf numFmtId="184" fontId="1" fillId="0" borderId="11" xfId="4" applyNumberFormat="1" applyFont="1" applyBorder="1"/>
    <xf numFmtId="184" fontId="1" fillId="0" borderId="7" xfId="4" applyNumberFormat="1" applyFont="1" applyBorder="1"/>
    <xf numFmtId="184" fontId="1" fillId="0" borderId="19" xfId="4" applyNumberFormat="1" applyFont="1" applyBorder="1"/>
    <xf numFmtId="184" fontId="1" fillId="0" borderId="20" xfId="4" applyNumberFormat="1" applyFont="1" applyBorder="1"/>
    <xf numFmtId="0" fontId="0" fillId="0" borderId="7" xfId="0" applyBorder="1" applyAlignment="1"/>
    <xf numFmtId="0" fontId="7" fillId="0" borderId="0" xfId="4" applyFont="1"/>
    <xf numFmtId="0" fontId="6" fillId="0" borderId="5" xfId="4" applyFont="1" applyBorder="1"/>
    <xf numFmtId="0" fontId="6" fillId="0" borderId="23" xfId="4" applyFont="1" applyBorder="1"/>
    <xf numFmtId="0" fontId="6" fillId="0" borderId="28" xfId="4" applyFont="1" applyBorder="1" applyAlignment="1">
      <alignment horizontal="center"/>
    </xf>
    <xf numFmtId="0" fontId="6" fillId="0" borderId="35" xfId="4" applyFont="1" applyBorder="1" applyAlignment="1">
      <alignment horizontal="center"/>
    </xf>
    <xf numFmtId="0" fontId="6" fillId="0" borderId="9" xfId="4" applyFont="1" applyBorder="1"/>
    <xf numFmtId="0" fontId="6" fillId="0" borderId="27" xfId="4" applyFont="1" applyBorder="1" applyAlignment="1">
      <alignment horizontal="center"/>
    </xf>
    <xf numFmtId="0" fontId="6" fillId="0" borderId="6" xfId="4" applyFont="1" applyBorder="1" applyAlignment="1">
      <alignment horizontal="center"/>
    </xf>
    <xf numFmtId="0" fontId="6" fillId="0" borderId="12" xfId="4" applyFont="1" applyBorder="1"/>
    <xf numFmtId="0" fontId="6" fillId="0" borderId="7" xfId="4" applyFont="1" applyBorder="1"/>
    <xf numFmtId="0" fontId="6" fillId="0" borderId="20" xfId="4" applyFont="1" applyBorder="1"/>
    <xf numFmtId="0" fontId="0" fillId="0" borderId="32" xfId="0" applyBorder="1" applyAlignment="1">
      <alignment horizontal="center" vertical="center"/>
    </xf>
    <xf numFmtId="0" fontId="6" fillId="0" borderId="1" xfId="4" applyFont="1" applyBorder="1"/>
    <xf numFmtId="184" fontId="6" fillId="0" borderId="18" xfId="4" applyNumberFormat="1" applyFont="1" applyBorder="1"/>
    <xf numFmtId="184" fontId="6" fillId="0" borderId="0" xfId="4" applyNumberFormat="1" applyFont="1" applyBorder="1"/>
    <xf numFmtId="0" fontId="6" fillId="0" borderId="6" xfId="4" applyFont="1" applyBorder="1"/>
    <xf numFmtId="204" fontId="6" fillId="0" borderId="0" xfId="4" applyNumberFormat="1" applyFont="1" applyBorder="1"/>
    <xf numFmtId="204" fontId="6" fillId="0" borderId="6" xfId="4" applyNumberFormat="1" applyFont="1" applyBorder="1"/>
    <xf numFmtId="184" fontId="6" fillId="0" borderId="21" xfId="4" applyNumberFormat="1" applyFont="1" applyBorder="1"/>
    <xf numFmtId="184" fontId="6" fillId="0" borderId="14" xfId="4" applyNumberFormat="1" applyFont="1" applyBorder="1"/>
    <xf numFmtId="204" fontId="6" fillId="0" borderId="14" xfId="4" applyNumberFormat="1" applyFont="1" applyBorder="1"/>
    <xf numFmtId="0" fontId="6" fillId="0" borderId="13" xfId="4" applyFont="1" applyBorder="1"/>
    <xf numFmtId="185" fontId="6" fillId="0" borderId="0" xfId="4" applyNumberFormat="1" applyFont="1" applyBorder="1"/>
    <xf numFmtId="0" fontId="6" fillId="0" borderId="0" xfId="4" applyFont="1" applyBorder="1"/>
    <xf numFmtId="57" fontId="8" fillId="0" borderId="24" xfId="4" applyNumberFormat="1" applyFont="1" applyBorder="1" applyAlignment="1">
      <alignment horizontal="right"/>
    </xf>
    <xf numFmtId="184" fontId="11" fillId="0" borderId="0" xfId="4" applyNumberFormat="1" applyFont="1" applyBorder="1"/>
    <xf numFmtId="184" fontId="6" fillId="0" borderId="20" xfId="4" applyNumberFormat="1" applyFont="1" applyBorder="1"/>
    <xf numFmtId="184" fontId="11" fillId="0" borderId="1" xfId="4" applyNumberFormat="1" applyFont="1" applyBorder="1"/>
    <xf numFmtId="204" fontId="6" fillId="0" borderId="1" xfId="4" applyNumberFormat="1" applyFont="1" applyBorder="1"/>
    <xf numFmtId="0" fontId="4" fillId="0" borderId="37" xfId="4" applyFont="1" applyBorder="1" applyAlignment="1">
      <alignment horizontal="left"/>
    </xf>
    <xf numFmtId="0" fontId="0" fillId="0" borderId="37" xfId="0" applyBorder="1" applyAlignment="1">
      <alignment horizontal="left"/>
    </xf>
    <xf numFmtId="0" fontId="4" fillId="0" borderId="0" xfId="4" applyFont="1"/>
    <xf numFmtId="0" fontId="11" fillId="0" borderId="0" xfId="4" applyFont="1"/>
  </cellXfs>
  <cellStyles count="7">
    <cellStyle name="桁区切り_月報作成1" xfId="1"/>
    <cellStyle name="標準" xfId="0" builtinId="0"/>
    <cellStyle name="標準_5歳別人口" xfId="2"/>
    <cellStyle name="標準_月報作成1" xfId="3"/>
    <cellStyle name="標準_人口動態概況" xfId="4"/>
    <cellStyle name="標準_統計表" xfId="5"/>
    <cellStyle name="標準_年齢・理由別移動者"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9694;&#20303;&#20154;&#21475;&#12471;&#12473;&#12486;&#12512;\&#26376;&#22577;&#20316;&#25104;\&#26376;&#22577;&#20316;&#251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tabSelected="1" workbookViewId="0"/>
  </sheetViews>
  <sheetFormatPr defaultColWidth="9" defaultRowHeight="10.8"/>
  <cols>
    <col min="1" max="1" width="10.33203125" style="127" customWidth="1"/>
    <col min="2" max="2" width="3.44140625" style="127" customWidth="1"/>
    <col min="3" max="3" width="10.88671875" style="127" customWidth="1"/>
    <col min="4" max="4" width="9.88671875" style="127" customWidth="1"/>
    <col min="5" max="6" width="9.77734375" style="127" customWidth="1"/>
    <col min="7" max="7" width="3.33203125" style="127" customWidth="1"/>
    <col min="8" max="8" width="7" style="127" customWidth="1"/>
    <col min="9" max="9" width="8.109375" style="127" customWidth="1"/>
    <col min="10" max="10" width="8" style="127" customWidth="1"/>
    <col min="11" max="11" width="6.88671875" style="127" customWidth="1"/>
    <col min="12" max="12" width="1" style="127" customWidth="1"/>
    <col min="13" max="16384" width="9" style="127"/>
  </cols>
  <sheetData>
    <row r="1" spans="1:12" ht="26.25" customHeight="1">
      <c r="A1" s="79" t="s">
        <v>0</v>
      </c>
      <c r="B1" s="79"/>
      <c r="C1" s="80"/>
      <c r="D1" s="80"/>
      <c r="E1" s="80"/>
      <c r="F1" s="80"/>
      <c r="G1" s="81"/>
      <c r="H1" s="82"/>
      <c r="I1" s="80"/>
      <c r="J1" s="80"/>
      <c r="K1" s="81"/>
      <c r="L1" s="80"/>
    </row>
    <row r="2" spans="1:12" ht="14.25" customHeight="1">
      <c r="A2" s="160"/>
      <c r="B2" s="161"/>
      <c r="C2" s="162"/>
      <c r="D2" s="83" t="s">
        <v>1</v>
      </c>
      <c r="E2" s="83"/>
      <c r="F2" s="83"/>
      <c r="G2" s="83"/>
      <c r="H2" s="83"/>
      <c r="I2" s="83"/>
      <c r="J2" s="83"/>
      <c r="K2" s="163"/>
      <c r="L2" s="84"/>
    </row>
    <row r="3" spans="1:12" ht="14.25" customHeight="1">
      <c r="A3" s="85" t="s">
        <v>2</v>
      </c>
      <c r="B3" s="86"/>
      <c r="C3" s="87" t="s">
        <v>3</v>
      </c>
      <c r="D3" s="88"/>
      <c r="E3" s="89" t="s">
        <v>4</v>
      </c>
      <c r="F3" s="90"/>
      <c r="G3" s="91"/>
      <c r="H3" s="88"/>
      <c r="I3" s="89" t="s">
        <v>5</v>
      </c>
      <c r="J3" s="92"/>
      <c r="K3" s="95" t="s">
        <v>6</v>
      </c>
      <c r="L3" s="124"/>
    </row>
    <row r="4" spans="1:12" ht="14.25" customHeight="1">
      <c r="A4" s="85" t="s">
        <v>7</v>
      </c>
      <c r="B4" s="86" t="s">
        <v>7</v>
      </c>
      <c r="C4" s="93"/>
      <c r="D4" s="94" t="s">
        <v>8</v>
      </c>
      <c r="E4" s="94" t="s">
        <v>9</v>
      </c>
      <c r="F4" s="94" t="s">
        <v>6</v>
      </c>
      <c r="G4" s="95"/>
      <c r="H4" s="96" t="s">
        <v>10</v>
      </c>
      <c r="I4" s="94" t="s">
        <v>11</v>
      </c>
      <c r="J4" s="94" t="s">
        <v>6</v>
      </c>
      <c r="L4" s="128"/>
    </row>
    <row r="5" spans="1:12" ht="14.25" customHeight="1">
      <c r="A5" s="164"/>
      <c r="B5" s="165"/>
      <c r="C5" s="166"/>
      <c r="D5" s="167"/>
      <c r="E5" s="167"/>
      <c r="F5" s="167"/>
      <c r="G5" s="168"/>
      <c r="H5" s="97" t="s">
        <v>12</v>
      </c>
      <c r="I5" s="98" t="s">
        <v>13</v>
      </c>
      <c r="J5" s="167"/>
      <c r="K5" s="129"/>
      <c r="L5" s="130"/>
    </row>
    <row r="6" spans="1:12" ht="20.25" customHeight="1">
      <c r="A6" s="169">
        <v>714817</v>
      </c>
      <c r="B6" s="99" t="s">
        <v>14</v>
      </c>
      <c r="C6" s="170">
        <v>2104391</v>
      </c>
      <c r="D6" s="171">
        <v>1508</v>
      </c>
      <c r="E6" s="172">
        <v>1783</v>
      </c>
      <c r="F6" s="172">
        <v>-275</v>
      </c>
      <c r="G6" s="173"/>
      <c r="H6" s="172">
        <v>2253</v>
      </c>
      <c r="I6" s="172">
        <v>2381</v>
      </c>
      <c r="J6" s="172">
        <v>-128</v>
      </c>
      <c r="K6" s="174">
        <v>-403</v>
      </c>
      <c r="L6" s="175"/>
    </row>
    <row r="7" spans="1:12" ht="20.25" customHeight="1">
      <c r="A7" s="169"/>
      <c r="B7" s="100" t="s">
        <v>15</v>
      </c>
      <c r="C7" s="170">
        <v>1024452</v>
      </c>
      <c r="D7" s="171">
        <v>754</v>
      </c>
      <c r="E7" s="172">
        <v>973</v>
      </c>
      <c r="F7" s="172">
        <v>-219</v>
      </c>
      <c r="G7" s="173"/>
      <c r="H7" s="172">
        <v>1073</v>
      </c>
      <c r="I7" s="172">
        <v>1142</v>
      </c>
      <c r="J7" s="172">
        <v>-69</v>
      </c>
      <c r="K7" s="125">
        <v>-288</v>
      </c>
      <c r="L7" s="176"/>
    </row>
    <row r="8" spans="1:12" ht="20.25" customHeight="1">
      <c r="A8" s="177"/>
      <c r="B8" s="101" t="s">
        <v>16</v>
      </c>
      <c r="C8" s="178">
        <v>1079939</v>
      </c>
      <c r="D8" s="179">
        <v>754</v>
      </c>
      <c r="E8" s="180">
        <v>810</v>
      </c>
      <c r="F8" s="180">
        <v>-56</v>
      </c>
      <c r="G8" s="168"/>
      <c r="H8" s="180">
        <v>1180</v>
      </c>
      <c r="I8" s="180">
        <v>1239</v>
      </c>
      <c r="J8" s="180">
        <v>-59</v>
      </c>
      <c r="K8" s="126">
        <v>-115</v>
      </c>
      <c r="L8" s="181"/>
    </row>
    <row r="9" spans="1:12">
      <c r="A9" s="173" t="s">
        <v>17</v>
      </c>
      <c r="B9" s="173"/>
      <c r="C9" s="173"/>
      <c r="D9" s="173"/>
      <c r="E9" s="173"/>
      <c r="F9" s="173"/>
      <c r="G9" s="173"/>
      <c r="H9" s="173"/>
      <c r="I9" s="173"/>
      <c r="J9" s="173"/>
      <c r="K9" s="173"/>
      <c r="L9" s="173"/>
    </row>
    <row r="10" spans="1:12" ht="19.5" customHeight="1">
      <c r="A10" s="173"/>
      <c r="B10" s="173"/>
      <c r="C10" s="173"/>
      <c r="D10" s="173"/>
      <c r="E10" s="173"/>
      <c r="F10" s="173"/>
      <c r="G10" s="173"/>
      <c r="H10" s="173"/>
      <c r="I10" s="173"/>
      <c r="J10" s="173"/>
      <c r="K10" s="173"/>
      <c r="L10" s="173"/>
    </row>
    <row r="11" spans="1:12" ht="15" customHeight="1">
      <c r="A11" s="182" t="s">
        <v>18</v>
      </c>
      <c r="B11" s="182"/>
      <c r="C11" s="173"/>
      <c r="D11" s="173"/>
      <c r="E11" s="173"/>
      <c r="F11" s="173"/>
      <c r="G11" s="173"/>
      <c r="H11" s="173"/>
      <c r="I11" s="173"/>
      <c r="J11" s="173"/>
      <c r="K11" s="173"/>
      <c r="L11" s="173"/>
    </row>
    <row r="12" spans="1:12">
      <c r="A12" s="183"/>
      <c r="B12" s="183"/>
      <c r="C12" s="102"/>
      <c r="D12" s="103" t="s">
        <v>19</v>
      </c>
      <c r="E12" s="103"/>
      <c r="F12" s="103"/>
      <c r="G12" s="103"/>
      <c r="H12" s="103"/>
      <c r="I12" s="103"/>
      <c r="J12" s="103"/>
      <c r="K12" s="103"/>
      <c r="L12" s="184"/>
    </row>
    <row r="13" spans="1:12">
      <c r="A13" s="104" t="s">
        <v>20</v>
      </c>
      <c r="B13" s="104"/>
      <c r="C13" s="105" t="s">
        <v>21</v>
      </c>
      <c r="D13" s="106"/>
      <c r="E13" s="106"/>
      <c r="F13" s="106"/>
      <c r="G13" s="107" t="s">
        <v>22</v>
      </c>
      <c r="H13" s="107"/>
      <c r="I13" s="107"/>
      <c r="J13" s="108"/>
      <c r="K13" s="185" t="s">
        <v>23</v>
      </c>
      <c r="L13" s="186"/>
    </row>
    <row r="14" spans="1:12" ht="11.25" customHeight="1">
      <c r="A14" s="187"/>
      <c r="B14" s="104"/>
      <c r="C14" s="109" t="s">
        <v>24</v>
      </c>
      <c r="D14" s="106" t="s">
        <v>25</v>
      </c>
      <c r="E14" s="106" t="s">
        <v>15</v>
      </c>
      <c r="F14" s="106" t="s">
        <v>16</v>
      </c>
      <c r="G14" s="110"/>
      <c r="H14" s="111"/>
      <c r="I14" s="146"/>
      <c r="J14" s="146"/>
      <c r="K14" s="188" t="s">
        <v>26</v>
      </c>
      <c r="L14" s="189"/>
    </row>
    <row r="15" spans="1:12" ht="11.25" customHeight="1">
      <c r="A15" s="190"/>
      <c r="B15" s="190"/>
      <c r="C15" s="191"/>
      <c r="D15" s="192"/>
      <c r="E15" s="192"/>
      <c r="F15" s="192"/>
      <c r="G15" s="193"/>
      <c r="H15" s="152" t="s">
        <v>27</v>
      </c>
      <c r="I15" s="151" t="s">
        <v>28</v>
      </c>
      <c r="J15" s="151" t="s">
        <v>29</v>
      </c>
      <c r="K15" s="194"/>
      <c r="L15" s="191"/>
    </row>
    <row r="16" spans="1:12" ht="13.5" customHeight="1">
      <c r="A16" s="112" t="s">
        <v>30</v>
      </c>
      <c r="B16" s="113"/>
      <c r="C16" s="114">
        <v>358902</v>
      </c>
      <c r="D16" s="195">
        <v>2062394</v>
      </c>
      <c r="E16" s="195">
        <v>1006823</v>
      </c>
      <c r="F16" s="195">
        <v>1055571</v>
      </c>
      <c r="G16" s="196"/>
      <c r="H16" s="115" t="s">
        <v>31</v>
      </c>
      <c r="I16" s="115" t="s">
        <v>31</v>
      </c>
      <c r="J16" s="115" t="s">
        <v>31</v>
      </c>
      <c r="K16" s="116" t="s">
        <v>31</v>
      </c>
      <c r="L16" s="197"/>
    </row>
    <row r="17" spans="1:13" ht="13.5" customHeight="1">
      <c r="A17" s="112" t="s">
        <v>32</v>
      </c>
      <c r="B17" s="113"/>
      <c r="C17" s="114">
        <v>370577</v>
      </c>
      <c r="D17" s="195">
        <v>2095237</v>
      </c>
      <c r="E17" s="195">
        <v>1016756</v>
      </c>
      <c r="F17" s="195">
        <v>1078481</v>
      </c>
      <c r="G17" s="196"/>
      <c r="H17" s="195">
        <v>32843</v>
      </c>
      <c r="I17" s="195">
        <v>180058</v>
      </c>
      <c r="J17" s="195">
        <v>-147215</v>
      </c>
      <c r="K17" s="198">
        <v>1.5924697220802622</v>
      </c>
      <c r="L17" s="199"/>
    </row>
    <row r="18" spans="1:13" ht="13.5" customHeight="1">
      <c r="A18" s="112" t="s">
        <v>33</v>
      </c>
      <c r="B18" s="113"/>
      <c r="C18" s="114">
        <v>398636</v>
      </c>
      <c r="D18" s="195">
        <v>2051137</v>
      </c>
      <c r="E18" s="195">
        <v>986836</v>
      </c>
      <c r="F18" s="195">
        <v>1064301</v>
      </c>
      <c r="G18" s="196"/>
      <c r="H18" s="195">
        <v>-44100</v>
      </c>
      <c r="I18" s="195">
        <v>130247</v>
      </c>
      <c r="J18" s="195">
        <v>-174347</v>
      </c>
      <c r="K18" s="198">
        <v>-2.1047738274954098</v>
      </c>
      <c r="L18" s="199"/>
    </row>
    <row r="19" spans="1:13" ht="13.5" customHeight="1">
      <c r="A19" s="112" t="s">
        <v>34</v>
      </c>
      <c r="B19" s="113"/>
      <c r="C19" s="114">
        <v>424249</v>
      </c>
      <c r="D19" s="195">
        <v>1983754</v>
      </c>
      <c r="E19" s="195">
        <v>954988</v>
      </c>
      <c r="F19" s="195">
        <v>1028766</v>
      </c>
      <c r="G19" s="196"/>
      <c r="H19" s="195">
        <v>-67383</v>
      </c>
      <c r="I19" s="195">
        <v>92763</v>
      </c>
      <c r="J19" s="195">
        <v>-160146</v>
      </c>
      <c r="K19" s="198">
        <v>-3.2851535514205046</v>
      </c>
      <c r="L19" s="199"/>
    </row>
    <row r="20" spans="1:13" ht="13.5" customHeight="1">
      <c r="A20" s="112" t="s">
        <v>35</v>
      </c>
      <c r="B20" s="113"/>
      <c r="C20" s="114">
        <v>459932</v>
      </c>
      <c r="D20" s="195">
        <v>1946077</v>
      </c>
      <c r="E20" s="195">
        <v>936202</v>
      </c>
      <c r="F20" s="195">
        <v>1009875</v>
      </c>
      <c r="G20" s="196"/>
      <c r="H20" s="195">
        <v>-37677</v>
      </c>
      <c r="I20" s="195">
        <v>72093</v>
      </c>
      <c r="J20" s="195">
        <v>-109770</v>
      </c>
      <c r="K20" s="198">
        <v>-1.8992778338443175</v>
      </c>
      <c r="L20" s="199"/>
    </row>
    <row r="21" spans="1:13" ht="13.5" customHeight="1">
      <c r="A21" s="112" t="s">
        <v>36</v>
      </c>
      <c r="B21" s="113"/>
      <c r="C21" s="114">
        <v>502786</v>
      </c>
      <c r="D21" s="195">
        <v>1970616</v>
      </c>
      <c r="E21" s="195">
        <v>953449</v>
      </c>
      <c r="F21" s="195">
        <v>1017167</v>
      </c>
      <c r="G21" s="196"/>
      <c r="H21" s="195">
        <v>24539</v>
      </c>
      <c r="I21" s="195">
        <v>84067</v>
      </c>
      <c r="J21" s="195">
        <v>-59528</v>
      </c>
      <c r="K21" s="198">
        <v>1.260947023165065</v>
      </c>
      <c r="L21" s="199"/>
    </row>
    <row r="22" spans="1:13" ht="13.5" customHeight="1">
      <c r="A22" s="112" t="s">
        <v>37</v>
      </c>
      <c r="B22" s="113"/>
      <c r="C22" s="114">
        <v>550442</v>
      </c>
      <c r="D22" s="195">
        <v>2035272</v>
      </c>
      <c r="E22" s="195">
        <v>990575</v>
      </c>
      <c r="F22" s="195">
        <v>1044697</v>
      </c>
      <c r="G22" s="196"/>
      <c r="H22" s="195">
        <v>64656</v>
      </c>
      <c r="I22" s="195">
        <v>80908</v>
      </c>
      <c r="J22" s="195">
        <v>-16252</v>
      </c>
      <c r="K22" s="198">
        <v>3.2810045183840995</v>
      </c>
      <c r="L22" s="199"/>
    </row>
    <row r="23" spans="1:13" ht="13.5" customHeight="1">
      <c r="A23" s="112" t="s">
        <v>38</v>
      </c>
      <c r="B23" s="113"/>
      <c r="C23" s="114">
        <v>574968</v>
      </c>
      <c r="D23" s="195">
        <v>2080304</v>
      </c>
      <c r="E23" s="195">
        <v>1012456</v>
      </c>
      <c r="F23" s="195">
        <v>1067848</v>
      </c>
      <c r="G23" s="196"/>
      <c r="H23" s="195">
        <v>45032</v>
      </c>
      <c r="I23" s="195">
        <v>67740</v>
      </c>
      <c r="J23" s="195">
        <v>-22708</v>
      </c>
      <c r="K23" s="198">
        <v>2.2125789575054342</v>
      </c>
      <c r="L23" s="199"/>
    </row>
    <row r="24" spans="1:13" ht="13.5" customHeight="1">
      <c r="A24" s="117" t="s">
        <v>39</v>
      </c>
      <c r="B24" s="113"/>
      <c r="C24" s="114">
        <v>606936</v>
      </c>
      <c r="D24" s="195">
        <v>2104058</v>
      </c>
      <c r="E24" s="195">
        <v>1024354</v>
      </c>
      <c r="F24" s="195">
        <v>1079704</v>
      </c>
      <c r="G24" s="196"/>
      <c r="H24" s="195">
        <v>23754</v>
      </c>
      <c r="I24" s="195">
        <v>47526</v>
      </c>
      <c r="J24" s="195">
        <v>-23772</v>
      </c>
      <c r="K24" s="198">
        <v>1.1418523446573192</v>
      </c>
      <c r="L24" s="199"/>
      <c r="M24" s="131"/>
    </row>
    <row r="25" spans="1:13" ht="13.5" customHeight="1">
      <c r="A25" s="117" t="s">
        <v>40</v>
      </c>
      <c r="B25" s="113"/>
      <c r="C25" s="114">
        <v>653814</v>
      </c>
      <c r="D25" s="195">
        <v>2133592</v>
      </c>
      <c r="E25" s="195">
        <v>1042030</v>
      </c>
      <c r="F25" s="195">
        <v>1091562</v>
      </c>
      <c r="G25" s="196"/>
      <c r="H25" s="195">
        <v>29534</v>
      </c>
      <c r="I25" s="195">
        <v>27195</v>
      </c>
      <c r="J25" s="195">
        <v>2339</v>
      </c>
      <c r="K25" s="198">
        <v>1.4036685300500271</v>
      </c>
      <c r="L25" s="199"/>
      <c r="M25" s="131"/>
    </row>
    <row r="26" spans="1:13" ht="13.5" customHeight="1">
      <c r="A26" s="117" t="s">
        <v>41</v>
      </c>
      <c r="B26" s="113"/>
      <c r="C26" s="114">
        <v>687828</v>
      </c>
      <c r="D26" s="195">
        <v>2126935</v>
      </c>
      <c r="E26" s="195">
        <v>1037787</v>
      </c>
      <c r="F26" s="195">
        <v>1089148</v>
      </c>
      <c r="G26" s="196"/>
      <c r="H26" s="195">
        <v>-6657</v>
      </c>
      <c r="I26" s="195">
        <v>12414</v>
      </c>
      <c r="J26" s="195">
        <v>-19071</v>
      </c>
      <c r="K26" s="198">
        <v>-0.31200904390342671</v>
      </c>
      <c r="L26" s="199"/>
      <c r="M26" s="131"/>
    </row>
    <row r="27" spans="1:13" ht="13.5" customHeight="1">
      <c r="A27" s="117" t="s">
        <v>42</v>
      </c>
      <c r="B27" s="113"/>
      <c r="C27" s="114">
        <v>696056</v>
      </c>
      <c r="D27" s="195">
        <v>2124404</v>
      </c>
      <c r="E27" s="195">
        <v>1035978</v>
      </c>
      <c r="F27" s="195">
        <v>1088426</v>
      </c>
      <c r="G27" s="196"/>
      <c r="H27" s="195">
        <v>-2531</v>
      </c>
      <c r="I27" s="195">
        <v>1428</v>
      </c>
      <c r="J27" s="195">
        <v>-3959</v>
      </c>
      <c r="K27" s="198">
        <v>-0.11899752460700491</v>
      </c>
      <c r="L27" s="199"/>
      <c r="M27" s="131"/>
    </row>
    <row r="28" spans="1:13" ht="13.5" customHeight="1">
      <c r="A28" s="117" t="s">
        <v>43</v>
      </c>
      <c r="B28" s="113"/>
      <c r="C28" s="114">
        <v>702199</v>
      </c>
      <c r="D28" s="195">
        <v>2119382</v>
      </c>
      <c r="E28" s="195">
        <v>1032810</v>
      </c>
      <c r="F28" s="195">
        <v>1086572</v>
      </c>
      <c r="G28" s="196"/>
      <c r="H28" s="195">
        <v>-5022</v>
      </c>
      <c r="I28" s="195">
        <v>1101</v>
      </c>
      <c r="J28" s="195">
        <v>-6123</v>
      </c>
      <c r="K28" s="198">
        <v>-0.23639571380961438</v>
      </c>
      <c r="L28" s="197"/>
      <c r="M28" s="131"/>
    </row>
    <row r="29" spans="1:13" ht="13.5" customHeight="1">
      <c r="A29" s="117" t="s">
        <v>44</v>
      </c>
      <c r="B29" s="113"/>
      <c r="C29" s="114">
        <v>708116</v>
      </c>
      <c r="D29" s="195">
        <v>2112489</v>
      </c>
      <c r="E29" s="195">
        <v>1029027</v>
      </c>
      <c r="F29" s="195">
        <v>1083462</v>
      </c>
      <c r="G29" s="196"/>
      <c r="H29" s="195">
        <v>-6893</v>
      </c>
      <c r="I29" s="195">
        <v>-680</v>
      </c>
      <c r="J29" s="195">
        <v>-6213</v>
      </c>
      <c r="K29" s="198">
        <v>-0.32523631888918558</v>
      </c>
      <c r="L29" s="197"/>
      <c r="M29" s="131"/>
    </row>
    <row r="30" spans="1:13" ht="13.5" customHeight="1">
      <c r="A30" s="118" t="s">
        <v>45</v>
      </c>
      <c r="B30" s="119"/>
      <c r="C30" s="120">
        <v>713939</v>
      </c>
      <c r="D30" s="200">
        <v>2104850</v>
      </c>
      <c r="E30" s="200">
        <v>1024651</v>
      </c>
      <c r="F30" s="200">
        <v>1080199</v>
      </c>
      <c r="G30" s="201"/>
      <c r="H30" s="200">
        <v>-7639</v>
      </c>
      <c r="I30" s="200">
        <v>-1200</v>
      </c>
      <c r="J30" s="200">
        <v>-6439</v>
      </c>
      <c r="K30" s="202">
        <v>-0.36161135040229792</v>
      </c>
      <c r="L30" s="203"/>
      <c r="M30" s="131"/>
    </row>
    <row r="31" spans="1:13" ht="13.5" customHeight="1">
      <c r="A31" s="117" t="s">
        <v>46</v>
      </c>
      <c r="B31" s="113"/>
      <c r="C31" s="114">
        <v>709333</v>
      </c>
      <c r="D31" s="195">
        <v>2112747</v>
      </c>
      <c r="E31" s="195">
        <v>1029080</v>
      </c>
      <c r="F31" s="195">
        <v>1083667</v>
      </c>
      <c r="G31" s="196"/>
      <c r="H31" s="195"/>
      <c r="I31" s="195"/>
      <c r="J31" s="195"/>
      <c r="K31" s="204"/>
      <c r="L31" s="197"/>
      <c r="M31" s="131"/>
    </row>
    <row r="32" spans="1:13" ht="13.5" customHeight="1">
      <c r="A32" s="112" t="s">
        <v>47</v>
      </c>
      <c r="B32" s="113"/>
      <c r="C32" s="114">
        <v>714505</v>
      </c>
      <c r="D32" s="195">
        <v>2104794</v>
      </c>
      <c r="E32" s="195">
        <v>1024740</v>
      </c>
      <c r="F32" s="195">
        <v>1080054</v>
      </c>
      <c r="G32" s="196"/>
      <c r="H32" s="195"/>
      <c r="I32" s="195"/>
      <c r="J32" s="195"/>
      <c r="K32" s="205"/>
      <c r="L32" s="197"/>
      <c r="M32" s="131"/>
    </row>
    <row r="33" spans="1:13" ht="13.5" customHeight="1">
      <c r="A33" s="206" t="s">
        <v>48</v>
      </c>
      <c r="B33" s="113"/>
      <c r="C33" s="114">
        <v>714817</v>
      </c>
      <c r="D33" s="195">
        <v>2104391</v>
      </c>
      <c r="E33" s="195">
        <v>1024452</v>
      </c>
      <c r="F33" s="195">
        <v>1079939</v>
      </c>
      <c r="G33" s="207" t="s">
        <v>49</v>
      </c>
      <c r="H33" s="195">
        <v>-403</v>
      </c>
      <c r="I33" s="195">
        <v>-275</v>
      </c>
      <c r="J33" s="195">
        <v>-128</v>
      </c>
      <c r="K33" s="198">
        <v>-1.9146766856994079E-2</v>
      </c>
      <c r="L33" s="197"/>
      <c r="M33" s="131"/>
    </row>
    <row r="34" spans="1:13" ht="13.5" customHeight="1">
      <c r="A34" s="121"/>
      <c r="B34" s="122"/>
      <c r="C34" s="123"/>
      <c r="D34" s="208"/>
      <c r="E34" s="208"/>
      <c r="F34" s="208"/>
      <c r="G34" s="209" t="s">
        <v>50</v>
      </c>
      <c r="H34" s="208">
        <v>-8356</v>
      </c>
      <c r="I34" s="208"/>
      <c r="J34" s="208"/>
      <c r="K34" s="210">
        <v>-0.39550405230725688</v>
      </c>
      <c r="L34" s="191"/>
      <c r="M34" s="131"/>
    </row>
    <row r="35" spans="1:13" ht="12" customHeight="1">
      <c r="A35" s="211" t="s">
        <v>51</v>
      </c>
      <c r="B35" s="212"/>
      <c r="C35" s="212"/>
      <c r="D35" s="212"/>
      <c r="E35" s="212"/>
      <c r="F35" s="212"/>
      <c r="G35" s="212"/>
      <c r="H35" s="212"/>
      <c r="I35" s="212"/>
      <c r="J35" s="212"/>
      <c r="K35" s="212"/>
      <c r="L35" s="212"/>
      <c r="M35" s="131"/>
    </row>
    <row r="36" spans="1:13" ht="12" customHeight="1">
      <c r="A36" s="213" t="s">
        <v>52</v>
      </c>
      <c r="B36" s="214"/>
      <c r="C36" s="173"/>
      <c r="D36" s="173"/>
      <c r="E36" s="173"/>
      <c r="F36" s="173"/>
      <c r="G36" s="173"/>
      <c r="H36" s="173"/>
      <c r="I36" s="173"/>
      <c r="J36" s="173"/>
      <c r="K36" s="173"/>
      <c r="L36" s="173"/>
      <c r="M36" s="131"/>
    </row>
    <row r="37" spans="1:13" ht="9" customHeight="1">
      <c r="A37" s="149"/>
      <c r="B37" s="149"/>
      <c r="M37" s="150"/>
    </row>
    <row r="38" spans="1:13" ht="14.25" customHeight="1">
      <c r="A38" s="149"/>
      <c r="M38" s="148"/>
    </row>
    <row r="39" spans="1:13" ht="14.4">
      <c r="A39" s="147"/>
      <c r="B39" s="147"/>
      <c r="M39" s="148"/>
    </row>
    <row r="61" spans="1:2" ht="16.2">
      <c r="A61" s="79"/>
      <c r="B61" s="79"/>
    </row>
  </sheetData>
  <phoneticPr fontId="17"/>
  <printOptions gridLinesSet="0"/>
  <pageMargins left="0.55000000000000004" right="0.38" top="0.52" bottom="0.51181102362204722" header="0.43" footer="0.31496062992125984"/>
  <pageSetup paperSize="9" scale="95" orientation="portrait" horizontalDpi="4294967292" verticalDpi="4294967292" r:id="rId1"/>
  <headerFooter alignWithMargins="0">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0"/>
  <sheetViews>
    <sheetView showGridLines="0" workbookViewId="0"/>
  </sheetViews>
  <sheetFormatPr defaultColWidth="9" defaultRowHeight="10.8"/>
  <cols>
    <col min="1" max="1" width="11.44140625" style="1" customWidth="1"/>
    <col min="2" max="2" width="9.77734375" style="1" customWidth="1"/>
    <col min="3" max="13" width="6.6640625" style="1" customWidth="1"/>
    <col min="14" max="14" width="4.109375" style="1" customWidth="1"/>
    <col min="15" max="16384" width="9" style="1"/>
  </cols>
  <sheetData>
    <row r="1" spans="1:37" ht="14.4">
      <c r="A1" s="57" t="s">
        <v>53</v>
      </c>
      <c r="P1" s="132"/>
      <c r="Q1" s="132"/>
      <c r="R1" s="133"/>
      <c r="S1" s="133"/>
      <c r="T1" s="133"/>
      <c r="U1" s="133"/>
      <c r="V1" s="133"/>
      <c r="W1" s="133"/>
      <c r="X1" s="133"/>
      <c r="Y1" s="133"/>
      <c r="Z1" s="133"/>
      <c r="AA1" s="133"/>
      <c r="AB1" s="134"/>
      <c r="AC1" s="134"/>
      <c r="AD1" s="134"/>
      <c r="AE1" s="134"/>
      <c r="AF1" s="134"/>
      <c r="AG1" s="134"/>
      <c r="AH1" s="134"/>
      <c r="AI1" s="134"/>
      <c r="AJ1" s="134"/>
      <c r="AK1" s="134"/>
    </row>
    <row r="2" spans="1:37" ht="15" customHeight="1">
      <c r="A2" s="58"/>
      <c r="B2" s="59" t="s">
        <v>54</v>
      </c>
      <c r="C2" s="60" t="s">
        <v>55</v>
      </c>
      <c r="D2" s="60" t="s">
        <v>56</v>
      </c>
      <c r="E2" s="60" t="s">
        <v>57</v>
      </c>
      <c r="F2" s="60" t="s">
        <v>58</v>
      </c>
      <c r="G2" s="60" t="s">
        <v>59</v>
      </c>
      <c r="H2" s="60" t="s">
        <v>60</v>
      </c>
      <c r="I2" s="60" t="s">
        <v>61</v>
      </c>
      <c r="J2" s="60" t="s">
        <v>62</v>
      </c>
      <c r="K2" s="60" t="s">
        <v>63</v>
      </c>
      <c r="L2" s="60" t="s">
        <v>64</v>
      </c>
      <c r="M2" s="59" t="s">
        <v>65</v>
      </c>
      <c r="N2" s="135"/>
      <c r="O2" s="135"/>
      <c r="P2"/>
      <c r="Q2"/>
      <c r="R2"/>
      <c r="S2"/>
      <c r="T2"/>
      <c r="U2"/>
      <c r="V2"/>
      <c r="W2"/>
      <c r="X2"/>
      <c r="Y2"/>
      <c r="Z2"/>
      <c r="AA2"/>
      <c r="AB2" s="134"/>
      <c r="AC2" s="134"/>
      <c r="AD2" s="134"/>
      <c r="AE2" s="134"/>
      <c r="AF2" s="134"/>
      <c r="AG2" s="134"/>
      <c r="AH2" s="134"/>
      <c r="AI2" s="134"/>
      <c r="AJ2" s="134"/>
      <c r="AK2" s="134"/>
    </row>
    <row r="3" spans="1:37" ht="14.1" customHeight="1">
      <c r="A3" s="61" t="s">
        <v>66</v>
      </c>
      <c r="B3" s="62" t="s">
        <v>55</v>
      </c>
      <c r="C3" s="63">
        <v>6689</v>
      </c>
      <c r="D3" s="63">
        <v>517</v>
      </c>
      <c r="E3" s="63">
        <v>272</v>
      </c>
      <c r="F3" s="63">
        <v>291</v>
      </c>
      <c r="G3" s="63">
        <v>1350</v>
      </c>
      <c r="H3" s="63">
        <v>1497</v>
      </c>
      <c r="I3" s="63">
        <v>1020</v>
      </c>
      <c r="J3" s="63">
        <v>761</v>
      </c>
      <c r="K3" s="63">
        <v>415</v>
      </c>
      <c r="L3" s="63">
        <v>282</v>
      </c>
      <c r="M3" s="64">
        <v>284</v>
      </c>
      <c r="N3" s="136"/>
      <c r="O3" s="136"/>
      <c r="P3"/>
      <c r="Q3"/>
      <c r="R3"/>
      <c r="S3"/>
      <c r="T3"/>
      <c r="U3"/>
      <c r="V3"/>
      <c r="W3"/>
      <c r="X3"/>
      <c r="Y3"/>
      <c r="Z3"/>
      <c r="AA3"/>
      <c r="AB3" s="134"/>
      <c r="AC3" s="134"/>
      <c r="AD3" s="134"/>
      <c r="AE3" s="134"/>
      <c r="AF3" s="134"/>
      <c r="AG3" s="134"/>
      <c r="AH3" s="134"/>
      <c r="AI3" s="134"/>
      <c r="AJ3" s="134"/>
      <c r="AK3" s="134"/>
    </row>
    <row r="4" spans="1:37" ht="14.1" customHeight="1">
      <c r="A4" s="61"/>
      <c r="B4" s="65" t="s">
        <v>67</v>
      </c>
      <c r="C4" s="63">
        <v>3169</v>
      </c>
      <c r="D4" s="63">
        <v>249</v>
      </c>
      <c r="E4" s="63">
        <v>133</v>
      </c>
      <c r="F4" s="63">
        <v>115</v>
      </c>
      <c r="G4" s="63">
        <v>547</v>
      </c>
      <c r="H4" s="63">
        <v>634</v>
      </c>
      <c r="I4" s="63">
        <v>518</v>
      </c>
      <c r="J4" s="63">
        <v>444</v>
      </c>
      <c r="K4" s="63">
        <v>265</v>
      </c>
      <c r="L4" s="63">
        <v>160</v>
      </c>
      <c r="M4" s="64">
        <v>104</v>
      </c>
      <c r="N4" s="136"/>
      <c r="O4" s="136"/>
      <c r="P4"/>
      <c r="Q4"/>
      <c r="R4"/>
      <c r="S4"/>
      <c r="T4"/>
      <c r="U4"/>
      <c r="V4"/>
      <c r="W4"/>
      <c r="X4"/>
      <c r="Y4"/>
      <c r="Z4"/>
      <c r="AA4"/>
      <c r="AB4" s="134"/>
      <c r="AC4" s="134"/>
      <c r="AD4" s="134"/>
      <c r="AE4" s="134"/>
      <c r="AF4" s="134"/>
      <c r="AG4" s="134"/>
      <c r="AH4" s="134"/>
      <c r="AI4" s="134"/>
      <c r="AJ4" s="134"/>
      <c r="AK4" s="134"/>
    </row>
    <row r="5" spans="1:37" ht="14.1" customHeight="1">
      <c r="A5" s="66"/>
      <c r="B5" s="67" t="s">
        <v>68</v>
      </c>
      <c r="C5" s="68">
        <v>3520</v>
      </c>
      <c r="D5" s="68">
        <v>268</v>
      </c>
      <c r="E5" s="68">
        <v>139</v>
      </c>
      <c r="F5" s="68">
        <v>176</v>
      </c>
      <c r="G5" s="68">
        <v>803</v>
      </c>
      <c r="H5" s="68">
        <v>863</v>
      </c>
      <c r="I5" s="68">
        <v>502</v>
      </c>
      <c r="J5" s="68">
        <v>317</v>
      </c>
      <c r="K5" s="68">
        <v>150</v>
      </c>
      <c r="L5" s="68">
        <v>122</v>
      </c>
      <c r="M5" s="69">
        <v>180</v>
      </c>
      <c r="N5" s="136"/>
      <c r="O5" s="136"/>
      <c r="P5"/>
      <c r="Q5"/>
      <c r="R5"/>
      <c r="S5"/>
      <c r="T5"/>
      <c r="U5"/>
      <c r="V5"/>
      <c r="W5"/>
      <c r="X5"/>
      <c r="Y5"/>
      <c r="Z5"/>
      <c r="AA5"/>
      <c r="AB5" s="134"/>
      <c r="AC5" s="134"/>
      <c r="AD5" s="134"/>
      <c r="AE5" s="134"/>
      <c r="AF5" s="134"/>
      <c r="AG5" s="134"/>
      <c r="AH5" s="134"/>
      <c r="AI5" s="134"/>
      <c r="AJ5" s="134"/>
      <c r="AK5" s="134"/>
    </row>
    <row r="6" spans="1:37" ht="14.1" customHeight="1">
      <c r="A6" s="61" t="s">
        <v>69</v>
      </c>
      <c r="B6" s="62" t="s">
        <v>55</v>
      </c>
      <c r="C6" s="63">
        <v>2134</v>
      </c>
      <c r="D6" s="63">
        <v>239</v>
      </c>
      <c r="E6" s="63">
        <v>110</v>
      </c>
      <c r="F6" s="63">
        <v>76</v>
      </c>
      <c r="G6" s="63">
        <v>336</v>
      </c>
      <c r="H6" s="63">
        <v>494</v>
      </c>
      <c r="I6" s="63">
        <v>330</v>
      </c>
      <c r="J6" s="63">
        <v>241</v>
      </c>
      <c r="K6" s="63">
        <v>122</v>
      </c>
      <c r="L6" s="63">
        <v>74</v>
      </c>
      <c r="M6" s="64">
        <v>112</v>
      </c>
      <c r="N6" s="136"/>
      <c r="O6" s="136"/>
      <c r="P6"/>
      <c r="Q6"/>
      <c r="R6"/>
      <c r="S6"/>
      <c r="T6"/>
      <c r="U6"/>
      <c r="V6"/>
      <c r="W6"/>
      <c r="X6"/>
      <c r="Y6"/>
      <c r="Z6"/>
      <c r="AA6"/>
      <c r="AB6" s="134"/>
      <c r="AC6" s="134"/>
      <c r="AD6" s="134"/>
      <c r="AE6" s="134"/>
      <c r="AF6" s="134"/>
      <c r="AG6" s="134"/>
      <c r="AH6" s="134"/>
      <c r="AI6" s="134"/>
      <c r="AJ6" s="134"/>
      <c r="AK6" s="134"/>
    </row>
    <row r="7" spans="1:37" ht="14.1" customHeight="1">
      <c r="A7" s="61"/>
      <c r="B7" s="65" t="s">
        <v>67</v>
      </c>
      <c r="C7" s="63">
        <v>1009</v>
      </c>
      <c r="D7" s="63">
        <v>129</v>
      </c>
      <c r="E7" s="63">
        <v>59</v>
      </c>
      <c r="F7" s="63">
        <v>28</v>
      </c>
      <c r="G7" s="63">
        <v>120</v>
      </c>
      <c r="H7" s="63">
        <v>215</v>
      </c>
      <c r="I7" s="63">
        <v>177</v>
      </c>
      <c r="J7" s="63">
        <v>133</v>
      </c>
      <c r="K7" s="63">
        <v>66</v>
      </c>
      <c r="L7" s="63">
        <v>38</v>
      </c>
      <c r="M7" s="64">
        <v>44</v>
      </c>
      <c r="N7" s="136"/>
      <c r="O7" s="136"/>
      <c r="P7"/>
      <c r="Q7"/>
      <c r="R7"/>
      <c r="S7"/>
      <c r="T7"/>
      <c r="U7"/>
      <c r="V7"/>
      <c r="W7"/>
      <c r="X7"/>
      <c r="Y7"/>
      <c r="Z7"/>
      <c r="AA7"/>
      <c r="AB7" s="134"/>
      <c r="AC7" s="134"/>
      <c r="AD7" s="134"/>
      <c r="AE7" s="134"/>
      <c r="AF7" s="134"/>
      <c r="AG7" s="134"/>
      <c r="AH7" s="134"/>
      <c r="AI7" s="134"/>
      <c r="AJ7" s="134"/>
      <c r="AK7" s="134"/>
    </row>
    <row r="8" spans="1:37" ht="14.1" customHeight="1">
      <c r="A8" s="66"/>
      <c r="B8" s="67" t="s">
        <v>68</v>
      </c>
      <c r="C8" s="68">
        <v>1125</v>
      </c>
      <c r="D8" s="68">
        <v>110</v>
      </c>
      <c r="E8" s="68">
        <v>51</v>
      </c>
      <c r="F8" s="68">
        <v>48</v>
      </c>
      <c r="G8" s="68">
        <v>216</v>
      </c>
      <c r="H8" s="68">
        <v>279</v>
      </c>
      <c r="I8" s="68">
        <v>153</v>
      </c>
      <c r="J8" s="68">
        <v>108</v>
      </c>
      <c r="K8" s="68">
        <v>56</v>
      </c>
      <c r="L8" s="68">
        <v>36</v>
      </c>
      <c r="M8" s="69">
        <v>68</v>
      </c>
      <c r="N8" s="136"/>
      <c r="O8" s="136"/>
      <c r="P8" s="137"/>
      <c r="Q8" s="137"/>
      <c r="R8"/>
      <c r="S8"/>
      <c r="T8"/>
      <c r="U8"/>
      <c r="V8"/>
      <c r="W8"/>
      <c r="X8"/>
      <c r="Y8"/>
      <c r="Z8"/>
      <c r="AA8"/>
      <c r="AB8" s="134"/>
      <c r="AC8" s="134"/>
      <c r="AD8" s="134"/>
      <c r="AE8" s="134"/>
      <c r="AF8" s="134"/>
      <c r="AG8" s="134"/>
      <c r="AH8" s="134"/>
      <c r="AI8" s="134"/>
      <c r="AJ8" s="134"/>
      <c r="AK8" s="134"/>
    </row>
    <row r="9" spans="1:37" ht="14.1" customHeight="1">
      <c r="A9" s="61" t="s">
        <v>70</v>
      </c>
      <c r="B9" s="70" t="s">
        <v>10</v>
      </c>
      <c r="C9" s="63">
        <v>2217</v>
      </c>
      <c r="D9" s="63">
        <v>161</v>
      </c>
      <c r="E9" s="63">
        <v>86</v>
      </c>
      <c r="F9" s="63">
        <v>102</v>
      </c>
      <c r="G9" s="63">
        <v>445</v>
      </c>
      <c r="H9" s="63">
        <v>502</v>
      </c>
      <c r="I9" s="63">
        <v>328</v>
      </c>
      <c r="J9" s="63">
        <v>254</v>
      </c>
      <c r="K9" s="63">
        <v>152</v>
      </c>
      <c r="L9" s="63">
        <v>105</v>
      </c>
      <c r="M9" s="64">
        <v>82</v>
      </c>
      <c r="N9" s="136"/>
      <c r="O9" s="136"/>
      <c r="P9"/>
      <c r="Q9"/>
      <c r="R9"/>
      <c r="S9"/>
      <c r="T9"/>
      <c r="U9"/>
      <c r="V9"/>
      <c r="W9"/>
      <c r="X9"/>
      <c r="Y9"/>
      <c r="Z9"/>
      <c r="AA9"/>
      <c r="AB9" s="134"/>
      <c r="AC9" s="134"/>
      <c r="AD9" s="134"/>
      <c r="AE9" s="134"/>
      <c r="AF9" s="134"/>
      <c r="AG9" s="134"/>
      <c r="AH9" s="134"/>
      <c r="AI9" s="134"/>
      <c r="AJ9" s="134"/>
      <c r="AK9" s="134"/>
    </row>
    <row r="10" spans="1:37" ht="14.1" customHeight="1">
      <c r="A10" s="61"/>
      <c r="B10" s="65" t="s">
        <v>67</v>
      </c>
      <c r="C10" s="63">
        <v>1049</v>
      </c>
      <c r="D10" s="63">
        <v>69</v>
      </c>
      <c r="E10" s="63">
        <v>41</v>
      </c>
      <c r="F10" s="63">
        <v>39</v>
      </c>
      <c r="G10" s="63">
        <v>180</v>
      </c>
      <c r="H10" s="63">
        <v>215</v>
      </c>
      <c r="I10" s="63">
        <v>155</v>
      </c>
      <c r="J10" s="63">
        <v>152</v>
      </c>
      <c r="K10" s="63">
        <v>101</v>
      </c>
      <c r="L10" s="63">
        <v>66</v>
      </c>
      <c r="M10" s="64">
        <v>31</v>
      </c>
      <c r="N10" s="136"/>
      <c r="O10" s="136"/>
      <c r="P10"/>
      <c r="Q10"/>
      <c r="R10"/>
      <c r="S10"/>
      <c r="T10"/>
      <c r="U10"/>
      <c r="V10"/>
      <c r="W10"/>
      <c r="X10"/>
      <c r="Y10"/>
      <c r="Z10"/>
      <c r="AA10"/>
      <c r="AB10" s="134"/>
      <c r="AC10" s="134"/>
      <c r="AD10" s="134"/>
      <c r="AE10" s="134"/>
      <c r="AF10" s="134"/>
      <c r="AG10" s="134"/>
      <c r="AH10" s="134"/>
      <c r="AI10" s="134"/>
      <c r="AJ10" s="134"/>
      <c r="AK10" s="134"/>
    </row>
    <row r="11" spans="1:37" ht="14.1" customHeight="1">
      <c r="A11" s="61"/>
      <c r="B11" s="71" t="s">
        <v>68</v>
      </c>
      <c r="C11" s="72">
        <v>1168</v>
      </c>
      <c r="D11" s="72">
        <v>92</v>
      </c>
      <c r="E11" s="72">
        <v>45</v>
      </c>
      <c r="F11" s="72">
        <v>63</v>
      </c>
      <c r="G11" s="72">
        <v>265</v>
      </c>
      <c r="H11" s="72">
        <v>287</v>
      </c>
      <c r="I11" s="72">
        <v>173</v>
      </c>
      <c r="J11" s="72">
        <v>102</v>
      </c>
      <c r="K11" s="72">
        <v>51</v>
      </c>
      <c r="L11" s="72">
        <v>39</v>
      </c>
      <c r="M11" s="73">
        <v>51</v>
      </c>
      <c r="N11" s="136"/>
      <c r="O11" s="136"/>
      <c r="P11"/>
      <c r="Q11"/>
      <c r="R11"/>
      <c r="S11"/>
      <c r="T11"/>
      <c r="U11"/>
      <c r="V11"/>
      <c r="W11"/>
      <c r="X11"/>
      <c r="Y11"/>
      <c r="Z11"/>
      <c r="AA11"/>
      <c r="AB11" s="134"/>
      <c r="AC11" s="134"/>
      <c r="AD11" s="134"/>
      <c r="AE11" s="134"/>
      <c r="AF11" s="134"/>
      <c r="AG11" s="134"/>
      <c r="AH11" s="134"/>
      <c r="AI11" s="134"/>
      <c r="AJ11" s="134"/>
      <c r="AK11" s="134"/>
    </row>
    <row r="12" spans="1:37" ht="14.1" customHeight="1">
      <c r="A12" s="61"/>
      <c r="B12" s="70" t="s">
        <v>11</v>
      </c>
      <c r="C12" s="63">
        <v>2338</v>
      </c>
      <c r="D12" s="63">
        <v>117</v>
      </c>
      <c r="E12" s="63">
        <v>76</v>
      </c>
      <c r="F12" s="63">
        <v>113</v>
      </c>
      <c r="G12" s="63">
        <v>569</v>
      </c>
      <c r="H12" s="63">
        <v>501</v>
      </c>
      <c r="I12" s="63">
        <v>362</v>
      </c>
      <c r="J12" s="63">
        <v>266</v>
      </c>
      <c r="K12" s="63">
        <v>141</v>
      </c>
      <c r="L12" s="63">
        <v>103</v>
      </c>
      <c r="M12" s="64">
        <v>90</v>
      </c>
      <c r="N12" s="136"/>
      <c r="O12" s="136"/>
      <c r="P12"/>
      <c r="Q12"/>
      <c r="R12"/>
      <c r="S12"/>
      <c r="T12"/>
      <c r="U12"/>
      <c r="V12"/>
      <c r="W12"/>
      <c r="X12"/>
      <c r="Y12"/>
      <c r="Z12"/>
      <c r="AA12"/>
      <c r="AB12" s="134"/>
      <c r="AC12" s="134"/>
      <c r="AD12" s="134"/>
      <c r="AE12" s="134"/>
      <c r="AF12" s="134"/>
      <c r="AG12" s="134"/>
      <c r="AH12" s="134"/>
      <c r="AI12" s="134"/>
      <c r="AJ12" s="134"/>
      <c r="AK12" s="134"/>
    </row>
    <row r="13" spans="1:37" ht="14.1" customHeight="1">
      <c r="A13" s="61"/>
      <c r="B13" s="65" t="s">
        <v>67</v>
      </c>
      <c r="C13" s="63">
        <v>1111</v>
      </c>
      <c r="D13" s="63">
        <v>51</v>
      </c>
      <c r="E13" s="63">
        <v>33</v>
      </c>
      <c r="F13" s="63">
        <v>48</v>
      </c>
      <c r="G13" s="63">
        <v>247</v>
      </c>
      <c r="H13" s="63">
        <v>204</v>
      </c>
      <c r="I13" s="63">
        <v>186</v>
      </c>
      <c r="J13" s="63">
        <v>159</v>
      </c>
      <c r="K13" s="63">
        <v>98</v>
      </c>
      <c r="L13" s="63">
        <v>56</v>
      </c>
      <c r="M13" s="64">
        <v>29</v>
      </c>
      <c r="N13" s="136"/>
      <c r="O13" s="136"/>
      <c r="P13"/>
      <c r="Q13"/>
      <c r="R13"/>
      <c r="S13"/>
      <c r="T13"/>
      <c r="U13"/>
      <c r="V13"/>
      <c r="W13"/>
      <c r="X13"/>
      <c r="Y13"/>
      <c r="Z13"/>
      <c r="AA13"/>
      <c r="AB13" s="134"/>
      <c r="AC13" s="134"/>
      <c r="AD13" s="134"/>
      <c r="AE13" s="134"/>
      <c r="AF13" s="134"/>
      <c r="AG13" s="134"/>
      <c r="AH13" s="134"/>
      <c r="AI13" s="134"/>
      <c r="AJ13" s="134"/>
      <c r="AK13" s="134"/>
    </row>
    <row r="14" spans="1:37" ht="14.1" customHeight="1">
      <c r="A14" s="61"/>
      <c r="B14" s="71" t="s">
        <v>68</v>
      </c>
      <c r="C14" s="72">
        <v>1227</v>
      </c>
      <c r="D14" s="72">
        <v>66</v>
      </c>
      <c r="E14" s="72">
        <v>43</v>
      </c>
      <c r="F14" s="72">
        <v>65</v>
      </c>
      <c r="G14" s="72">
        <v>322</v>
      </c>
      <c r="H14" s="72">
        <v>297</v>
      </c>
      <c r="I14" s="72">
        <v>176</v>
      </c>
      <c r="J14" s="72">
        <v>107</v>
      </c>
      <c r="K14" s="72">
        <v>43</v>
      </c>
      <c r="L14" s="72">
        <v>47</v>
      </c>
      <c r="M14" s="73">
        <v>61</v>
      </c>
      <c r="N14" s="136"/>
      <c r="O14" s="136"/>
      <c r="P14"/>
      <c r="Q14"/>
      <c r="R14"/>
      <c r="S14"/>
      <c r="T14"/>
      <c r="U14"/>
      <c r="V14"/>
      <c r="W14"/>
      <c r="X14"/>
      <c r="Y14"/>
      <c r="Z14"/>
      <c r="AA14"/>
      <c r="AB14" s="134"/>
      <c r="AC14" s="134"/>
      <c r="AD14" s="134"/>
      <c r="AE14" s="134"/>
      <c r="AF14" s="134"/>
      <c r="AG14" s="134"/>
      <c r="AH14" s="134"/>
      <c r="AI14" s="134"/>
      <c r="AJ14" s="134"/>
      <c r="AK14" s="134"/>
    </row>
    <row r="15" spans="1:37" ht="14.1" customHeight="1">
      <c r="A15" s="61"/>
      <c r="B15" s="70" t="s">
        <v>71</v>
      </c>
      <c r="C15" s="74">
        <v>-121</v>
      </c>
      <c r="D15" s="74">
        <v>44</v>
      </c>
      <c r="E15" s="74">
        <v>10</v>
      </c>
      <c r="F15" s="74">
        <v>-11</v>
      </c>
      <c r="G15" s="74">
        <v>-124</v>
      </c>
      <c r="H15" s="74">
        <v>1</v>
      </c>
      <c r="I15" s="74">
        <v>-34</v>
      </c>
      <c r="J15" s="74">
        <v>-12</v>
      </c>
      <c r="K15" s="74">
        <v>11</v>
      </c>
      <c r="L15" s="74">
        <v>2</v>
      </c>
      <c r="M15" s="75">
        <v>-8</v>
      </c>
      <c r="N15" s="138"/>
      <c r="O15" s="138"/>
      <c r="P15" s="134"/>
      <c r="Q15" s="134"/>
      <c r="R15" s="134"/>
      <c r="S15" s="134"/>
      <c r="T15" s="134"/>
      <c r="U15" s="134"/>
      <c r="V15" s="134"/>
      <c r="W15" s="134"/>
      <c r="X15" s="134"/>
      <c r="Y15" s="134"/>
      <c r="Z15" s="134"/>
      <c r="AA15" s="134"/>
      <c r="AB15" s="134"/>
      <c r="AC15" s="134"/>
      <c r="AD15" s="134"/>
      <c r="AE15" s="134"/>
      <c r="AF15" s="134"/>
      <c r="AG15" s="134"/>
      <c r="AH15" s="134"/>
      <c r="AI15" s="134"/>
      <c r="AJ15" s="134"/>
      <c r="AK15" s="134"/>
    </row>
    <row r="16" spans="1:37" ht="14.1" customHeight="1">
      <c r="A16" s="61"/>
      <c r="B16" s="65" t="s">
        <v>67</v>
      </c>
      <c r="C16" s="74">
        <v>-62</v>
      </c>
      <c r="D16" s="74">
        <v>18</v>
      </c>
      <c r="E16" s="74">
        <v>8</v>
      </c>
      <c r="F16" s="74">
        <v>-9</v>
      </c>
      <c r="G16" s="74">
        <v>-67</v>
      </c>
      <c r="H16" s="74">
        <v>11</v>
      </c>
      <c r="I16" s="74">
        <v>-31</v>
      </c>
      <c r="J16" s="74">
        <v>-7</v>
      </c>
      <c r="K16" s="74">
        <v>3</v>
      </c>
      <c r="L16" s="74">
        <v>10</v>
      </c>
      <c r="M16" s="75">
        <v>2</v>
      </c>
      <c r="N16" s="138"/>
      <c r="O16" s="138"/>
      <c r="P16" s="139"/>
      <c r="R16" s="140"/>
      <c r="S16" s="140"/>
      <c r="T16" s="140"/>
      <c r="U16" s="140"/>
      <c r="V16" s="140"/>
      <c r="W16" s="140"/>
      <c r="X16" s="141"/>
      <c r="Y16" s="140"/>
      <c r="Z16" s="140"/>
      <c r="AA16" s="134"/>
      <c r="AB16" s="134"/>
      <c r="AC16" s="134"/>
      <c r="AD16" s="134"/>
      <c r="AE16" s="134"/>
      <c r="AF16" s="134"/>
      <c r="AG16" s="134"/>
      <c r="AH16" s="134"/>
      <c r="AI16" s="134"/>
      <c r="AJ16" s="134"/>
      <c r="AK16" s="134"/>
    </row>
    <row r="17" spans="1:37" ht="14.1" customHeight="1">
      <c r="A17" s="66"/>
      <c r="B17" s="67" t="s">
        <v>68</v>
      </c>
      <c r="C17" s="76">
        <v>-59</v>
      </c>
      <c r="D17" s="76">
        <v>26</v>
      </c>
      <c r="E17" s="76">
        <v>2</v>
      </c>
      <c r="F17" s="76">
        <v>-2</v>
      </c>
      <c r="G17" s="76">
        <v>-57</v>
      </c>
      <c r="H17" s="76">
        <v>-10</v>
      </c>
      <c r="I17" s="76">
        <v>-3</v>
      </c>
      <c r="J17" s="76">
        <v>-5</v>
      </c>
      <c r="K17" s="76">
        <v>8</v>
      </c>
      <c r="L17" s="76">
        <v>-8</v>
      </c>
      <c r="M17" s="77">
        <v>-10</v>
      </c>
      <c r="N17" s="138"/>
      <c r="O17" s="138"/>
      <c r="AA17" s="134"/>
      <c r="AB17" s="134"/>
      <c r="AC17" s="134"/>
      <c r="AD17" s="134"/>
      <c r="AE17" s="134"/>
      <c r="AF17" s="134"/>
      <c r="AG17" s="134"/>
      <c r="AH17" s="134"/>
      <c r="AI17" s="134"/>
      <c r="AJ17" s="134"/>
      <c r="AK17" s="134"/>
    </row>
    <row r="18" spans="1:37">
      <c r="A18" s="78" t="s">
        <v>72</v>
      </c>
      <c r="B18" s="78"/>
      <c r="C18" s="78"/>
      <c r="D18" s="78"/>
      <c r="E18" s="78"/>
      <c r="F18" s="78"/>
      <c r="G18" s="78"/>
      <c r="H18" s="78"/>
      <c r="I18" s="78"/>
      <c r="J18" s="78"/>
      <c r="K18" s="78"/>
      <c r="L18" s="78"/>
      <c r="M18" s="78"/>
      <c r="N18" s="78"/>
      <c r="O18" s="78"/>
      <c r="R18" s="142"/>
      <c r="S18" s="142"/>
      <c r="T18" s="142"/>
      <c r="U18" s="142"/>
      <c r="V18" s="142"/>
      <c r="W18" s="142"/>
      <c r="X18" s="142"/>
      <c r="Y18" s="142"/>
      <c r="Z18" s="142"/>
      <c r="AA18" s="134"/>
      <c r="AB18" s="134"/>
      <c r="AC18" s="134"/>
      <c r="AD18" s="134"/>
      <c r="AE18" s="134"/>
      <c r="AF18" s="134"/>
      <c r="AG18" s="134"/>
      <c r="AH18" s="134"/>
      <c r="AI18" s="134"/>
      <c r="AJ18" s="134"/>
      <c r="AK18" s="134"/>
    </row>
    <row r="19" spans="1:37" ht="9.75" customHeight="1">
      <c r="R19" s="140"/>
      <c r="S19" s="140"/>
      <c r="T19" s="140"/>
      <c r="U19" s="140"/>
      <c r="V19" s="140"/>
      <c r="W19" s="140"/>
      <c r="X19" s="141"/>
      <c r="Y19" s="140"/>
      <c r="Z19" s="140"/>
      <c r="AA19" s="134"/>
      <c r="AB19" s="134"/>
      <c r="AC19" s="134"/>
      <c r="AD19" s="134"/>
      <c r="AE19" s="134"/>
      <c r="AF19" s="134"/>
      <c r="AG19" s="134"/>
      <c r="AH19" s="134"/>
      <c r="AI19" s="134"/>
      <c r="AJ19" s="134"/>
      <c r="AK19" s="134"/>
    </row>
    <row r="20" spans="1:37" ht="9.75" customHeight="1">
      <c r="AA20" s="134"/>
      <c r="AB20" s="134"/>
      <c r="AC20" s="134"/>
      <c r="AD20" s="134"/>
      <c r="AE20" s="134"/>
      <c r="AF20" s="134"/>
      <c r="AG20" s="134"/>
      <c r="AH20" s="134"/>
      <c r="AI20" s="134"/>
      <c r="AJ20" s="134"/>
      <c r="AK20" s="134"/>
    </row>
    <row r="50" spans="1:14" ht="13.2">
      <c r="A50" s="143"/>
      <c r="B50" s="143"/>
      <c r="C50" s="143"/>
      <c r="D50" s="143"/>
      <c r="E50" s="143"/>
      <c r="F50" s="144"/>
      <c r="G50" s="145"/>
      <c r="H50" s="143"/>
      <c r="I50" s="143"/>
      <c r="J50" s="143"/>
      <c r="K50" s="143"/>
      <c r="L50" s="143"/>
      <c r="M50" s="143"/>
      <c r="N50" s="143"/>
    </row>
  </sheetData>
  <phoneticPr fontId="17"/>
  <printOptions gridLinesSet="0"/>
  <pageMargins left="0.71" right="0.51" top="0.52" bottom="0.21" header="0.31" footer="0.24"/>
  <pageSetup paperSize="9" scale="93" firstPageNumber="2" orientation="portrait" useFirstPageNumber="1" horizontalDpi="4294967292" vertic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5"/>
  <sheetViews>
    <sheetView showGridLines="0" workbookViewId="0"/>
  </sheetViews>
  <sheetFormatPr defaultColWidth="9.33203125" defaultRowHeight="10.8"/>
  <cols>
    <col min="1" max="1" width="11.109375" style="2" customWidth="1"/>
    <col min="2" max="2" width="6.77734375" style="2" customWidth="1"/>
    <col min="3" max="3" width="8.33203125" style="2" customWidth="1"/>
    <col min="4" max="6" width="4.77734375" style="2" customWidth="1"/>
    <col min="7" max="8" width="5" style="2" customWidth="1"/>
    <col min="9" max="9" width="4.21875" style="2" customWidth="1"/>
    <col min="10" max="11" width="5" style="2" customWidth="1"/>
    <col min="12" max="12" width="4.21875" style="2" customWidth="1"/>
    <col min="13" max="13" width="6.109375" style="2" customWidth="1"/>
    <col min="14" max="14" width="6" style="2" customWidth="1"/>
    <col min="15" max="15" width="3.109375" style="2" customWidth="1"/>
    <col min="16" max="16" width="8.77734375" style="3" customWidth="1"/>
    <col min="17" max="17" width="9.109375" style="3" customWidth="1"/>
    <col min="18" max="18" width="8.77734375" style="3" customWidth="1"/>
    <col min="19" max="19" width="7.88671875" style="3" customWidth="1"/>
    <col min="20" max="20" width="6.21875" style="3" customWidth="1"/>
    <col min="21" max="21" width="6.77734375" style="3" customWidth="1"/>
    <col min="22" max="22" width="8.44140625" style="3" customWidth="1"/>
    <col min="23" max="24" width="6.77734375" style="3" customWidth="1"/>
    <col min="25" max="25" width="11.88671875" style="4" customWidth="1"/>
    <col min="26" max="16384" width="9.33203125" style="2"/>
  </cols>
  <sheetData>
    <row r="1" spans="1:25" ht="14.25" customHeight="1">
      <c r="A1" s="5" t="s">
        <v>73</v>
      </c>
      <c r="P1" s="6"/>
      <c r="Q1" s="6"/>
      <c r="R1" s="6"/>
      <c r="S1" s="6"/>
      <c r="T1" s="6"/>
      <c r="U1" s="6"/>
      <c r="V1" s="6"/>
      <c r="W1" s="7"/>
      <c r="X1" s="6"/>
      <c r="Y1" s="8" t="s">
        <v>74</v>
      </c>
    </row>
    <row r="2" spans="1:25" ht="11.25" customHeight="1">
      <c r="A2" s="9"/>
      <c r="B2" s="9"/>
      <c r="C2" s="9"/>
      <c r="D2" s="10" t="s">
        <v>75</v>
      </c>
      <c r="E2" s="10"/>
      <c r="F2" s="11"/>
      <c r="G2" s="10"/>
      <c r="H2" s="10"/>
      <c r="I2" s="10"/>
      <c r="J2" s="10"/>
      <c r="K2" s="10"/>
      <c r="L2" s="10"/>
      <c r="M2" s="10"/>
      <c r="N2" s="11" t="s">
        <v>76</v>
      </c>
      <c r="P2" s="12"/>
      <c r="Q2" s="13"/>
      <c r="R2" s="13"/>
      <c r="S2" s="13" t="s">
        <v>77</v>
      </c>
      <c r="T2" s="13"/>
      <c r="U2" s="13"/>
      <c r="V2" s="13"/>
      <c r="W2" s="13"/>
      <c r="X2" s="14"/>
      <c r="Y2" s="15"/>
    </row>
    <row r="3" spans="1:25" ht="11.25" customHeight="1">
      <c r="A3" s="16" t="s">
        <v>78</v>
      </c>
      <c r="B3" s="16" t="s">
        <v>2</v>
      </c>
      <c r="C3" s="16" t="s">
        <v>79</v>
      </c>
      <c r="D3" s="10" t="s">
        <v>4</v>
      </c>
      <c r="E3" s="10"/>
      <c r="F3" s="11"/>
      <c r="G3" s="17" t="s">
        <v>5</v>
      </c>
      <c r="H3" s="17"/>
      <c r="I3" s="17"/>
      <c r="J3" s="17"/>
      <c r="K3" s="17"/>
      <c r="L3" s="17"/>
      <c r="M3" s="18"/>
      <c r="N3" s="16" t="s">
        <v>80</v>
      </c>
      <c r="P3" s="19"/>
      <c r="Q3" s="13" t="s">
        <v>81</v>
      </c>
      <c r="R3" s="20"/>
      <c r="S3" s="20"/>
      <c r="T3" s="21"/>
      <c r="U3" s="22"/>
      <c r="V3" s="13" t="s">
        <v>82</v>
      </c>
      <c r="W3" s="13"/>
      <c r="X3" s="14"/>
      <c r="Y3" s="23" t="s">
        <v>83</v>
      </c>
    </row>
    <row r="4" spans="1:25" ht="11.25" customHeight="1">
      <c r="A4" s="24"/>
      <c r="B4" s="25" t="s">
        <v>84</v>
      </c>
      <c r="C4" s="25" t="s">
        <v>84</v>
      </c>
      <c r="D4" s="16" t="s">
        <v>8</v>
      </c>
      <c r="E4" s="16" t="s">
        <v>9</v>
      </c>
      <c r="F4" s="16" t="s">
        <v>6</v>
      </c>
      <c r="G4" s="17" t="s">
        <v>10</v>
      </c>
      <c r="H4" s="17"/>
      <c r="I4" s="18"/>
      <c r="J4" s="17" t="s">
        <v>11</v>
      </c>
      <c r="K4" s="17"/>
      <c r="L4" s="18"/>
      <c r="M4" s="16" t="s">
        <v>6</v>
      </c>
      <c r="N4" s="24"/>
      <c r="P4" s="26" t="s">
        <v>85</v>
      </c>
      <c r="Q4" s="27" t="s">
        <v>86</v>
      </c>
      <c r="R4" s="28" t="s">
        <v>87</v>
      </c>
      <c r="S4" s="28"/>
      <c r="T4" s="29" t="s">
        <v>88</v>
      </c>
      <c r="U4" s="30" t="s">
        <v>85</v>
      </c>
      <c r="V4" s="31" t="s">
        <v>86</v>
      </c>
      <c r="W4" s="28" t="s">
        <v>87</v>
      </c>
      <c r="X4" s="28"/>
      <c r="Y4" s="32"/>
    </row>
    <row r="5" spans="1:25" ht="11.25" customHeight="1">
      <c r="A5" s="33"/>
      <c r="B5" s="33"/>
      <c r="C5" s="33"/>
      <c r="D5" s="33"/>
      <c r="E5" s="33"/>
      <c r="F5" s="33"/>
      <c r="G5" s="34" t="s">
        <v>89</v>
      </c>
      <c r="H5" s="34" t="s">
        <v>90</v>
      </c>
      <c r="I5" s="35" t="s">
        <v>91</v>
      </c>
      <c r="J5" s="34" t="s">
        <v>89</v>
      </c>
      <c r="K5" s="34" t="s">
        <v>90</v>
      </c>
      <c r="L5" s="35" t="s">
        <v>91</v>
      </c>
      <c r="M5" s="33"/>
      <c r="N5" s="33"/>
      <c r="P5" s="36" t="s">
        <v>92</v>
      </c>
      <c r="Q5" s="37" t="s">
        <v>93</v>
      </c>
      <c r="R5" s="38" t="s">
        <v>94</v>
      </c>
      <c r="S5" s="39" t="s">
        <v>95</v>
      </c>
      <c r="T5" s="40"/>
      <c r="U5" s="41" t="s">
        <v>92</v>
      </c>
      <c r="V5" s="42" t="s">
        <v>93</v>
      </c>
      <c r="W5" s="38" t="s">
        <v>94</v>
      </c>
      <c r="X5" s="39" t="s">
        <v>95</v>
      </c>
      <c r="Y5" s="43"/>
    </row>
    <row r="6" spans="1:25" ht="12" customHeight="1">
      <c r="A6" s="24" t="s">
        <v>96</v>
      </c>
      <c r="B6" s="44">
        <f>B9+B12</f>
        <v>714817</v>
      </c>
      <c r="C6" s="44">
        <f>C9+C12</f>
        <v>2104391</v>
      </c>
      <c r="D6" s="44">
        <f>D9+D12</f>
        <v>1508</v>
      </c>
      <c r="E6" s="44">
        <f>E9+E12</f>
        <v>1783</v>
      </c>
      <c r="F6" s="44">
        <f t="shared" ref="F6:F69" si="0">D6-E6</f>
        <v>-275</v>
      </c>
      <c r="G6" s="44">
        <f t="shared" ref="G6:L8" si="1">G9+G12</f>
        <v>2134</v>
      </c>
      <c r="H6" s="44">
        <f t="shared" si="1"/>
        <v>2217</v>
      </c>
      <c r="I6" s="44">
        <f t="shared" si="1"/>
        <v>36</v>
      </c>
      <c r="J6" s="44">
        <f t="shared" si="1"/>
        <v>2134</v>
      </c>
      <c r="K6" s="44">
        <f t="shared" si="1"/>
        <v>2338</v>
      </c>
      <c r="L6" s="44">
        <f t="shared" si="1"/>
        <v>43</v>
      </c>
      <c r="M6" s="44">
        <f t="shared" ref="M6:M69" si="2">G6+H6+I6-J6-K6-L6</f>
        <v>-128</v>
      </c>
      <c r="N6" s="44">
        <f t="shared" ref="N6:N69" si="3">F6+M6</f>
        <v>-403</v>
      </c>
      <c r="P6" s="44">
        <v>313616</v>
      </c>
      <c r="Q6" s="44">
        <v>1323347</v>
      </c>
      <c r="R6" s="44">
        <v>466828</v>
      </c>
      <c r="S6" s="44">
        <v>224106</v>
      </c>
      <c r="T6" s="44">
        <v>600</v>
      </c>
      <c r="U6" s="45">
        <v>14.902933912946786</v>
      </c>
      <c r="V6" s="45">
        <v>62.88503419754219</v>
      </c>
      <c r="W6" s="45">
        <v>22.183520077780223</v>
      </c>
      <c r="X6" s="46">
        <v>10.649446799572893</v>
      </c>
      <c r="Y6" s="47" t="s">
        <v>96</v>
      </c>
    </row>
    <row r="7" spans="1:25" ht="12" customHeight="1">
      <c r="A7" s="24" t="s">
        <v>97</v>
      </c>
      <c r="B7" s="44" t="s">
        <v>98</v>
      </c>
      <c r="C7" s="44">
        <f t="shared" ref="C7:E8" si="4">C10+C13</f>
        <v>1024452</v>
      </c>
      <c r="D7" s="44">
        <f t="shared" si="4"/>
        <v>754</v>
      </c>
      <c r="E7" s="44">
        <f t="shared" si="4"/>
        <v>973</v>
      </c>
      <c r="F7" s="44">
        <f t="shared" si="0"/>
        <v>-219</v>
      </c>
      <c r="G7" s="44">
        <f t="shared" si="1"/>
        <v>1009</v>
      </c>
      <c r="H7" s="44">
        <f t="shared" si="1"/>
        <v>1049</v>
      </c>
      <c r="I7" s="44">
        <f t="shared" si="1"/>
        <v>24</v>
      </c>
      <c r="J7" s="44">
        <f t="shared" si="1"/>
        <v>1009</v>
      </c>
      <c r="K7" s="44">
        <f t="shared" si="1"/>
        <v>1111</v>
      </c>
      <c r="L7" s="44">
        <f t="shared" si="1"/>
        <v>31</v>
      </c>
      <c r="M7" s="44">
        <f t="shared" si="2"/>
        <v>-69</v>
      </c>
      <c r="N7" s="44">
        <f t="shared" si="3"/>
        <v>-288</v>
      </c>
      <c r="P7" s="44">
        <v>160612</v>
      </c>
      <c r="Q7" s="44">
        <v>671778</v>
      </c>
      <c r="R7" s="44">
        <v>191673</v>
      </c>
      <c r="S7" s="44">
        <v>82160</v>
      </c>
      <c r="T7" s="44">
        <v>389</v>
      </c>
      <c r="U7" s="45">
        <v>15.677845326086532</v>
      </c>
      <c r="V7" s="45">
        <v>65.574375373370358</v>
      </c>
      <c r="W7" s="45">
        <v>18.70980778015954</v>
      </c>
      <c r="X7" s="46">
        <v>8.0198974671336476</v>
      </c>
      <c r="Y7" s="47" t="s">
        <v>97</v>
      </c>
    </row>
    <row r="8" spans="1:25" ht="12" customHeight="1">
      <c r="A8" s="48" t="s">
        <v>99</v>
      </c>
      <c r="B8" s="49" t="s">
        <v>98</v>
      </c>
      <c r="C8" s="49">
        <f t="shared" si="4"/>
        <v>1079939</v>
      </c>
      <c r="D8" s="49">
        <f t="shared" si="4"/>
        <v>754</v>
      </c>
      <c r="E8" s="49">
        <f t="shared" si="4"/>
        <v>810</v>
      </c>
      <c r="F8" s="49">
        <f t="shared" si="0"/>
        <v>-56</v>
      </c>
      <c r="G8" s="49">
        <f t="shared" si="1"/>
        <v>1125</v>
      </c>
      <c r="H8" s="49">
        <f t="shared" si="1"/>
        <v>1168</v>
      </c>
      <c r="I8" s="49">
        <f t="shared" si="1"/>
        <v>12</v>
      </c>
      <c r="J8" s="49">
        <f t="shared" si="1"/>
        <v>1125</v>
      </c>
      <c r="K8" s="49">
        <f t="shared" si="1"/>
        <v>1227</v>
      </c>
      <c r="L8" s="49">
        <f t="shared" si="1"/>
        <v>12</v>
      </c>
      <c r="M8" s="49">
        <f t="shared" si="2"/>
        <v>-59</v>
      </c>
      <c r="N8" s="49">
        <f t="shared" si="3"/>
        <v>-115</v>
      </c>
      <c r="P8" s="49">
        <v>153004</v>
      </c>
      <c r="Q8" s="49">
        <v>651569</v>
      </c>
      <c r="R8" s="49">
        <v>275155</v>
      </c>
      <c r="S8" s="49">
        <v>141946</v>
      </c>
      <c r="T8" s="49">
        <v>211</v>
      </c>
      <c r="U8" s="50">
        <v>14.167837257474728</v>
      </c>
      <c r="V8" s="50">
        <v>60.333870709364135</v>
      </c>
      <c r="W8" s="50">
        <v>25.478753892580968</v>
      </c>
      <c r="X8" s="51">
        <v>13.14389053455797</v>
      </c>
      <c r="Y8" s="52" t="s">
        <v>99</v>
      </c>
    </row>
    <row r="9" spans="1:25" ht="12" customHeight="1">
      <c r="A9" s="24" t="s">
        <v>100</v>
      </c>
      <c r="B9" s="44">
        <f>B18+B21+B78+B81+B144+B189+B192+B288+B291+B339</f>
        <v>501714</v>
      </c>
      <c r="C9" s="44">
        <f>C18+C21+C78+C81+C144+C189+C192+C288+C291+C339</f>
        <v>1384689</v>
      </c>
      <c r="D9" s="44">
        <f>D18+D21+D78+D81+D144+D189+D192+D288+D291+D339</f>
        <v>1052</v>
      </c>
      <c r="E9" s="44">
        <f>E18+E21+E78+E81+E144+E189+E192+E288+E291+E339</f>
        <v>1068</v>
      </c>
      <c r="F9" s="44">
        <f t="shared" si="0"/>
        <v>-16</v>
      </c>
      <c r="G9" s="44">
        <f t="shared" ref="G9:L11" si="5">G18+G21+G78+G81+G144+G189+G192+G288+G291+G339</f>
        <v>1193</v>
      </c>
      <c r="H9" s="44">
        <f t="shared" si="5"/>
        <v>1627</v>
      </c>
      <c r="I9" s="44">
        <f t="shared" si="5"/>
        <v>31</v>
      </c>
      <c r="J9" s="44">
        <f t="shared" si="5"/>
        <v>1053</v>
      </c>
      <c r="K9" s="44">
        <f t="shared" si="5"/>
        <v>1774</v>
      </c>
      <c r="L9" s="44">
        <f t="shared" si="5"/>
        <v>31</v>
      </c>
      <c r="M9" s="44">
        <f t="shared" si="2"/>
        <v>-7</v>
      </c>
      <c r="N9" s="44">
        <f t="shared" si="3"/>
        <v>-23</v>
      </c>
      <c r="P9" s="44">
        <v>210173</v>
      </c>
      <c r="Q9" s="44">
        <v>892636</v>
      </c>
      <c r="R9" s="44">
        <v>281379</v>
      </c>
      <c r="S9" s="44">
        <v>130979</v>
      </c>
      <c r="T9" s="44">
        <v>501</v>
      </c>
      <c r="U9" s="45">
        <v>15.178354128616606</v>
      </c>
      <c r="V9" s="45">
        <v>64.464728180840609</v>
      </c>
      <c r="W9" s="45">
        <v>20.320736280854401</v>
      </c>
      <c r="X9" s="46">
        <v>9.4590915360777768</v>
      </c>
      <c r="Y9" s="47" t="s">
        <v>100</v>
      </c>
    </row>
    <row r="10" spans="1:25" ht="12" customHeight="1">
      <c r="A10" s="24" t="s">
        <v>97</v>
      </c>
      <c r="B10" s="44" t="s">
        <v>98</v>
      </c>
      <c r="C10" s="44">
        <f t="shared" ref="C10:E11" si="6">C19+C22+C79+C82+C145+C190+C193+C289+C292+C340</f>
        <v>673741</v>
      </c>
      <c r="D10" s="44">
        <f t="shared" si="6"/>
        <v>513</v>
      </c>
      <c r="E10" s="44">
        <f t="shared" si="6"/>
        <v>588</v>
      </c>
      <c r="F10" s="44">
        <f t="shared" si="0"/>
        <v>-75</v>
      </c>
      <c r="G10" s="44">
        <f t="shared" si="5"/>
        <v>581</v>
      </c>
      <c r="H10" s="44">
        <f t="shared" si="5"/>
        <v>787</v>
      </c>
      <c r="I10" s="44">
        <f t="shared" si="5"/>
        <v>21</v>
      </c>
      <c r="J10" s="44">
        <f t="shared" si="5"/>
        <v>522</v>
      </c>
      <c r="K10" s="44">
        <f t="shared" si="5"/>
        <v>829</v>
      </c>
      <c r="L10" s="44">
        <f t="shared" si="5"/>
        <v>23</v>
      </c>
      <c r="M10" s="44">
        <f t="shared" si="2"/>
        <v>15</v>
      </c>
      <c r="N10" s="44">
        <f t="shared" si="3"/>
        <v>-60</v>
      </c>
      <c r="P10" s="44">
        <v>107478</v>
      </c>
      <c r="Q10" s="44">
        <v>450175</v>
      </c>
      <c r="R10" s="44">
        <v>115760</v>
      </c>
      <c r="S10" s="44">
        <v>48022</v>
      </c>
      <c r="T10" s="44">
        <v>328</v>
      </c>
      <c r="U10" s="45">
        <v>15.952420885770643</v>
      </c>
      <c r="V10" s="45">
        <v>66.817219079735395</v>
      </c>
      <c r="W10" s="45">
        <v>17.181676638352126</v>
      </c>
      <c r="X10" s="46">
        <v>7.1276647851325663</v>
      </c>
      <c r="Y10" s="47" t="s">
        <v>97</v>
      </c>
    </row>
    <row r="11" spans="1:25" ht="12" customHeight="1">
      <c r="A11" s="48" t="s">
        <v>99</v>
      </c>
      <c r="B11" s="49" t="s">
        <v>98</v>
      </c>
      <c r="C11" s="49">
        <f t="shared" si="6"/>
        <v>710948</v>
      </c>
      <c r="D11" s="49">
        <f t="shared" si="6"/>
        <v>539</v>
      </c>
      <c r="E11" s="49">
        <f t="shared" si="6"/>
        <v>480</v>
      </c>
      <c r="F11" s="49">
        <f t="shared" si="0"/>
        <v>59</v>
      </c>
      <c r="G11" s="49">
        <f t="shared" si="5"/>
        <v>612</v>
      </c>
      <c r="H11" s="49">
        <f t="shared" si="5"/>
        <v>840</v>
      </c>
      <c r="I11" s="49">
        <f t="shared" si="5"/>
        <v>10</v>
      </c>
      <c r="J11" s="49">
        <f t="shared" si="5"/>
        <v>531</v>
      </c>
      <c r="K11" s="49">
        <f t="shared" si="5"/>
        <v>945</v>
      </c>
      <c r="L11" s="49">
        <f t="shared" si="5"/>
        <v>8</v>
      </c>
      <c r="M11" s="49">
        <f t="shared" si="2"/>
        <v>-22</v>
      </c>
      <c r="N11" s="49">
        <f t="shared" si="3"/>
        <v>37</v>
      </c>
      <c r="P11" s="49">
        <v>102695</v>
      </c>
      <c r="Q11" s="49">
        <v>442461</v>
      </c>
      <c r="R11" s="49">
        <v>165619</v>
      </c>
      <c r="S11" s="49">
        <v>82957</v>
      </c>
      <c r="T11" s="49">
        <v>173</v>
      </c>
      <c r="U11" s="50">
        <v>14.444797650461075</v>
      </c>
      <c r="V11" s="50">
        <v>62.235353359176756</v>
      </c>
      <c r="W11" s="50">
        <v>23.295515283818226</v>
      </c>
      <c r="X11" s="51">
        <v>11.668504588239928</v>
      </c>
      <c r="Y11" s="52" t="s">
        <v>99</v>
      </c>
    </row>
    <row r="12" spans="1:25" ht="12" customHeight="1">
      <c r="A12" s="24" t="s">
        <v>101</v>
      </c>
      <c r="B12" s="44">
        <f>B24+B54+B84+B99+B117+B147+B171+B195+B222+B237+B261+B294+B321</f>
        <v>213103</v>
      </c>
      <c r="C12" s="44">
        <f>C24+C54+C84+C99+C117+C147+C171+C195+C222+C237+C261+C294+C321</f>
        <v>719702</v>
      </c>
      <c r="D12" s="44">
        <f>D24+D54+D84+D99+D117+D147+D171+D195+D222+D237+D261+D294+D321</f>
        <v>456</v>
      </c>
      <c r="E12" s="44">
        <f>E24+E54+E84+E99+E117+E147+E171+E195+E222+E237+E261+E294+E321</f>
        <v>715</v>
      </c>
      <c r="F12" s="44">
        <f t="shared" si="0"/>
        <v>-259</v>
      </c>
      <c r="G12" s="44">
        <f t="shared" ref="G12:L14" si="7">G24+G54+G84+G99+G117+G147+G171+G195+G222+G237+G261+G294+G321</f>
        <v>941</v>
      </c>
      <c r="H12" s="44">
        <f t="shared" si="7"/>
        <v>590</v>
      </c>
      <c r="I12" s="44">
        <f t="shared" si="7"/>
        <v>5</v>
      </c>
      <c r="J12" s="44">
        <f t="shared" si="7"/>
        <v>1081</v>
      </c>
      <c r="K12" s="44">
        <f t="shared" si="7"/>
        <v>564</v>
      </c>
      <c r="L12" s="44">
        <f t="shared" si="7"/>
        <v>12</v>
      </c>
      <c r="M12" s="44">
        <f t="shared" si="2"/>
        <v>-121</v>
      </c>
      <c r="N12" s="44">
        <f t="shared" si="3"/>
        <v>-380</v>
      </c>
      <c r="P12" s="44">
        <v>103443</v>
      </c>
      <c r="Q12" s="44">
        <v>430711</v>
      </c>
      <c r="R12" s="44">
        <v>185449</v>
      </c>
      <c r="S12" s="44">
        <v>93127</v>
      </c>
      <c r="T12" s="44">
        <v>99</v>
      </c>
      <c r="U12" s="45">
        <v>14.373032171648822</v>
      </c>
      <c r="V12" s="45">
        <v>59.84574170976321</v>
      </c>
      <c r="W12" s="45">
        <v>25.767470425259344</v>
      </c>
      <c r="X12" s="46">
        <v>12.939661137526365</v>
      </c>
      <c r="Y12" s="47" t="s">
        <v>101</v>
      </c>
    </row>
    <row r="13" spans="1:25" ht="12" customHeight="1">
      <c r="A13" s="24" t="s">
        <v>97</v>
      </c>
      <c r="B13" s="44" t="s">
        <v>98</v>
      </c>
      <c r="C13" s="44">
        <f t="shared" ref="C13:E14" si="8">C25+C55+C85+C100+C118+C148+C172+C196+C223+C238+C262+C295+C322</f>
        <v>350711</v>
      </c>
      <c r="D13" s="44">
        <f t="shared" si="8"/>
        <v>241</v>
      </c>
      <c r="E13" s="44">
        <f t="shared" si="8"/>
        <v>385</v>
      </c>
      <c r="F13" s="44">
        <f t="shared" si="0"/>
        <v>-144</v>
      </c>
      <c r="G13" s="44">
        <f t="shared" si="7"/>
        <v>428</v>
      </c>
      <c r="H13" s="44">
        <f t="shared" si="7"/>
        <v>262</v>
      </c>
      <c r="I13" s="44">
        <f t="shared" si="7"/>
        <v>3</v>
      </c>
      <c r="J13" s="44">
        <f t="shared" si="7"/>
        <v>487</v>
      </c>
      <c r="K13" s="44">
        <f t="shared" si="7"/>
        <v>282</v>
      </c>
      <c r="L13" s="44">
        <f t="shared" si="7"/>
        <v>8</v>
      </c>
      <c r="M13" s="44">
        <f t="shared" si="2"/>
        <v>-84</v>
      </c>
      <c r="N13" s="44">
        <f t="shared" si="3"/>
        <v>-228</v>
      </c>
      <c r="P13" s="44">
        <v>53134</v>
      </c>
      <c r="Q13" s="44">
        <v>221603</v>
      </c>
      <c r="R13" s="44">
        <v>75913</v>
      </c>
      <c r="S13" s="44">
        <v>34138</v>
      </c>
      <c r="T13" s="44">
        <v>61</v>
      </c>
      <c r="U13" s="45">
        <v>15.150365970842088</v>
      </c>
      <c r="V13" s="45">
        <v>63.186783419966865</v>
      </c>
      <c r="W13" s="45">
        <v>21.645457370883719</v>
      </c>
      <c r="X13" s="46">
        <v>9.7339404809087835</v>
      </c>
      <c r="Y13" s="47" t="s">
        <v>97</v>
      </c>
    </row>
    <row r="14" spans="1:25" ht="12" customHeight="1">
      <c r="A14" s="48" t="s">
        <v>99</v>
      </c>
      <c r="B14" s="49" t="s">
        <v>98</v>
      </c>
      <c r="C14" s="49">
        <f t="shared" si="8"/>
        <v>368991</v>
      </c>
      <c r="D14" s="49">
        <f t="shared" si="8"/>
        <v>215</v>
      </c>
      <c r="E14" s="49">
        <f t="shared" si="8"/>
        <v>330</v>
      </c>
      <c r="F14" s="49">
        <f t="shared" si="0"/>
        <v>-115</v>
      </c>
      <c r="G14" s="49">
        <f t="shared" si="7"/>
        <v>513</v>
      </c>
      <c r="H14" s="49">
        <f t="shared" si="7"/>
        <v>328</v>
      </c>
      <c r="I14" s="49">
        <f t="shared" si="7"/>
        <v>2</v>
      </c>
      <c r="J14" s="49">
        <f t="shared" si="7"/>
        <v>594</v>
      </c>
      <c r="K14" s="49">
        <f t="shared" si="7"/>
        <v>282</v>
      </c>
      <c r="L14" s="49">
        <f t="shared" si="7"/>
        <v>4</v>
      </c>
      <c r="M14" s="49">
        <f t="shared" si="2"/>
        <v>-37</v>
      </c>
      <c r="N14" s="49">
        <f t="shared" si="3"/>
        <v>-152</v>
      </c>
      <c r="P14" s="49">
        <v>50309</v>
      </c>
      <c r="Q14" s="49">
        <v>209108</v>
      </c>
      <c r="R14" s="49">
        <v>109536</v>
      </c>
      <c r="S14" s="49">
        <v>58989</v>
      </c>
      <c r="T14" s="49">
        <v>38</v>
      </c>
      <c r="U14" s="50">
        <v>13.634207880409008</v>
      </c>
      <c r="V14" s="50">
        <v>56.670216888758809</v>
      </c>
      <c r="W14" s="50">
        <v>29.685276876671789</v>
      </c>
      <c r="X14" s="51">
        <v>15.986568778100279</v>
      </c>
      <c r="Y14" s="52" t="s">
        <v>99</v>
      </c>
    </row>
    <row r="15" spans="1:25" ht="12" customHeight="1">
      <c r="A15" s="24" t="s">
        <v>102</v>
      </c>
      <c r="B15" s="44">
        <f>B18+B21+B24+B54</f>
        <v>174373</v>
      </c>
      <c r="C15" s="44">
        <f>C18+C21+C24+C54</f>
        <v>512282</v>
      </c>
      <c r="D15" s="44">
        <f>D18+D21+D24+D54</f>
        <v>398</v>
      </c>
      <c r="E15" s="44">
        <f>E18+E21+E24+E54</f>
        <v>394</v>
      </c>
      <c r="F15" s="44">
        <f t="shared" si="0"/>
        <v>4</v>
      </c>
      <c r="G15" s="44">
        <f t="shared" ref="G15:L17" si="9">G18+G21+G24+G54</f>
        <v>606</v>
      </c>
      <c r="H15" s="44">
        <f t="shared" si="9"/>
        <v>528</v>
      </c>
      <c r="I15" s="44">
        <f t="shared" si="9"/>
        <v>10</v>
      </c>
      <c r="J15" s="44">
        <f t="shared" si="9"/>
        <v>624</v>
      </c>
      <c r="K15" s="44">
        <f t="shared" si="9"/>
        <v>695</v>
      </c>
      <c r="L15" s="44">
        <f t="shared" si="9"/>
        <v>13</v>
      </c>
      <c r="M15" s="44">
        <f t="shared" si="2"/>
        <v>-188</v>
      </c>
      <c r="N15" s="44">
        <f t="shared" si="3"/>
        <v>-184</v>
      </c>
      <c r="P15" s="44">
        <v>74770</v>
      </c>
      <c r="Q15" s="44">
        <v>324520</v>
      </c>
      <c r="R15" s="44">
        <v>112985</v>
      </c>
      <c r="S15" s="44">
        <v>53734</v>
      </c>
      <c r="T15" s="44">
        <v>7</v>
      </c>
      <c r="U15" s="45">
        <v>14.595476710093269</v>
      </c>
      <c r="V15" s="45">
        <v>63.347921652527319</v>
      </c>
      <c r="W15" s="45">
        <v>22.055235202486131</v>
      </c>
      <c r="X15" s="46">
        <v>10.489144650797803</v>
      </c>
      <c r="Y15" s="47" t="s">
        <v>102</v>
      </c>
    </row>
    <row r="16" spans="1:25" ht="12" customHeight="1">
      <c r="A16" s="24" t="s">
        <v>103</v>
      </c>
      <c r="B16" s="44" t="s">
        <v>98</v>
      </c>
      <c r="C16" s="44">
        <f t="shared" ref="C16:E17" si="10">C19+C22+C25+C55</f>
        <v>247862</v>
      </c>
      <c r="D16" s="44">
        <f t="shared" si="10"/>
        <v>213</v>
      </c>
      <c r="E16" s="44">
        <f t="shared" si="10"/>
        <v>207</v>
      </c>
      <c r="F16" s="44">
        <f t="shared" si="0"/>
        <v>6</v>
      </c>
      <c r="G16" s="44">
        <f t="shared" si="9"/>
        <v>292</v>
      </c>
      <c r="H16" s="44">
        <f t="shared" si="9"/>
        <v>238</v>
      </c>
      <c r="I16" s="44">
        <f t="shared" si="9"/>
        <v>5</v>
      </c>
      <c r="J16" s="44">
        <f t="shared" si="9"/>
        <v>314</v>
      </c>
      <c r="K16" s="44">
        <f t="shared" si="9"/>
        <v>289</v>
      </c>
      <c r="L16" s="44">
        <f t="shared" si="9"/>
        <v>9</v>
      </c>
      <c r="M16" s="44">
        <f t="shared" si="2"/>
        <v>-77</v>
      </c>
      <c r="N16" s="44">
        <f t="shared" si="3"/>
        <v>-71</v>
      </c>
      <c r="P16" s="44">
        <v>38409</v>
      </c>
      <c r="Q16" s="44">
        <v>161810</v>
      </c>
      <c r="R16" s="44">
        <v>47638</v>
      </c>
      <c r="S16" s="44">
        <v>20395</v>
      </c>
      <c r="T16" s="44">
        <v>5</v>
      </c>
      <c r="U16" s="45">
        <v>15.496122842549484</v>
      </c>
      <c r="V16" s="45">
        <v>65.282294179825868</v>
      </c>
      <c r="W16" s="45">
        <v>19.21956572608952</v>
      </c>
      <c r="X16" s="46">
        <v>8.2283690117888177</v>
      </c>
      <c r="Y16" s="47" t="s">
        <v>103</v>
      </c>
    </row>
    <row r="17" spans="1:25" ht="12" customHeight="1">
      <c r="A17" s="48" t="s">
        <v>104</v>
      </c>
      <c r="B17" s="49" t="s">
        <v>98</v>
      </c>
      <c r="C17" s="49">
        <f t="shared" si="10"/>
        <v>264420</v>
      </c>
      <c r="D17" s="49">
        <f t="shared" si="10"/>
        <v>185</v>
      </c>
      <c r="E17" s="49">
        <f t="shared" si="10"/>
        <v>187</v>
      </c>
      <c r="F17" s="49">
        <f t="shared" si="0"/>
        <v>-2</v>
      </c>
      <c r="G17" s="49">
        <f t="shared" si="9"/>
        <v>314</v>
      </c>
      <c r="H17" s="49">
        <f t="shared" si="9"/>
        <v>290</v>
      </c>
      <c r="I17" s="49">
        <f t="shared" si="9"/>
        <v>5</v>
      </c>
      <c r="J17" s="49">
        <f t="shared" si="9"/>
        <v>310</v>
      </c>
      <c r="K17" s="49">
        <f t="shared" si="9"/>
        <v>406</v>
      </c>
      <c r="L17" s="49">
        <f t="shared" si="9"/>
        <v>4</v>
      </c>
      <c r="M17" s="49">
        <f t="shared" si="2"/>
        <v>-111</v>
      </c>
      <c r="N17" s="49">
        <f t="shared" si="3"/>
        <v>-113</v>
      </c>
      <c r="P17" s="49">
        <v>36361</v>
      </c>
      <c r="Q17" s="49">
        <v>162710</v>
      </c>
      <c r="R17" s="49">
        <v>65347</v>
      </c>
      <c r="S17" s="49">
        <v>33339</v>
      </c>
      <c r="T17" s="49">
        <v>2</v>
      </c>
      <c r="U17" s="50">
        <v>13.751229105211408</v>
      </c>
      <c r="V17" s="50">
        <v>61.534679676272596</v>
      </c>
      <c r="W17" s="50">
        <v>24.713334846078208</v>
      </c>
      <c r="X17" s="51">
        <v>12.608350351713183</v>
      </c>
      <c r="Y17" s="52" t="s">
        <v>104</v>
      </c>
    </row>
    <row r="18" spans="1:25" ht="12" customHeight="1">
      <c r="A18" s="24" t="s">
        <v>105</v>
      </c>
      <c r="B18" s="44">
        <v>109011</v>
      </c>
      <c r="C18" s="44">
        <f>C19+C20</f>
        <v>290498</v>
      </c>
      <c r="D18" s="44">
        <f>D19+D20</f>
        <v>229</v>
      </c>
      <c r="E18" s="44">
        <f>E19+E20</f>
        <v>210</v>
      </c>
      <c r="F18" s="44">
        <f t="shared" si="0"/>
        <v>19</v>
      </c>
      <c r="G18" s="44">
        <f t="shared" ref="G18:L18" si="11">G19+G20</f>
        <v>259</v>
      </c>
      <c r="H18" s="44">
        <f t="shared" si="11"/>
        <v>382</v>
      </c>
      <c r="I18" s="44">
        <f t="shared" si="11"/>
        <v>9</v>
      </c>
      <c r="J18" s="44">
        <f t="shared" si="11"/>
        <v>209</v>
      </c>
      <c r="K18" s="44">
        <f t="shared" si="11"/>
        <v>520</v>
      </c>
      <c r="L18" s="44">
        <f t="shared" si="11"/>
        <v>11</v>
      </c>
      <c r="M18" s="44">
        <f t="shared" si="2"/>
        <v>-90</v>
      </c>
      <c r="N18" s="44">
        <f t="shared" si="3"/>
        <v>-71</v>
      </c>
      <c r="P18" s="44">
        <v>43184</v>
      </c>
      <c r="Q18" s="44">
        <v>188779</v>
      </c>
      <c r="R18" s="44">
        <v>58528</v>
      </c>
      <c r="S18" s="44">
        <v>26784</v>
      </c>
      <c r="T18" s="44">
        <v>7</v>
      </c>
      <c r="U18" s="45">
        <v>14.865506819324056</v>
      </c>
      <c r="V18" s="45">
        <v>64.984612630723788</v>
      </c>
      <c r="W18" s="45">
        <v>20.147470894808226</v>
      </c>
      <c r="X18" s="46">
        <v>9.2200290535563063</v>
      </c>
      <c r="Y18" s="47" t="s">
        <v>105</v>
      </c>
    </row>
    <row r="19" spans="1:25" ht="12" customHeight="1">
      <c r="A19" s="24" t="s">
        <v>106</v>
      </c>
      <c r="B19" s="44" t="s">
        <v>98</v>
      </c>
      <c r="C19" s="44">
        <v>140289</v>
      </c>
      <c r="D19" s="44">
        <v>124</v>
      </c>
      <c r="E19" s="44">
        <v>116</v>
      </c>
      <c r="F19" s="44">
        <f t="shared" si="0"/>
        <v>8</v>
      </c>
      <c r="G19" s="44">
        <v>129</v>
      </c>
      <c r="H19" s="44">
        <v>173</v>
      </c>
      <c r="I19" s="44">
        <v>4</v>
      </c>
      <c r="J19" s="44">
        <v>109</v>
      </c>
      <c r="K19" s="44">
        <v>212</v>
      </c>
      <c r="L19" s="44">
        <v>7</v>
      </c>
      <c r="M19" s="44">
        <f t="shared" si="2"/>
        <v>-22</v>
      </c>
      <c r="N19" s="44">
        <f t="shared" si="3"/>
        <v>-14</v>
      </c>
      <c r="P19" s="44">
        <v>22185</v>
      </c>
      <c r="Q19" s="44">
        <v>93346</v>
      </c>
      <c r="R19" s="44">
        <v>24753</v>
      </c>
      <c r="S19" s="44">
        <v>10159</v>
      </c>
      <c r="T19" s="44">
        <v>5</v>
      </c>
      <c r="U19" s="45">
        <v>15.813784402198319</v>
      </c>
      <c r="V19" s="45">
        <v>66.538360099508878</v>
      </c>
      <c r="W19" s="45">
        <v>17.644291426982871</v>
      </c>
      <c r="X19" s="46">
        <v>7.2414800875335921</v>
      </c>
      <c r="Y19" s="47" t="s">
        <v>106</v>
      </c>
    </row>
    <row r="20" spans="1:25" ht="12" customHeight="1">
      <c r="A20" s="24" t="s">
        <v>107</v>
      </c>
      <c r="B20" s="44" t="s">
        <v>98</v>
      </c>
      <c r="C20" s="44">
        <v>150209</v>
      </c>
      <c r="D20" s="44">
        <v>105</v>
      </c>
      <c r="E20" s="44">
        <v>94</v>
      </c>
      <c r="F20" s="44">
        <f t="shared" si="0"/>
        <v>11</v>
      </c>
      <c r="G20" s="44">
        <v>130</v>
      </c>
      <c r="H20" s="44">
        <v>209</v>
      </c>
      <c r="I20" s="44">
        <v>5</v>
      </c>
      <c r="J20" s="44">
        <v>100</v>
      </c>
      <c r="K20" s="44">
        <v>308</v>
      </c>
      <c r="L20" s="44">
        <v>4</v>
      </c>
      <c r="M20" s="44">
        <f t="shared" si="2"/>
        <v>-68</v>
      </c>
      <c r="N20" s="44">
        <f t="shared" si="3"/>
        <v>-57</v>
      </c>
      <c r="P20" s="44">
        <v>20999</v>
      </c>
      <c r="Q20" s="44">
        <v>95433</v>
      </c>
      <c r="R20" s="44">
        <v>33775</v>
      </c>
      <c r="S20" s="44">
        <v>16625</v>
      </c>
      <c r="T20" s="44">
        <v>2</v>
      </c>
      <c r="U20" s="45">
        <v>13.979854735734875</v>
      </c>
      <c r="V20" s="45">
        <v>63.533476689146454</v>
      </c>
      <c r="W20" s="45">
        <v>22.48533709697821</v>
      </c>
      <c r="X20" s="46">
        <v>11.067912042554042</v>
      </c>
      <c r="Y20" s="47" t="s">
        <v>107</v>
      </c>
    </row>
    <row r="21" spans="1:25" ht="12" customHeight="1">
      <c r="A21" s="24" t="s">
        <v>108</v>
      </c>
      <c r="B21" s="44">
        <v>11123</v>
      </c>
      <c r="C21" s="44">
        <f>C22+C23</f>
        <v>35435</v>
      </c>
      <c r="D21" s="44">
        <f>D22+D23</f>
        <v>31</v>
      </c>
      <c r="E21" s="44">
        <f>E22+E23</f>
        <v>25</v>
      </c>
      <c r="F21" s="44">
        <f t="shared" si="0"/>
        <v>6</v>
      </c>
      <c r="G21" s="44">
        <f t="shared" ref="G21:L21" si="12">G22+G23</f>
        <v>39</v>
      </c>
      <c r="H21" s="44">
        <f t="shared" si="12"/>
        <v>22</v>
      </c>
      <c r="I21" s="44">
        <f t="shared" si="12"/>
        <v>0</v>
      </c>
      <c r="J21" s="44">
        <f t="shared" si="12"/>
        <v>61</v>
      </c>
      <c r="K21" s="44">
        <f t="shared" si="12"/>
        <v>35</v>
      </c>
      <c r="L21" s="44">
        <f t="shared" si="12"/>
        <v>0</v>
      </c>
      <c r="M21" s="44">
        <f t="shared" si="2"/>
        <v>-35</v>
      </c>
      <c r="N21" s="44">
        <f t="shared" si="3"/>
        <v>-29</v>
      </c>
      <c r="P21" s="44">
        <v>5368</v>
      </c>
      <c r="Q21" s="44">
        <v>22394</v>
      </c>
      <c r="R21" s="44">
        <v>7673</v>
      </c>
      <c r="S21" s="44">
        <v>3704</v>
      </c>
      <c r="T21" s="44">
        <v>0</v>
      </c>
      <c r="U21" s="45">
        <v>15.148864117398054</v>
      </c>
      <c r="V21" s="45">
        <v>63.197403696909838</v>
      </c>
      <c r="W21" s="45">
        <v>21.653732185692114</v>
      </c>
      <c r="X21" s="46">
        <v>10.452942006490758</v>
      </c>
      <c r="Y21" s="47" t="s">
        <v>108</v>
      </c>
    </row>
    <row r="22" spans="1:25" ht="12" customHeight="1">
      <c r="A22" s="24" t="s">
        <v>106</v>
      </c>
      <c r="B22" s="44" t="s">
        <v>98</v>
      </c>
      <c r="C22" s="44">
        <v>17198</v>
      </c>
      <c r="D22" s="44">
        <v>15</v>
      </c>
      <c r="E22" s="44">
        <v>11</v>
      </c>
      <c r="F22" s="44">
        <f t="shared" si="0"/>
        <v>4</v>
      </c>
      <c r="G22" s="44">
        <v>21</v>
      </c>
      <c r="H22" s="44">
        <v>10</v>
      </c>
      <c r="I22" s="44">
        <v>0</v>
      </c>
      <c r="J22" s="44">
        <v>30</v>
      </c>
      <c r="K22" s="44">
        <v>12</v>
      </c>
      <c r="L22" s="44">
        <v>0</v>
      </c>
      <c r="M22" s="44">
        <f t="shared" si="2"/>
        <v>-11</v>
      </c>
      <c r="N22" s="44">
        <f t="shared" si="3"/>
        <v>-7</v>
      </c>
      <c r="P22" s="44">
        <v>2749</v>
      </c>
      <c r="Q22" s="44">
        <v>11318</v>
      </c>
      <c r="R22" s="44">
        <v>3131</v>
      </c>
      <c r="S22" s="44">
        <v>1351</v>
      </c>
      <c r="T22" s="44">
        <v>0</v>
      </c>
      <c r="U22" s="45">
        <v>15.984416792650308</v>
      </c>
      <c r="V22" s="45">
        <v>65.809977904407489</v>
      </c>
      <c r="W22" s="45">
        <v>18.205605302942203</v>
      </c>
      <c r="X22" s="46">
        <v>7.8555646005349464</v>
      </c>
      <c r="Y22" s="47" t="s">
        <v>106</v>
      </c>
    </row>
    <row r="23" spans="1:25" ht="12" customHeight="1">
      <c r="A23" s="24" t="s">
        <v>107</v>
      </c>
      <c r="B23" s="49" t="s">
        <v>98</v>
      </c>
      <c r="C23" s="49">
        <v>18237</v>
      </c>
      <c r="D23" s="49">
        <v>16</v>
      </c>
      <c r="E23" s="49">
        <v>14</v>
      </c>
      <c r="F23" s="49">
        <f t="shared" si="0"/>
        <v>2</v>
      </c>
      <c r="G23" s="49">
        <v>18</v>
      </c>
      <c r="H23" s="49">
        <v>12</v>
      </c>
      <c r="I23" s="49">
        <v>0</v>
      </c>
      <c r="J23" s="49">
        <v>31</v>
      </c>
      <c r="K23" s="49">
        <v>23</v>
      </c>
      <c r="L23" s="49">
        <v>0</v>
      </c>
      <c r="M23" s="49">
        <f t="shared" si="2"/>
        <v>-24</v>
      </c>
      <c r="N23" s="49">
        <f t="shared" si="3"/>
        <v>-22</v>
      </c>
      <c r="P23" s="49">
        <v>2619</v>
      </c>
      <c r="Q23" s="49">
        <v>11076</v>
      </c>
      <c r="R23" s="49">
        <v>4542</v>
      </c>
      <c r="S23" s="49">
        <v>2353</v>
      </c>
      <c r="T23" s="49">
        <v>0</v>
      </c>
      <c r="U23" s="50">
        <v>14.360914624115809</v>
      </c>
      <c r="V23" s="50">
        <v>60.733673301529855</v>
      </c>
      <c r="W23" s="50">
        <v>24.905412074354334</v>
      </c>
      <c r="X23" s="51">
        <v>12.902341393869607</v>
      </c>
      <c r="Y23" s="47" t="s">
        <v>107</v>
      </c>
    </row>
    <row r="24" spans="1:25" ht="12" customHeight="1">
      <c r="A24" s="24" t="s">
        <v>109</v>
      </c>
      <c r="B24" s="44">
        <f>SUM(B27:B51)</f>
        <v>35721</v>
      </c>
      <c r="C24" s="44">
        <f t="shared" ref="C24:E26" si="13">C27+C30+C33+C36+C39+C42+C45+C48+C51</f>
        <v>118106</v>
      </c>
      <c r="D24" s="44">
        <f t="shared" si="13"/>
        <v>87</v>
      </c>
      <c r="E24" s="44">
        <f t="shared" si="13"/>
        <v>98</v>
      </c>
      <c r="F24" s="44">
        <f t="shared" si="0"/>
        <v>-11</v>
      </c>
      <c r="G24" s="44">
        <f t="shared" ref="G24:L26" si="14">G27+G30+G33+G36+G39+G42+G45+G48+G51</f>
        <v>196</v>
      </c>
      <c r="H24" s="44">
        <f t="shared" si="14"/>
        <v>71</v>
      </c>
      <c r="I24" s="44">
        <f t="shared" si="14"/>
        <v>1</v>
      </c>
      <c r="J24" s="44">
        <f t="shared" si="14"/>
        <v>223</v>
      </c>
      <c r="K24" s="44">
        <f t="shared" si="14"/>
        <v>98</v>
      </c>
      <c r="L24" s="44">
        <f t="shared" si="14"/>
        <v>2</v>
      </c>
      <c r="M24" s="44">
        <f t="shared" si="2"/>
        <v>-55</v>
      </c>
      <c r="N24" s="44">
        <f t="shared" si="3"/>
        <v>-66</v>
      </c>
      <c r="P24" s="44">
        <v>16192</v>
      </c>
      <c r="Q24" s="44">
        <v>71421</v>
      </c>
      <c r="R24" s="44">
        <v>30493</v>
      </c>
      <c r="S24" s="44">
        <v>15162</v>
      </c>
      <c r="T24" s="44">
        <v>0</v>
      </c>
      <c r="U24" s="45">
        <v>13.709718388566202</v>
      </c>
      <c r="V24" s="45">
        <v>60.471948927234855</v>
      </c>
      <c r="W24" s="45">
        <v>25.818332684198943</v>
      </c>
      <c r="X24" s="46">
        <v>12.837620442653211</v>
      </c>
      <c r="Y24" s="47" t="s">
        <v>109</v>
      </c>
    </row>
    <row r="25" spans="1:25" ht="12" customHeight="1">
      <c r="A25" s="24" t="s">
        <v>106</v>
      </c>
      <c r="B25" s="44" t="s">
        <v>98</v>
      </c>
      <c r="C25" s="44">
        <f t="shared" si="13"/>
        <v>57040</v>
      </c>
      <c r="D25" s="44">
        <f t="shared" si="13"/>
        <v>43</v>
      </c>
      <c r="E25" s="44">
        <f t="shared" si="13"/>
        <v>45</v>
      </c>
      <c r="F25" s="44">
        <f t="shared" si="0"/>
        <v>-2</v>
      </c>
      <c r="G25" s="44">
        <f t="shared" si="14"/>
        <v>89</v>
      </c>
      <c r="H25" s="44">
        <f t="shared" si="14"/>
        <v>31</v>
      </c>
      <c r="I25" s="44">
        <f t="shared" si="14"/>
        <v>1</v>
      </c>
      <c r="J25" s="44">
        <f t="shared" si="14"/>
        <v>113</v>
      </c>
      <c r="K25" s="44">
        <f t="shared" si="14"/>
        <v>42</v>
      </c>
      <c r="L25" s="44">
        <f t="shared" si="14"/>
        <v>2</v>
      </c>
      <c r="M25" s="44">
        <f t="shared" si="2"/>
        <v>-36</v>
      </c>
      <c r="N25" s="44">
        <f t="shared" si="3"/>
        <v>-38</v>
      </c>
      <c r="P25" s="44">
        <v>8274</v>
      </c>
      <c r="Q25" s="44">
        <v>35838</v>
      </c>
      <c r="R25" s="44">
        <v>12928</v>
      </c>
      <c r="S25" s="44">
        <v>5778</v>
      </c>
      <c r="T25" s="44">
        <v>0</v>
      </c>
      <c r="U25" s="45">
        <v>14.505610098176719</v>
      </c>
      <c r="V25" s="45">
        <v>62.829593267882188</v>
      </c>
      <c r="W25" s="45">
        <v>22.664796633941094</v>
      </c>
      <c r="X25" s="46">
        <v>10.129733520336606</v>
      </c>
      <c r="Y25" s="47" t="s">
        <v>106</v>
      </c>
    </row>
    <row r="26" spans="1:25" ht="12" customHeight="1">
      <c r="A26" s="24" t="s">
        <v>107</v>
      </c>
      <c r="B26" s="49" t="s">
        <v>98</v>
      </c>
      <c r="C26" s="49">
        <f t="shared" si="13"/>
        <v>61066</v>
      </c>
      <c r="D26" s="49">
        <f t="shared" si="13"/>
        <v>44</v>
      </c>
      <c r="E26" s="49">
        <f t="shared" si="13"/>
        <v>53</v>
      </c>
      <c r="F26" s="49">
        <f t="shared" si="0"/>
        <v>-9</v>
      </c>
      <c r="G26" s="49">
        <f t="shared" si="14"/>
        <v>107</v>
      </c>
      <c r="H26" s="49">
        <f t="shared" si="14"/>
        <v>40</v>
      </c>
      <c r="I26" s="49">
        <f t="shared" si="14"/>
        <v>0</v>
      </c>
      <c r="J26" s="49">
        <f t="shared" si="14"/>
        <v>110</v>
      </c>
      <c r="K26" s="49">
        <f t="shared" si="14"/>
        <v>56</v>
      </c>
      <c r="L26" s="49">
        <f t="shared" si="14"/>
        <v>0</v>
      </c>
      <c r="M26" s="49">
        <f t="shared" si="2"/>
        <v>-19</v>
      </c>
      <c r="N26" s="49">
        <f t="shared" si="3"/>
        <v>-28</v>
      </c>
      <c r="P26" s="49">
        <v>7918</v>
      </c>
      <c r="Q26" s="49">
        <v>35583</v>
      </c>
      <c r="R26" s="49">
        <v>17565</v>
      </c>
      <c r="S26" s="49">
        <v>9384</v>
      </c>
      <c r="T26" s="49">
        <v>0</v>
      </c>
      <c r="U26" s="50">
        <v>12.966298758720074</v>
      </c>
      <c r="V26" s="50">
        <v>58.26974093603642</v>
      </c>
      <c r="W26" s="50">
        <v>28.763960305243508</v>
      </c>
      <c r="X26" s="51">
        <v>15.366979988864507</v>
      </c>
      <c r="Y26" s="47" t="s">
        <v>107</v>
      </c>
    </row>
    <row r="27" spans="1:25" ht="12" customHeight="1">
      <c r="A27" s="24" t="s">
        <v>110</v>
      </c>
      <c r="B27" s="44">
        <v>4142</v>
      </c>
      <c r="C27" s="44">
        <f>C28+C29</f>
        <v>13550</v>
      </c>
      <c r="D27" s="44">
        <f>D28+D29</f>
        <v>3</v>
      </c>
      <c r="E27" s="44">
        <f>E28+E29</f>
        <v>4</v>
      </c>
      <c r="F27" s="44">
        <f t="shared" si="0"/>
        <v>-1</v>
      </c>
      <c r="G27" s="44">
        <f t="shared" ref="G27:L27" si="15">G28+G29</f>
        <v>26</v>
      </c>
      <c r="H27" s="44">
        <f t="shared" si="15"/>
        <v>3</v>
      </c>
      <c r="I27" s="44">
        <f t="shared" si="15"/>
        <v>0</v>
      </c>
      <c r="J27" s="44">
        <f t="shared" si="15"/>
        <v>20</v>
      </c>
      <c r="K27" s="44">
        <f t="shared" si="15"/>
        <v>2</v>
      </c>
      <c r="L27" s="44">
        <f t="shared" si="15"/>
        <v>0</v>
      </c>
      <c r="M27" s="44">
        <f t="shared" si="2"/>
        <v>7</v>
      </c>
      <c r="N27" s="44">
        <f t="shared" si="3"/>
        <v>6</v>
      </c>
      <c r="P27" s="44">
        <v>1759</v>
      </c>
      <c r="Q27" s="44">
        <v>8195</v>
      </c>
      <c r="R27" s="44">
        <v>3596</v>
      </c>
      <c r="S27" s="44">
        <v>1785</v>
      </c>
      <c r="T27" s="44">
        <v>0</v>
      </c>
      <c r="U27" s="45">
        <v>12.981549815498155</v>
      </c>
      <c r="V27" s="45">
        <v>60.479704797047972</v>
      </c>
      <c r="W27" s="45">
        <v>26.538745387453876</v>
      </c>
      <c r="X27" s="46">
        <v>13.173431734317342</v>
      </c>
      <c r="Y27" s="47" t="s">
        <v>110</v>
      </c>
    </row>
    <row r="28" spans="1:25" ht="12" customHeight="1">
      <c r="A28" s="24" t="s">
        <v>111</v>
      </c>
      <c r="B28" s="44"/>
      <c r="C28" s="44">
        <v>6400</v>
      </c>
      <c r="D28" s="44">
        <v>2</v>
      </c>
      <c r="E28" s="44">
        <v>2</v>
      </c>
      <c r="F28" s="44">
        <f t="shared" si="0"/>
        <v>0</v>
      </c>
      <c r="G28" s="44">
        <v>11</v>
      </c>
      <c r="H28" s="44">
        <v>1</v>
      </c>
      <c r="I28" s="44">
        <v>0</v>
      </c>
      <c r="J28" s="44">
        <v>10</v>
      </c>
      <c r="K28" s="44">
        <v>1</v>
      </c>
      <c r="L28" s="44">
        <v>0</v>
      </c>
      <c r="M28" s="44">
        <f t="shared" si="2"/>
        <v>1</v>
      </c>
      <c r="N28" s="44">
        <f t="shared" si="3"/>
        <v>1</v>
      </c>
      <c r="P28" s="44">
        <v>897</v>
      </c>
      <c r="Q28" s="44">
        <v>4029</v>
      </c>
      <c r="R28" s="44">
        <v>1474</v>
      </c>
      <c r="S28" s="44">
        <v>660</v>
      </c>
      <c r="T28" s="44">
        <v>0</v>
      </c>
      <c r="U28" s="45">
        <v>14.015625</v>
      </c>
      <c r="V28" s="45">
        <v>62.953125</v>
      </c>
      <c r="W28" s="45">
        <v>23.03125</v>
      </c>
      <c r="X28" s="46">
        <v>10.3125</v>
      </c>
      <c r="Y28" s="47" t="s">
        <v>111</v>
      </c>
    </row>
    <row r="29" spans="1:25" ht="12" customHeight="1">
      <c r="A29" s="24" t="s">
        <v>112</v>
      </c>
      <c r="B29" s="44"/>
      <c r="C29" s="44">
        <v>7150</v>
      </c>
      <c r="D29" s="44">
        <v>1</v>
      </c>
      <c r="E29" s="44">
        <v>2</v>
      </c>
      <c r="F29" s="44">
        <f t="shared" si="0"/>
        <v>-1</v>
      </c>
      <c r="G29" s="44">
        <v>15</v>
      </c>
      <c r="H29" s="44">
        <v>2</v>
      </c>
      <c r="I29" s="44">
        <v>0</v>
      </c>
      <c r="J29" s="44">
        <v>10</v>
      </c>
      <c r="K29" s="44">
        <v>1</v>
      </c>
      <c r="L29" s="44">
        <v>0</v>
      </c>
      <c r="M29" s="44">
        <f t="shared" si="2"/>
        <v>6</v>
      </c>
      <c r="N29" s="44">
        <f t="shared" si="3"/>
        <v>5</v>
      </c>
      <c r="P29" s="44">
        <v>862</v>
      </c>
      <c r="Q29" s="44">
        <v>4166</v>
      </c>
      <c r="R29" s="44">
        <v>2122</v>
      </c>
      <c r="S29" s="44">
        <v>1125</v>
      </c>
      <c r="T29" s="44">
        <v>0</v>
      </c>
      <c r="U29" s="45">
        <v>12.055944055944055</v>
      </c>
      <c r="V29" s="45">
        <v>58.265734265734267</v>
      </c>
      <c r="W29" s="45">
        <v>29.67832167832168</v>
      </c>
      <c r="X29" s="46">
        <v>15.734265734265735</v>
      </c>
      <c r="Y29" s="47" t="s">
        <v>112</v>
      </c>
    </row>
    <row r="30" spans="1:25" ht="12" customHeight="1">
      <c r="A30" s="24" t="s">
        <v>113</v>
      </c>
      <c r="B30" s="44">
        <v>3467</v>
      </c>
      <c r="C30" s="44">
        <f>C31+C32</f>
        <v>10809</v>
      </c>
      <c r="D30" s="44">
        <f>D31+D32</f>
        <v>11</v>
      </c>
      <c r="E30" s="44">
        <f>E31+E32</f>
        <v>7</v>
      </c>
      <c r="F30" s="44">
        <f t="shared" si="0"/>
        <v>4</v>
      </c>
      <c r="G30" s="44">
        <f t="shared" ref="G30:L30" si="16">G31+G32</f>
        <v>31</v>
      </c>
      <c r="H30" s="44">
        <f t="shared" si="16"/>
        <v>8</v>
      </c>
      <c r="I30" s="44">
        <f t="shared" si="16"/>
        <v>0</v>
      </c>
      <c r="J30" s="44">
        <f t="shared" si="16"/>
        <v>21</v>
      </c>
      <c r="K30" s="44">
        <f t="shared" si="16"/>
        <v>9</v>
      </c>
      <c r="L30" s="44">
        <f t="shared" si="16"/>
        <v>1</v>
      </c>
      <c r="M30" s="44">
        <f t="shared" si="2"/>
        <v>8</v>
      </c>
      <c r="N30" s="44">
        <f t="shared" si="3"/>
        <v>12</v>
      </c>
      <c r="P30" s="44">
        <v>1612</v>
      </c>
      <c r="Q30" s="44">
        <v>6603</v>
      </c>
      <c r="R30" s="44">
        <v>2594</v>
      </c>
      <c r="S30" s="44">
        <v>1184</v>
      </c>
      <c r="T30" s="44">
        <v>0</v>
      </c>
      <c r="U30" s="45">
        <v>14.913498010916829</v>
      </c>
      <c r="V30" s="45">
        <v>61.087982237024697</v>
      </c>
      <c r="W30" s="45">
        <v>23.998519752058471</v>
      </c>
      <c r="X30" s="46">
        <v>10.953834767323526</v>
      </c>
      <c r="Y30" s="47" t="s">
        <v>113</v>
      </c>
    </row>
    <row r="31" spans="1:25" ht="12" customHeight="1">
      <c r="A31" s="24" t="s">
        <v>111</v>
      </c>
      <c r="B31" s="44"/>
      <c r="C31" s="44">
        <v>5123</v>
      </c>
      <c r="D31" s="44">
        <v>8</v>
      </c>
      <c r="E31" s="44">
        <v>4</v>
      </c>
      <c r="F31" s="44">
        <f t="shared" si="0"/>
        <v>4</v>
      </c>
      <c r="G31" s="44">
        <v>12</v>
      </c>
      <c r="H31" s="44">
        <v>5</v>
      </c>
      <c r="I31" s="44">
        <v>0</v>
      </c>
      <c r="J31" s="44">
        <v>12</v>
      </c>
      <c r="K31" s="44">
        <v>5</v>
      </c>
      <c r="L31" s="44">
        <v>1</v>
      </c>
      <c r="M31" s="44">
        <f t="shared" si="2"/>
        <v>-1</v>
      </c>
      <c r="N31" s="44">
        <f t="shared" si="3"/>
        <v>3</v>
      </c>
      <c r="P31" s="44">
        <v>819</v>
      </c>
      <c r="Q31" s="44">
        <v>3182</v>
      </c>
      <c r="R31" s="44">
        <v>1122</v>
      </c>
      <c r="S31" s="44">
        <v>465</v>
      </c>
      <c r="T31" s="44">
        <v>0</v>
      </c>
      <c r="U31" s="45">
        <v>15.986726527425338</v>
      </c>
      <c r="V31" s="45">
        <v>62.11204372438025</v>
      </c>
      <c r="W31" s="45">
        <v>21.901229748194417</v>
      </c>
      <c r="X31" s="46">
        <v>9.0767128635565104</v>
      </c>
      <c r="Y31" s="47" t="s">
        <v>111</v>
      </c>
    </row>
    <row r="32" spans="1:25" ht="12" customHeight="1">
      <c r="A32" s="24" t="s">
        <v>112</v>
      </c>
      <c r="B32" s="44"/>
      <c r="C32" s="44">
        <v>5686</v>
      </c>
      <c r="D32" s="44">
        <v>3</v>
      </c>
      <c r="E32" s="44">
        <v>3</v>
      </c>
      <c r="F32" s="44">
        <f t="shared" si="0"/>
        <v>0</v>
      </c>
      <c r="G32" s="44">
        <v>19</v>
      </c>
      <c r="H32" s="44">
        <v>3</v>
      </c>
      <c r="I32" s="44">
        <v>0</v>
      </c>
      <c r="J32" s="44">
        <v>9</v>
      </c>
      <c r="K32" s="44">
        <v>4</v>
      </c>
      <c r="L32" s="44">
        <v>0</v>
      </c>
      <c r="M32" s="44">
        <f t="shared" si="2"/>
        <v>9</v>
      </c>
      <c r="N32" s="44">
        <f t="shared" si="3"/>
        <v>9</v>
      </c>
      <c r="P32" s="44">
        <v>793</v>
      </c>
      <c r="Q32" s="44">
        <v>3421</v>
      </c>
      <c r="R32" s="44">
        <v>1472</v>
      </c>
      <c r="S32" s="44">
        <v>719</v>
      </c>
      <c r="T32" s="44">
        <v>0</v>
      </c>
      <c r="U32" s="45">
        <v>13.946535349982414</v>
      </c>
      <c r="V32" s="45">
        <v>60.165318325712278</v>
      </c>
      <c r="W32" s="45">
        <v>25.88814632430531</v>
      </c>
      <c r="X32" s="46">
        <v>12.645093211396413</v>
      </c>
      <c r="Y32" s="47" t="s">
        <v>112</v>
      </c>
    </row>
    <row r="33" spans="1:25" ht="12" customHeight="1">
      <c r="A33" s="24" t="s">
        <v>114</v>
      </c>
      <c r="B33" s="44">
        <v>3231</v>
      </c>
      <c r="C33" s="44">
        <f>C34+C35</f>
        <v>10841</v>
      </c>
      <c r="D33" s="44">
        <f>D34+D35</f>
        <v>6</v>
      </c>
      <c r="E33" s="44">
        <f>E34+E35</f>
        <v>13</v>
      </c>
      <c r="F33" s="44">
        <f t="shared" si="0"/>
        <v>-7</v>
      </c>
      <c r="G33" s="44">
        <f t="shared" ref="G33:L33" si="17">G34+G35</f>
        <v>16</v>
      </c>
      <c r="H33" s="44">
        <f t="shared" si="17"/>
        <v>2</v>
      </c>
      <c r="I33" s="44">
        <f t="shared" si="17"/>
        <v>0</v>
      </c>
      <c r="J33" s="44">
        <f t="shared" si="17"/>
        <v>19</v>
      </c>
      <c r="K33" s="44">
        <f t="shared" si="17"/>
        <v>5</v>
      </c>
      <c r="L33" s="44">
        <f t="shared" si="17"/>
        <v>0</v>
      </c>
      <c r="M33" s="44">
        <f t="shared" si="2"/>
        <v>-6</v>
      </c>
      <c r="N33" s="44">
        <f t="shared" si="3"/>
        <v>-13</v>
      </c>
      <c r="P33" s="44">
        <v>1392</v>
      </c>
      <c r="Q33" s="44">
        <v>6616</v>
      </c>
      <c r="R33" s="44">
        <v>2833</v>
      </c>
      <c r="S33" s="44">
        <v>1402</v>
      </c>
      <c r="T33" s="44">
        <v>0</v>
      </c>
      <c r="U33" s="45">
        <v>12.840143898164378</v>
      </c>
      <c r="V33" s="45">
        <v>61.027580481505396</v>
      </c>
      <c r="W33" s="45">
        <v>26.132275620330226</v>
      </c>
      <c r="X33" s="46">
        <v>12.932386311225901</v>
      </c>
      <c r="Y33" s="47" t="s">
        <v>114</v>
      </c>
    </row>
    <row r="34" spans="1:25" ht="12" customHeight="1">
      <c r="A34" s="24" t="s">
        <v>111</v>
      </c>
      <c r="B34" s="44"/>
      <c r="C34" s="44">
        <v>5215</v>
      </c>
      <c r="D34" s="44">
        <v>2</v>
      </c>
      <c r="E34" s="44">
        <v>6</v>
      </c>
      <c r="F34" s="44">
        <f t="shared" si="0"/>
        <v>-4</v>
      </c>
      <c r="G34" s="44">
        <v>6</v>
      </c>
      <c r="H34" s="44">
        <v>1</v>
      </c>
      <c r="I34" s="44">
        <v>0</v>
      </c>
      <c r="J34" s="44">
        <v>11</v>
      </c>
      <c r="K34" s="44">
        <v>2</v>
      </c>
      <c r="L34" s="44">
        <v>0</v>
      </c>
      <c r="M34" s="44">
        <f t="shared" si="2"/>
        <v>-6</v>
      </c>
      <c r="N34" s="44">
        <f t="shared" si="3"/>
        <v>-10</v>
      </c>
      <c r="P34" s="44">
        <v>699</v>
      </c>
      <c r="Q34" s="44">
        <v>3279</v>
      </c>
      <c r="R34" s="44">
        <v>1237</v>
      </c>
      <c r="S34" s="44">
        <v>549</v>
      </c>
      <c r="T34" s="44">
        <v>0</v>
      </c>
      <c r="U34" s="45">
        <v>13.403643336529242</v>
      </c>
      <c r="V34" s="45">
        <v>62.876318312559917</v>
      </c>
      <c r="W34" s="45">
        <v>23.720038350910837</v>
      </c>
      <c r="X34" s="46">
        <v>10.52732502396932</v>
      </c>
      <c r="Y34" s="47" t="s">
        <v>111</v>
      </c>
    </row>
    <row r="35" spans="1:25" ht="12" customHeight="1">
      <c r="A35" s="24" t="s">
        <v>112</v>
      </c>
      <c r="B35" s="44"/>
      <c r="C35" s="44">
        <v>5626</v>
      </c>
      <c r="D35" s="44">
        <v>4</v>
      </c>
      <c r="E35" s="44">
        <v>7</v>
      </c>
      <c r="F35" s="44">
        <f t="shared" si="0"/>
        <v>-3</v>
      </c>
      <c r="G35" s="44">
        <v>10</v>
      </c>
      <c r="H35" s="44">
        <v>1</v>
      </c>
      <c r="I35" s="44">
        <v>0</v>
      </c>
      <c r="J35" s="44">
        <v>8</v>
      </c>
      <c r="K35" s="44">
        <v>3</v>
      </c>
      <c r="L35" s="44">
        <v>0</v>
      </c>
      <c r="M35" s="44">
        <f t="shared" si="2"/>
        <v>0</v>
      </c>
      <c r="N35" s="44">
        <f t="shared" si="3"/>
        <v>-3</v>
      </c>
      <c r="P35" s="44">
        <v>693</v>
      </c>
      <c r="Q35" s="44">
        <v>3337</v>
      </c>
      <c r="R35" s="44">
        <v>1596</v>
      </c>
      <c r="S35" s="44">
        <v>853</v>
      </c>
      <c r="T35" s="44">
        <v>0</v>
      </c>
      <c r="U35" s="45">
        <v>12.317810167081408</v>
      </c>
      <c r="V35" s="45">
        <v>59.313899751155354</v>
      </c>
      <c r="W35" s="45">
        <v>28.368290081763242</v>
      </c>
      <c r="X35" s="46">
        <v>15.161749022396018</v>
      </c>
      <c r="Y35" s="47" t="s">
        <v>112</v>
      </c>
    </row>
    <row r="36" spans="1:25" ht="12" customHeight="1">
      <c r="A36" s="24" t="s">
        <v>115</v>
      </c>
      <c r="B36" s="44">
        <v>5769</v>
      </c>
      <c r="C36" s="44">
        <f>C37+C38</f>
        <v>20508</v>
      </c>
      <c r="D36" s="44">
        <f>D37+D38</f>
        <v>18</v>
      </c>
      <c r="E36" s="44">
        <f>E37+E38</f>
        <v>20</v>
      </c>
      <c r="F36" s="44">
        <f t="shared" si="0"/>
        <v>-2</v>
      </c>
      <c r="G36" s="44">
        <f t="shared" ref="G36:L36" si="18">G37+G38</f>
        <v>20</v>
      </c>
      <c r="H36" s="44">
        <f t="shared" si="18"/>
        <v>12</v>
      </c>
      <c r="I36" s="44">
        <f t="shared" si="18"/>
        <v>0</v>
      </c>
      <c r="J36" s="44">
        <f t="shared" si="18"/>
        <v>36</v>
      </c>
      <c r="K36" s="44">
        <f t="shared" si="18"/>
        <v>10</v>
      </c>
      <c r="L36" s="44">
        <f t="shared" si="18"/>
        <v>0</v>
      </c>
      <c r="M36" s="44">
        <f t="shared" si="2"/>
        <v>-14</v>
      </c>
      <c r="N36" s="44">
        <f t="shared" si="3"/>
        <v>-16</v>
      </c>
      <c r="P36" s="44">
        <v>2903</v>
      </c>
      <c r="Q36" s="44">
        <v>12343</v>
      </c>
      <c r="R36" s="44">
        <v>5262</v>
      </c>
      <c r="S36" s="44">
        <v>2651</v>
      </c>
      <c r="T36" s="44">
        <v>0</v>
      </c>
      <c r="U36" s="45">
        <v>14.155451531109811</v>
      </c>
      <c r="V36" s="45">
        <v>60.186268773161686</v>
      </c>
      <c r="W36" s="45">
        <v>25.658279695728499</v>
      </c>
      <c r="X36" s="46">
        <v>12.926662765749953</v>
      </c>
      <c r="Y36" s="47" t="s">
        <v>115</v>
      </c>
    </row>
    <row r="37" spans="1:25" ht="12" customHeight="1">
      <c r="A37" s="24" t="s">
        <v>111</v>
      </c>
      <c r="B37" s="44"/>
      <c r="C37" s="44">
        <v>10018</v>
      </c>
      <c r="D37" s="44">
        <v>10</v>
      </c>
      <c r="E37" s="44">
        <v>11</v>
      </c>
      <c r="F37" s="44">
        <f t="shared" si="0"/>
        <v>-1</v>
      </c>
      <c r="G37" s="44">
        <v>12</v>
      </c>
      <c r="H37" s="44">
        <v>5</v>
      </c>
      <c r="I37" s="44">
        <v>0</v>
      </c>
      <c r="J37" s="44">
        <v>17</v>
      </c>
      <c r="K37" s="44">
        <v>6</v>
      </c>
      <c r="L37" s="44">
        <v>0</v>
      </c>
      <c r="M37" s="44">
        <f t="shared" si="2"/>
        <v>-6</v>
      </c>
      <c r="N37" s="44">
        <f t="shared" si="3"/>
        <v>-7</v>
      </c>
      <c r="P37" s="44">
        <v>1505</v>
      </c>
      <c r="Q37" s="44">
        <v>6253</v>
      </c>
      <c r="R37" s="44">
        <v>2260</v>
      </c>
      <c r="S37" s="44">
        <v>1020</v>
      </c>
      <c r="T37" s="44">
        <v>0</v>
      </c>
      <c r="U37" s="45">
        <v>15.022958674386105</v>
      </c>
      <c r="V37" s="45">
        <v>62.41764823318028</v>
      </c>
      <c r="W37" s="45">
        <v>22.55939309243362</v>
      </c>
      <c r="X37" s="46">
        <v>10.181672988620482</v>
      </c>
      <c r="Y37" s="47" t="s">
        <v>111</v>
      </c>
    </row>
    <row r="38" spans="1:25" ht="12" customHeight="1">
      <c r="A38" s="24" t="s">
        <v>112</v>
      </c>
      <c r="B38" s="44"/>
      <c r="C38" s="44">
        <v>10490</v>
      </c>
      <c r="D38" s="44">
        <v>8</v>
      </c>
      <c r="E38" s="44">
        <v>9</v>
      </c>
      <c r="F38" s="44">
        <f t="shared" si="0"/>
        <v>-1</v>
      </c>
      <c r="G38" s="44">
        <v>8</v>
      </c>
      <c r="H38" s="44">
        <v>7</v>
      </c>
      <c r="I38" s="44">
        <v>0</v>
      </c>
      <c r="J38" s="44">
        <v>19</v>
      </c>
      <c r="K38" s="44">
        <v>4</v>
      </c>
      <c r="L38" s="44">
        <v>0</v>
      </c>
      <c r="M38" s="44">
        <f t="shared" si="2"/>
        <v>-8</v>
      </c>
      <c r="N38" s="44">
        <f t="shared" si="3"/>
        <v>-9</v>
      </c>
      <c r="P38" s="44">
        <v>1398</v>
      </c>
      <c r="Q38" s="44">
        <v>6090</v>
      </c>
      <c r="R38" s="44">
        <v>3002</v>
      </c>
      <c r="S38" s="44">
        <v>1631</v>
      </c>
      <c r="T38" s="44">
        <v>0</v>
      </c>
      <c r="U38" s="45">
        <v>13.32697807435653</v>
      </c>
      <c r="V38" s="45">
        <v>58.055290753098191</v>
      </c>
      <c r="W38" s="45">
        <v>28.61773117254528</v>
      </c>
      <c r="X38" s="46">
        <v>15.548141086749284</v>
      </c>
      <c r="Y38" s="47" t="s">
        <v>112</v>
      </c>
    </row>
    <row r="39" spans="1:25" ht="12" customHeight="1">
      <c r="A39" s="24" t="s">
        <v>116</v>
      </c>
      <c r="B39" s="44">
        <v>7727</v>
      </c>
      <c r="C39" s="44">
        <f>C40+C41</f>
        <v>24751</v>
      </c>
      <c r="D39" s="44">
        <f>D40+D41</f>
        <v>27</v>
      </c>
      <c r="E39" s="44">
        <f>E40+E41</f>
        <v>24</v>
      </c>
      <c r="F39" s="44">
        <f t="shared" si="0"/>
        <v>3</v>
      </c>
      <c r="G39" s="44">
        <f t="shared" ref="G39:L39" si="19">G40+G41</f>
        <v>52</v>
      </c>
      <c r="H39" s="44">
        <f t="shared" si="19"/>
        <v>17</v>
      </c>
      <c r="I39" s="44">
        <f t="shared" si="19"/>
        <v>1</v>
      </c>
      <c r="J39" s="44">
        <f t="shared" si="19"/>
        <v>40</v>
      </c>
      <c r="K39" s="44">
        <f t="shared" si="19"/>
        <v>28</v>
      </c>
      <c r="L39" s="44">
        <f t="shared" si="19"/>
        <v>1</v>
      </c>
      <c r="M39" s="44">
        <f t="shared" si="2"/>
        <v>1</v>
      </c>
      <c r="N39" s="44">
        <f t="shared" si="3"/>
        <v>4</v>
      </c>
      <c r="P39" s="44">
        <v>3696</v>
      </c>
      <c r="Q39" s="44">
        <v>15572</v>
      </c>
      <c r="R39" s="44">
        <v>5483</v>
      </c>
      <c r="S39" s="44">
        <v>2548</v>
      </c>
      <c r="T39" s="44">
        <v>0</v>
      </c>
      <c r="U39" s="45">
        <v>14.932729990707447</v>
      </c>
      <c r="V39" s="45">
        <v>62.914629711930836</v>
      </c>
      <c r="W39" s="45">
        <v>22.152640297361721</v>
      </c>
      <c r="X39" s="46">
        <v>10.29453355419983</v>
      </c>
      <c r="Y39" s="47" t="s">
        <v>116</v>
      </c>
    </row>
    <row r="40" spans="1:25" ht="12" customHeight="1">
      <c r="A40" s="24" t="s">
        <v>111</v>
      </c>
      <c r="B40" s="44"/>
      <c r="C40" s="44">
        <v>11966</v>
      </c>
      <c r="D40" s="44">
        <v>13</v>
      </c>
      <c r="E40" s="44">
        <v>9</v>
      </c>
      <c r="F40" s="44">
        <f t="shared" si="0"/>
        <v>4</v>
      </c>
      <c r="G40" s="44">
        <v>30</v>
      </c>
      <c r="H40" s="44">
        <v>6</v>
      </c>
      <c r="I40" s="44">
        <v>1</v>
      </c>
      <c r="J40" s="44">
        <v>21</v>
      </c>
      <c r="K40" s="44">
        <v>11</v>
      </c>
      <c r="L40" s="44">
        <v>1</v>
      </c>
      <c r="M40" s="44">
        <f t="shared" si="2"/>
        <v>4</v>
      </c>
      <c r="N40" s="44">
        <f t="shared" si="3"/>
        <v>8</v>
      </c>
      <c r="P40" s="44">
        <v>1897</v>
      </c>
      <c r="Q40" s="44">
        <v>7705</v>
      </c>
      <c r="R40" s="44">
        <v>2364</v>
      </c>
      <c r="S40" s="44">
        <v>989</v>
      </c>
      <c r="T40" s="44">
        <v>0</v>
      </c>
      <c r="U40" s="45">
        <v>15.853250877486211</v>
      </c>
      <c r="V40" s="45">
        <v>64.390773859267924</v>
      </c>
      <c r="W40" s="45">
        <v>19.755975263245865</v>
      </c>
      <c r="X40" s="46">
        <v>8.265084405816479</v>
      </c>
      <c r="Y40" s="47" t="s">
        <v>111</v>
      </c>
    </row>
    <row r="41" spans="1:25" ht="12" customHeight="1">
      <c r="A41" s="24" t="s">
        <v>112</v>
      </c>
      <c r="B41" s="44"/>
      <c r="C41" s="44">
        <v>12785</v>
      </c>
      <c r="D41" s="44">
        <v>14</v>
      </c>
      <c r="E41" s="44">
        <v>15</v>
      </c>
      <c r="F41" s="44">
        <f t="shared" si="0"/>
        <v>-1</v>
      </c>
      <c r="G41" s="44">
        <v>22</v>
      </c>
      <c r="H41" s="44">
        <v>11</v>
      </c>
      <c r="I41" s="44">
        <v>0</v>
      </c>
      <c r="J41" s="44">
        <v>19</v>
      </c>
      <c r="K41" s="44">
        <v>17</v>
      </c>
      <c r="L41" s="44">
        <v>0</v>
      </c>
      <c r="M41" s="44">
        <f t="shared" si="2"/>
        <v>-3</v>
      </c>
      <c r="N41" s="44">
        <f t="shared" si="3"/>
        <v>-4</v>
      </c>
      <c r="P41" s="44">
        <v>1799</v>
      </c>
      <c r="Q41" s="44">
        <v>7867</v>
      </c>
      <c r="R41" s="44">
        <v>3119</v>
      </c>
      <c r="S41" s="44">
        <v>1559</v>
      </c>
      <c r="T41" s="44">
        <v>0</v>
      </c>
      <c r="U41" s="45">
        <v>14.071177160735237</v>
      </c>
      <c r="V41" s="45">
        <v>61.533046538912785</v>
      </c>
      <c r="W41" s="45">
        <v>24.395776300351976</v>
      </c>
      <c r="X41" s="46">
        <v>12.193977317168557</v>
      </c>
      <c r="Y41" s="47" t="s">
        <v>112</v>
      </c>
    </row>
    <row r="42" spans="1:25" ht="12" customHeight="1">
      <c r="A42" s="24" t="s">
        <v>117</v>
      </c>
      <c r="B42" s="44">
        <v>2717</v>
      </c>
      <c r="C42" s="44">
        <f>C43+C44</f>
        <v>9449</v>
      </c>
      <c r="D42" s="44">
        <f>D43+D44</f>
        <v>6</v>
      </c>
      <c r="E42" s="44">
        <f>E43+E44</f>
        <v>11</v>
      </c>
      <c r="F42" s="44">
        <f t="shared" si="0"/>
        <v>-5</v>
      </c>
      <c r="G42" s="44">
        <f t="shared" ref="G42:L42" si="20">G43+G44</f>
        <v>9</v>
      </c>
      <c r="H42" s="44">
        <f t="shared" si="20"/>
        <v>0</v>
      </c>
      <c r="I42" s="44">
        <f t="shared" si="20"/>
        <v>0</v>
      </c>
      <c r="J42" s="44">
        <f t="shared" si="20"/>
        <v>26</v>
      </c>
      <c r="K42" s="44">
        <f t="shared" si="20"/>
        <v>7</v>
      </c>
      <c r="L42" s="44">
        <f t="shared" si="20"/>
        <v>0</v>
      </c>
      <c r="M42" s="44">
        <f t="shared" si="2"/>
        <v>-24</v>
      </c>
      <c r="N42" s="44">
        <f t="shared" si="3"/>
        <v>-29</v>
      </c>
      <c r="P42" s="44">
        <v>1175</v>
      </c>
      <c r="Q42" s="44">
        <v>5598</v>
      </c>
      <c r="R42" s="44">
        <v>2676</v>
      </c>
      <c r="S42" s="44">
        <v>1410</v>
      </c>
      <c r="T42" s="44">
        <v>0</v>
      </c>
      <c r="U42" s="45">
        <v>12.435178325748756</v>
      </c>
      <c r="V42" s="45">
        <v>59.244364483014081</v>
      </c>
      <c r="W42" s="45">
        <v>28.320457191237168</v>
      </c>
      <c r="X42" s="46">
        <v>14.922213990898509</v>
      </c>
      <c r="Y42" s="47" t="s">
        <v>117</v>
      </c>
    </row>
    <row r="43" spans="1:25" ht="12" customHeight="1">
      <c r="A43" s="24" t="s">
        <v>111</v>
      </c>
      <c r="B43" s="44"/>
      <c r="C43" s="44">
        <v>4580</v>
      </c>
      <c r="D43" s="44">
        <v>1</v>
      </c>
      <c r="E43" s="44">
        <v>6</v>
      </c>
      <c r="F43" s="44">
        <f t="shared" si="0"/>
        <v>-5</v>
      </c>
      <c r="G43" s="44">
        <v>6</v>
      </c>
      <c r="H43" s="44">
        <v>0</v>
      </c>
      <c r="I43" s="44">
        <v>0</v>
      </c>
      <c r="J43" s="44">
        <v>13</v>
      </c>
      <c r="K43" s="44">
        <v>3</v>
      </c>
      <c r="L43" s="44">
        <v>0</v>
      </c>
      <c r="M43" s="44">
        <f t="shared" si="2"/>
        <v>-10</v>
      </c>
      <c r="N43" s="44">
        <f t="shared" si="3"/>
        <v>-15</v>
      </c>
      <c r="P43" s="44">
        <v>581</v>
      </c>
      <c r="Q43" s="44">
        <v>2876</v>
      </c>
      <c r="R43" s="44">
        <v>1123</v>
      </c>
      <c r="S43" s="44">
        <v>527</v>
      </c>
      <c r="T43" s="44">
        <v>0</v>
      </c>
      <c r="U43" s="45">
        <v>12.685589519650655</v>
      </c>
      <c r="V43" s="45">
        <v>62.794759825327503</v>
      </c>
      <c r="W43" s="45">
        <v>24.519650655021834</v>
      </c>
      <c r="X43" s="46">
        <v>11.50655021834061</v>
      </c>
      <c r="Y43" s="47" t="s">
        <v>111</v>
      </c>
    </row>
    <row r="44" spans="1:25" ht="12" customHeight="1">
      <c r="A44" s="24" t="s">
        <v>112</v>
      </c>
      <c r="B44" s="44"/>
      <c r="C44" s="44">
        <v>4869</v>
      </c>
      <c r="D44" s="44">
        <v>5</v>
      </c>
      <c r="E44" s="44">
        <v>5</v>
      </c>
      <c r="F44" s="44">
        <f t="shared" si="0"/>
        <v>0</v>
      </c>
      <c r="G44" s="44">
        <v>3</v>
      </c>
      <c r="H44" s="44">
        <v>0</v>
      </c>
      <c r="I44" s="44">
        <v>0</v>
      </c>
      <c r="J44" s="44">
        <v>13</v>
      </c>
      <c r="K44" s="44">
        <v>4</v>
      </c>
      <c r="L44" s="44">
        <v>0</v>
      </c>
      <c r="M44" s="44">
        <f t="shared" si="2"/>
        <v>-14</v>
      </c>
      <c r="N44" s="44">
        <f t="shared" si="3"/>
        <v>-14</v>
      </c>
      <c r="P44" s="44">
        <v>594</v>
      </c>
      <c r="Q44" s="44">
        <v>2722</v>
      </c>
      <c r="R44" s="44">
        <v>1553</v>
      </c>
      <c r="S44" s="44">
        <v>883</v>
      </c>
      <c r="T44" s="44">
        <v>0</v>
      </c>
      <c r="U44" s="45">
        <v>12.199630314232902</v>
      </c>
      <c r="V44" s="45">
        <v>55.904703224481409</v>
      </c>
      <c r="W44" s="45">
        <v>31.895666461285689</v>
      </c>
      <c r="X44" s="46">
        <v>18.135140685972477</v>
      </c>
      <c r="Y44" s="47" t="s">
        <v>112</v>
      </c>
    </row>
    <row r="45" spans="1:25" ht="12" customHeight="1">
      <c r="A45" s="24" t="s">
        <v>118</v>
      </c>
      <c r="B45" s="44">
        <v>1282</v>
      </c>
      <c r="C45" s="44">
        <f>C46+C47</f>
        <v>4429</v>
      </c>
      <c r="D45" s="44">
        <f>D46+D47</f>
        <v>0</v>
      </c>
      <c r="E45" s="44">
        <f>E46+E47</f>
        <v>4</v>
      </c>
      <c r="F45" s="44">
        <f t="shared" si="0"/>
        <v>-4</v>
      </c>
      <c r="G45" s="44">
        <f t="shared" ref="G45:L45" si="21">G46+G47</f>
        <v>13</v>
      </c>
      <c r="H45" s="44">
        <f t="shared" si="21"/>
        <v>2</v>
      </c>
      <c r="I45" s="44">
        <f t="shared" si="21"/>
        <v>0</v>
      </c>
      <c r="J45" s="44">
        <f t="shared" si="21"/>
        <v>13</v>
      </c>
      <c r="K45" s="44">
        <f t="shared" si="21"/>
        <v>2</v>
      </c>
      <c r="L45" s="44">
        <f t="shared" si="21"/>
        <v>0</v>
      </c>
      <c r="M45" s="44">
        <f t="shared" si="2"/>
        <v>0</v>
      </c>
      <c r="N45" s="44">
        <f t="shared" si="3"/>
        <v>-4</v>
      </c>
      <c r="P45" s="44">
        <v>544</v>
      </c>
      <c r="Q45" s="44">
        <v>2570</v>
      </c>
      <c r="R45" s="44">
        <v>1315</v>
      </c>
      <c r="S45" s="44">
        <v>723</v>
      </c>
      <c r="T45" s="44">
        <v>0</v>
      </c>
      <c r="U45" s="45">
        <v>12.282682321065703</v>
      </c>
      <c r="V45" s="45">
        <v>58.026642582975839</v>
      </c>
      <c r="W45" s="45">
        <v>29.690675095958458</v>
      </c>
      <c r="X45" s="46">
        <v>16.324226687739895</v>
      </c>
      <c r="Y45" s="47" t="s">
        <v>118</v>
      </c>
    </row>
    <row r="46" spans="1:25" ht="12" customHeight="1">
      <c r="A46" s="24" t="s">
        <v>111</v>
      </c>
      <c r="B46" s="44"/>
      <c r="C46" s="44">
        <v>2157</v>
      </c>
      <c r="D46" s="44">
        <v>0</v>
      </c>
      <c r="E46" s="44">
        <v>3</v>
      </c>
      <c r="F46" s="44">
        <f t="shared" si="0"/>
        <v>-3</v>
      </c>
      <c r="G46" s="44">
        <v>5</v>
      </c>
      <c r="H46" s="44">
        <v>2</v>
      </c>
      <c r="I46" s="44">
        <v>0</v>
      </c>
      <c r="J46" s="44">
        <v>6</v>
      </c>
      <c r="K46" s="44">
        <v>1</v>
      </c>
      <c r="L46" s="44">
        <v>0</v>
      </c>
      <c r="M46" s="44">
        <f t="shared" si="2"/>
        <v>0</v>
      </c>
      <c r="N46" s="44">
        <f t="shared" si="3"/>
        <v>-3</v>
      </c>
      <c r="P46" s="44">
        <v>263</v>
      </c>
      <c r="Q46" s="44">
        <v>1340</v>
      </c>
      <c r="R46" s="44">
        <v>554</v>
      </c>
      <c r="S46" s="44">
        <v>288</v>
      </c>
      <c r="T46" s="44">
        <v>0</v>
      </c>
      <c r="U46" s="45">
        <v>12.192860454334724</v>
      </c>
      <c r="V46" s="45">
        <v>62.123319425127491</v>
      </c>
      <c r="W46" s="45">
        <v>25.683820120537781</v>
      </c>
      <c r="X46" s="46">
        <v>13.351877607788595</v>
      </c>
      <c r="Y46" s="47" t="s">
        <v>111</v>
      </c>
    </row>
    <row r="47" spans="1:25" ht="12" customHeight="1">
      <c r="A47" s="24" t="s">
        <v>112</v>
      </c>
      <c r="B47" s="44"/>
      <c r="C47" s="44">
        <v>2272</v>
      </c>
      <c r="D47" s="44">
        <v>0</v>
      </c>
      <c r="E47" s="44">
        <v>1</v>
      </c>
      <c r="F47" s="44">
        <f t="shared" si="0"/>
        <v>-1</v>
      </c>
      <c r="G47" s="44">
        <v>8</v>
      </c>
      <c r="H47" s="44">
        <v>0</v>
      </c>
      <c r="I47" s="44">
        <v>0</v>
      </c>
      <c r="J47" s="44">
        <v>7</v>
      </c>
      <c r="K47" s="44">
        <v>1</v>
      </c>
      <c r="L47" s="44">
        <v>0</v>
      </c>
      <c r="M47" s="44">
        <f t="shared" si="2"/>
        <v>0</v>
      </c>
      <c r="N47" s="44">
        <f t="shared" si="3"/>
        <v>-1</v>
      </c>
      <c r="P47" s="44">
        <v>281</v>
      </c>
      <c r="Q47" s="44">
        <v>1230</v>
      </c>
      <c r="R47" s="44">
        <v>761</v>
      </c>
      <c r="S47" s="44">
        <v>435</v>
      </c>
      <c r="T47" s="44">
        <v>0</v>
      </c>
      <c r="U47" s="45">
        <v>12.367957746478874</v>
      </c>
      <c r="V47" s="45">
        <v>54.137323943661976</v>
      </c>
      <c r="W47" s="45">
        <v>33.494718309859159</v>
      </c>
      <c r="X47" s="46">
        <v>19.14612676056338</v>
      </c>
      <c r="Y47" s="47" t="s">
        <v>112</v>
      </c>
    </row>
    <row r="48" spans="1:25" ht="12" customHeight="1">
      <c r="A48" s="24" t="s">
        <v>119</v>
      </c>
      <c r="B48" s="44">
        <v>5499</v>
      </c>
      <c r="C48" s="44">
        <f>C49+C50</f>
        <v>17179</v>
      </c>
      <c r="D48" s="44">
        <f>D49+D50</f>
        <v>13</v>
      </c>
      <c r="E48" s="44">
        <f>E49+E50</f>
        <v>12</v>
      </c>
      <c r="F48" s="44">
        <f t="shared" si="0"/>
        <v>1</v>
      </c>
      <c r="G48" s="44">
        <f t="shared" ref="G48:L48" si="22">G49+G50</f>
        <v>20</v>
      </c>
      <c r="H48" s="44">
        <f t="shared" si="22"/>
        <v>15</v>
      </c>
      <c r="I48" s="44">
        <f t="shared" si="22"/>
        <v>0</v>
      </c>
      <c r="J48" s="44">
        <f t="shared" si="22"/>
        <v>34</v>
      </c>
      <c r="K48" s="44">
        <f t="shared" si="22"/>
        <v>27</v>
      </c>
      <c r="L48" s="44">
        <f t="shared" si="22"/>
        <v>0</v>
      </c>
      <c r="M48" s="44">
        <f t="shared" si="2"/>
        <v>-26</v>
      </c>
      <c r="N48" s="44">
        <f t="shared" si="3"/>
        <v>-25</v>
      </c>
      <c r="P48" s="44">
        <v>2219</v>
      </c>
      <c r="Q48" s="44">
        <v>10040</v>
      </c>
      <c r="R48" s="44">
        <v>4920</v>
      </c>
      <c r="S48" s="44">
        <v>2579</v>
      </c>
      <c r="T48" s="44">
        <v>0</v>
      </c>
      <c r="U48" s="45">
        <v>12.916933465277374</v>
      </c>
      <c r="V48" s="45">
        <v>58.443448396297804</v>
      </c>
      <c r="W48" s="45">
        <v>28.639618138424822</v>
      </c>
      <c r="X48" s="46">
        <v>15.012515280284067</v>
      </c>
      <c r="Y48" s="47" t="s">
        <v>119</v>
      </c>
    </row>
    <row r="49" spans="1:25" ht="12" customHeight="1">
      <c r="A49" s="24" t="s">
        <v>111</v>
      </c>
      <c r="B49" s="44"/>
      <c r="C49" s="44">
        <v>8364</v>
      </c>
      <c r="D49" s="44">
        <v>7</v>
      </c>
      <c r="E49" s="44">
        <v>4</v>
      </c>
      <c r="F49" s="44">
        <f t="shared" si="0"/>
        <v>3</v>
      </c>
      <c r="G49" s="44">
        <v>5</v>
      </c>
      <c r="H49" s="44">
        <v>6</v>
      </c>
      <c r="I49" s="44">
        <v>0</v>
      </c>
      <c r="J49" s="44">
        <v>16</v>
      </c>
      <c r="K49" s="44">
        <v>6</v>
      </c>
      <c r="L49" s="44">
        <v>0</v>
      </c>
      <c r="M49" s="44">
        <f t="shared" si="2"/>
        <v>-11</v>
      </c>
      <c r="N49" s="44">
        <f t="shared" si="3"/>
        <v>-8</v>
      </c>
      <c r="P49" s="44">
        <v>1141</v>
      </c>
      <c r="Q49" s="44">
        <v>5201</v>
      </c>
      <c r="R49" s="44">
        <v>2022</v>
      </c>
      <c r="S49" s="44">
        <v>949</v>
      </c>
      <c r="T49" s="44">
        <v>0</v>
      </c>
      <c r="U49" s="45">
        <v>13.641798182687708</v>
      </c>
      <c r="V49" s="45">
        <v>62.183165949306549</v>
      </c>
      <c r="W49" s="45">
        <v>24.17503586800574</v>
      </c>
      <c r="X49" s="46">
        <v>11.34624581539933</v>
      </c>
      <c r="Y49" s="47" t="s">
        <v>111</v>
      </c>
    </row>
    <row r="50" spans="1:25" ht="12" customHeight="1">
      <c r="A50" s="24" t="s">
        <v>112</v>
      </c>
      <c r="B50" s="44"/>
      <c r="C50" s="44">
        <v>8815</v>
      </c>
      <c r="D50" s="44">
        <v>6</v>
      </c>
      <c r="E50" s="44">
        <v>8</v>
      </c>
      <c r="F50" s="44">
        <f t="shared" si="0"/>
        <v>-2</v>
      </c>
      <c r="G50" s="44">
        <v>15</v>
      </c>
      <c r="H50" s="44">
        <v>9</v>
      </c>
      <c r="I50" s="44">
        <v>0</v>
      </c>
      <c r="J50" s="44">
        <v>18</v>
      </c>
      <c r="K50" s="44">
        <v>21</v>
      </c>
      <c r="L50" s="44">
        <v>0</v>
      </c>
      <c r="M50" s="44">
        <f t="shared" si="2"/>
        <v>-15</v>
      </c>
      <c r="N50" s="44">
        <f t="shared" si="3"/>
        <v>-17</v>
      </c>
      <c r="P50" s="44">
        <v>1078</v>
      </c>
      <c r="Q50" s="44">
        <v>4839</v>
      </c>
      <c r="R50" s="44">
        <v>2898</v>
      </c>
      <c r="S50" s="44">
        <v>1630</v>
      </c>
      <c r="T50" s="44">
        <v>0</v>
      </c>
      <c r="U50" s="45">
        <v>12.229154849688031</v>
      </c>
      <c r="V50" s="45">
        <v>54.895065229722064</v>
      </c>
      <c r="W50" s="45">
        <v>32.875779920589906</v>
      </c>
      <c r="X50" s="46">
        <v>18.491208167895632</v>
      </c>
      <c r="Y50" s="47" t="s">
        <v>112</v>
      </c>
    </row>
    <row r="51" spans="1:25" ht="12" customHeight="1">
      <c r="A51" s="24" t="s">
        <v>120</v>
      </c>
      <c r="B51" s="44">
        <v>1887</v>
      </c>
      <c r="C51" s="44">
        <f>C52+C53</f>
        <v>6590</v>
      </c>
      <c r="D51" s="44">
        <f>D52+D53</f>
        <v>3</v>
      </c>
      <c r="E51" s="44">
        <f>E52+E53</f>
        <v>3</v>
      </c>
      <c r="F51" s="44">
        <f t="shared" si="0"/>
        <v>0</v>
      </c>
      <c r="G51" s="44">
        <f t="shared" ref="G51:L51" si="23">G52+G53</f>
        <v>9</v>
      </c>
      <c r="H51" s="44">
        <f t="shared" si="23"/>
        <v>12</v>
      </c>
      <c r="I51" s="44">
        <f t="shared" si="23"/>
        <v>0</v>
      </c>
      <c r="J51" s="44">
        <f t="shared" si="23"/>
        <v>14</v>
      </c>
      <c r="K51" s="44">
        <f t="shared" si="23"/>
        <v>8</v>
      </c>
      <c r="L51" s="44">
        <f t="shared" si="23"/>
        <v>0</v>
      </c>
      <c r="M51" s="44">
        <f t="shared" si="2"/>
        <v>-1</v>
      </c>
      <c r="N51" s="44">
        <f t="shared" si="3"/>
        <v>-1</v>
      </c>
      <c r="P51" s="44">
        <v>892</v>
      </c>
      <c r="Q51" s="44">
        <v>3884</v>
      </c>
      <c r="R51" s="44">
        <v>1814</v>
      </c>
      <c r="S51" s="44">
        <v>880</v>
      </c>
      <c r="T51" s="44">
        <v>0</v>
      </c>
      <c r="U51" s="45">
        <v>13.535660091047042</v>
      </c>
      <c r="V51" s="45">
        <v>58.937784522003035</v>
      </c>
      <c r="W51" s="45">
        <v>27.526555386949923</v>
      </c>
      <c r="X51" s="46">
        <v>13.353566009104703</v>
      </c>
      <c r="Y51" s="47" t="s">
        <v>120</v>
      </c>
    </row>
    <row r="52" spans="1:25" ht="12" customHeight="1">
      <c r="A52" s="24" t="s">
        <v>111</v>
      </c>
      <c r="B52" s="44" t="s">
        <v>98</v>
      </c>
      <c r="C52" s="44">
        <v>3217</v>
      </c>
      <c r="D52" s="44">
        <v>0</v>
      </c>
      <c r="E52" s="44">
        <v>0</v>
      </c>
      <c r="F52" s="44">
        <f t="shared" si="0"/>
        <v>0</v>
      </c>
      <c r="G52" s="44">
        <v>2</v>
      </c>
      <c r="H52" s="44">
        <v>5</v>
      </c>
      <c r="I52" s="44">
        <v>0</v>
      </c>
      <c r="J52" s="44">
        <v>7</v>
      </c>
      <c r="K52" s="44">
        <v>7</v>
      </c>
      <c r="L52" s="44">
        <v>0</v>
      </c>
      <c r="M52" s="44">
        <f t="shared" si="2"/>
        <v>-7</v>
      </c>
      <c r="N52" s="44">
        <f t="shared" si="3"/>
        <v>-7</v>
      </c>
      <c r="P52" s="44">
        <v>472</v>
      </c>
      <c r="Q52" s="44">
        <v>1973</v>
      </c>
      <c r="R52" s="44">
        <v>772</v>
      </c>
      <c r="S52" s="44">
        <v>331</v>
      </c>
      <c r="T52" s="44">
        <v>0</v>
      </c>
      <c r="U52" s="45">
        <v>14.672054709356544</v>
      </c>
      <c r="V52" s="45">
        <v>61.33043207957725</v>
      </c>
      <c r="W52" s="45">
        <v>23.997513211066209</v>
      </c>
      <c r="X52" s="46">
        <v>10.289089213553</v>
      </c>
      <c r="Y52" s="47" t="s">
        <v>111</v>
      </c>
    </row>
    <row r="53" spans="1:25" ht="12" customHeight="1">
      <c r="A53" s="24" t="s">
        <v>112</v>
      </c>
      <c r="B53" s="49" t="s">
        <v>98</v>
      </c>
      <c r="C53" s="49">
        <v>3373</v>
      </c>
      <c r="D53" s="49">
        <v>3</v>
      </c>
      <c r="E53" s="49">
        <v>3</v>
      </c>
      <c r="F53" s="49">
        <f t="shared" si="0"/>
        <v>0</v>
      </c>
      <c r="G53" s="49">
        <v>7</v>
      </c>
      <c r="H53" s="49">
        <v>7</v>
      </c>
      <c r="I53" s="49">
        <v>0</v>
      </c>
      <c r="J53" s="49">
        <v>7</v>
      </c>
      <c r="K53" s="49">
        <v>1</v>
      </c>
      <c r="L53" s="49">
        <v>0</v>
      </c>
      <c r="M53" s="49">
        <f t="shared" si="2"/>
        <v>6</v>
      </c>
      <c r="N53" s="49">
        <f t="shared" si="3"/>
        <v>6</v>
      </c>
      <c r="P53" s="49">
        <v>420</v>
      </c>
      <c r="Q53" s="49">
        <v>1911</v>
      </c>
      <c r="R53" s="49">
        <v>1042</v>
      </c>
      <c r="S53" s="49">
        <v>549</v>
      </c>
      <c r="T53" s="49">
        <v>0</v>
      </c>
      <c r="U53" s="50">
        <v>12.451823302697896</v>
      </c>
      <c r="V53" s="50">
        <v>56.655796027275414</v>
      </c>
      <c r="W53" s="50">
        <v>30.892380670026682</v>
      </c>
      <c r="X53" s="51">
        <v>16.276311888526536</v>
      </c>
      <c r="Y53" s="47" t="s">
        <v>112</v>
      </c>
    </row>
    <row r="54" spans="1:25" ht="12" customHeight="1">
      <c r="A54" s="24" t="s">
        <v>121</v>
      </c>
      <c r="B54" s="44">
        <f>SUM(B57:B72)</f>
        <v>18518</v>
      </c>
      <c r="C54" s="44">
        <f t="shared" ref="C54:E56" si="24">C57+C60+C63+C66+C69+C72</f>
        <v>68243</v>
      </c>
      <c r="D54" s="44">
        <f t="shared" si="24"/>
        <v>51</v>
      </c>
      <c r="E54" s="44">
        <f t="shared" si="24"/>
        <v>61</v>
      </c>
      <c r="F54" s="44">
        <f t="shared" si="0"/>
        <v>-10</v>
      </c>
      <c r="G54" s="44">
        <f t="shared" ref="G54:L56" si="25">G57+G60+G63+G66+G69+G72</f>
        <v>112</v>
      </c>
      <c r="H54" s="44">
        <f t="shared" si="25"/>
        <v>53</v>
      </c>
      <c r="I54" s="44">
        <f t="shared" si="25"/>
        <v>0</v>
      </c>
      <c r="J54" s="44">
        <f t="shared" si="25"/>
        <v>131</v>
      </c>
      <c r="K54" s="44">
        <f t="shared" si="25"/>
        <v>42</v>
      </c>
      <c r="L54" s="44">
        <f t="shared" si="25"/>
        <v>0</v>
      </c>
      <c r="M54" s="44">
        <f t="shared" si="2"/>
        <v>-8</v>
      </c>
      <c r="N54" s="44">
        <f t="shared" si="3"/>
        <v>-18</v>
      </c>
      <c r="P54" s="44">
        <v>10026</v>
      </c>
      <c r="Q54" s="44">
        <v>41926</v>
      </c>
      <c r="R54" s="44">
        <v>16291</v>
      </c>
      <c r="S54" s="44">
        <v>8084</v>
      </c>
      <c r="T54" s="44">
        <v>0</v>
      </c>
      <c r="U54" s="45">
        <v>14.691616722594258</v>
      </c>
      <c r="V54" s="45">
        <v>61.436337792887187</v>
      </c>
      <c r="W54" s="45">
        <v>23.872045484518559</v>
      </c>
      <c r="X54" s="46">
        <v>11.845903609161379</v>
      </c>
      <c r="Y54" s="47" t="s">
        <v>121</v>
      </c>
    </row>
    <row r="55" spans="1:25" ht="12" customHeight="1">
      <c r="A55" s="24" t="s">
        <v>106</v>
      </c>
      <c r="B55" s="44" t="s">
        <v>98</v>
      </c>
      <c r="C55" s="44">
        <f t="shared" si="24"/>
        <v>33335</v>
      </c>
      <c r="D55" s="44">
        <f t="shared" si="24"/>
        <v>31</v>
      </c>
      <c r="E55" s="44">
        <f t="shared" si="24"/>
        <v>35</v>
      </c>
      <c r="F55" s="44">
        <f t="shared" si="0"/>
        <v>-4</v>
      </c>
      <c r="G55" s="44">
        <f t="shared" si="25"/>
        <v>53</v>
      </c>
      <c r="H55" s="44">
        <f t="shared" si="25"/>
        <v>24</v>
      </c>
      <c r="I55" s="44">
        <f t="shared" si="25"/>
        <v>0</v>
      </c>
      <c r="J55" s="44">
        <f t="shared" si="25"/>
        <v>62</v>
      </c>
      <c r="K55" s="44">
        <f t="shared" si="25"/>
        <v>23</v>
      </c>
      <c r="L55" s="44">
        <f t="shared" si="25"/>
        <v>0</v>
      </c>
      <c r="M55" s="44">
        <f t="shared" si="2"/>
        <v>-8</v>
      </c>
      <c r="N55" s="44">
        <f t="shared" si="3"/>
        <v>-12</v>
      </c>
      <c r="P55" s="44">
        <v>5201</v>
      </c>
      <c r="Q55" s="44">
        <v>21308</v>
      </c>
      <c r="R55" s="44">
        <v>6826</v>
      </c>
      <c r="S55" s="44">
        <v>3107</v>
      </c>
      <c r="T55" s="44">
        <v>0</v>
      </c>
      <c r="U55" s="45">
        <v>15.60221988900555</v>
      </c>
      <c r="V55" s="45">
        <v>63.920803959802008</v>
      </c>
      <c r="W55" s="45">
        <v>20.476976151192442</v>
      </c>
      <c r="X55" s="46">
        <v>9.3205339733013339</v>
      </c>
      <c r="Y55" s="47" t="s">
        <v>106</v>
      </c>
    </row>
    <row r="56" spans="1:25" ht="12" customHeight="1">
      <c r="A56" s="24" t="s">
        <v>107</v>
      </c>
      <c r="B56" s="49" t="s">
        <v>98</v>
      </c>
      <c r="C56" s="49">
        <f t="shared" si="24"/>
        <v>34908</v>
      </c>
      <c r="D56" s="49">
        <f t="shared" si="24"/>
        <v>20</v>
      </c>
      <c r="E56" s="49">
        <f t="shared" si="24"/>
        <v>26</v>
      </c>
      <c r="F56" s="49">
        <f t="shared" si="0"/>
        <v>-6</v>
      </c>
      <c r="G56" s="49">
        <f t="shared" si="25"/>
        <v>59</v>
      </c>
      <c r="H56" s="49">
        <f t="shared" si="25"/>
        <v>29</v>
      </c>
      <c r="I56" s="49">
        <f t="shared" si="25"/>
        <v>0</v>
      </c>
      <c r="J56" s="49">
        <f t="shared" si="25"/>
        <v>69</v>
      </c>
      <c r="K56" s="49">
        <f t="shared" si="25"/>
        <v>19</v>
      </c>
      <c r="L56" s="49">
        <f t="shared" si="25"/>
        <v>0</v>
      </c>
      <c r="M56" s="49">
        <f t="shared" si="2"/>
        <v>0</v>
      </c>
      <c r="N56" s="49">
        <f t="shared" si="3"/>
        <v>-6</v>
      </c>
      <c r="P56" s="49">
        <v>4825</v>
      </c>
      <c r="Q56" s="49">
        <v>20618</v>
      </c>
      <c r="R56" s="49">
        <v>9465</v>
      </c>
      <c r="S56" s="49">
        <v>4977</v>
      </c>
      <c r="T56" s="49">
        <v>0</v>
      </c>
      <c r="U56" s="50">
        <v>13.822046522287154</v>
      </c>
      <c r="V56" s="50">
        <v>59.063824911195141</v>
      </c>
      <c r="W56" s="50">
        <v>27.114128566517703</v>
      </c>
      <c r="X56" s="51">
        <v>14.257476796149879</v>
      </c>
      <c r="Y56" s="47" t="s">
        <v>107</v>
      </c>
    </row>
    <row r="57" spans="1:25" ht="12" customHeight="1">
      <c r="A57" s="24" t="s">
        <v>122</v>
      </c>
      <c r="B57" s="44">
        <v>3247</v>
      </c>
      <c r="C57" s="44">
        <f>C58+C59</f>
        <v>11738</v>
      </c>
      <c r="D57" s="44">
        <f>D58+D59</f>
        <v>7</v>
      </c>
      <c r="E57" s="44">
        <f>E58+E59</f>
        <v>6</v>
      </c>
      <c r="F57" s="44">
        <f t="shared" si="0"/>
        <v>1</v>
      </c>
      <c r="G57" s="44">
        <f t="shared" ref="G57:L57" si="26">G58+G59</f>
        <v>29</v>
      </c>
      <c r="H57" s="44">
        <f t="shared" si="26"/>
        <v>8</v>
      </c>
      <c r="I57" s="44">
        <f t="shared" si="26"/>
        <v>0</v>
      </c>
      <c r="J57" s="44">
        <f t="shared" si="26"/>
        <v>20</v>
      </c>
      <c r="K57" s="44">
        <f t="shared" si="26"/>
        <v>10</v>
      </c>
      <c r="L57" s="44">
        <f t="shared" si="26"/>
        <v>0</v>
      </c>
      <c r="M57" s="44">
        <f t="shared" si="2"/>
        <v>7</v>
      </c>
      <c r="N57" s="44">
        <f t="shared" si="3"/>
        <v>8</v>
      </c>
      <c r="P57" s="44">
        <v>1659</v>
      </c>
      <c r="Q57" s="44">
        <v>7387</v>
      </c>
      <c r="R57" s="44">
        <v>2692</v>
      </c>
      <c r="S57" s="44">
        <v>1283</v>
      </c>
      <c r="T57" s="44">
        <v>0</v>
      </c>
      <c r="U57" s="45">
        <v>14.133583233941046</v>
      </c>
      <c r="V57" s="45">
        <v>62.932356449139547</v>
      </c>
      <c r="W57" s="45">
        <v>22.934060316919407</v>
      </c>
      <c r="X57" s="46">
        <v>10.930311807803715</v>
      </c>
      <c r="Y57" s="47" t="s">
        <v>122</v>
      </c>
    </row>
    <row r="58" spans="1:25" ht="12" customHeight="1">
      <c r="A58" s="24" t="s">
        <v>111</v>
      </c>
      <c r="B58" s="44"/>
      <c r="C58" s="44">
        <v>5678</v>
      </c>
      <c r="D58" s="44">
        <v>6</v>
      </c>
      <c r="E58" s="44">
        <v>5</v>
      </c>
      <c r="F58" s="44">
        <f t="shared" si="0"/>
        <v>1</v>
      </c>
      <c r="G58" s="44">
        <v>13</v>
      </c>
      <c r="H58" s="44">
        <v>7</v>
      </c>
      <c r="I58" s="44">
        <v>0</v>
      </c>
      <c r="J58" s="44">
        <v>7</v>
      </c>
      <c r="K58" s="44">
        <v>6</v>
      </c>
      <c r="L58" s="44">
        <v>0</v>
      </c>
      <c r="M58" s="44">
        <f t="shared" si="2"/>
        <v>7</v>
      </c>
      <c r="N58" s="44">
        <f t="shared" si="3"/>
        <v>8</v>
      </c>
      <c r="P58" s="44">
        <v>846</v>
      </c>
      <c r="Q58" s="44">
        <v>3692</v>
      </c>
      <c r="R58" s="44">
        <v>1140</v>
      </c>
      <c r="S58" s="44">
        <v>474</v>
      </c>
      <c r="T58" s="44">
        <v>0</v>
      </c>
      <c r="U58" s="45">
        <v>14.899612539626631</v>
      </c>
      <c r="V58" s="45">
        <v>65.022895385699186</v>
      </c>
      <c r="W58" s="45">
        <v>20.077492074674179</v>
      </c>
      <c r="X58" s="46">
        <v>8.348009862627686</v>
      </c>
      <c r="Y58" s="47" t="s">
        <v>111</v>
      </c>
    </row>
    <row r="59" spans="1:25" ht="12" customHeight="1">
      <c r="A59" s="24" t="s">
        <v>112</v>
      </c>
      <c r="B59" s="44"/>
      <c r="C59" s="44">
        <v>6060</v>
      </c>
      <c r="D59" s="44">
        <v>1</v>
      </c>
      <c r="E59" s="44">
        <v>1</v>
      </c>
      <c r="F59" s="44">
        <f t="shared" si="0"/>
        <v>0</v>
      </c>
      <c r="G59" s="44">
        <v>16</v>
      </c>
      <c r="H59" s="44">
        <v>1</v>
      </c>
      <c r="I59" s="44">
        <v>0</v>
      </c>
      <c r="J59" s="44">
        <v>13</v>
      </c>
      <c r="K59" s="44">
        <v>4</v>
      </c>
      <c r="L59" s="44">
        <v>0</v>
      </c>
      <c r="M59" s="44">
        <f t="shared" si="2"/>
        <v>0</v>
      </c>
      <c r="N59" s="44">
        <f t="shared" si="3"/>
        <v>0</v>
      </c>
      <c r="P59" s="44">
        <v>813</v>
      </c>
      <c r="Q59" s="44">
        <v>3695</v>
      </c>
      <c r="R59" s="44">
        <v>1552</v>
      </c>
      <c r="S59" s="44">
        <v>809</v>
      </c>
      <c r="T59" s="44">
        <v>0</v>
      </c>
      <c r="U59" s="45">
        <v>13.415841584158416</v>
      </c>
      <c r="V59" s="45">
        <v>60.973597359735976</v>
      </c>
      <c r="W59" s="45">
        <v>25.610561056105613</v>
      </c>
      <c r="X59" s="46">
        <v>13.349834983498349</v>
      </c>
      <c r="Y59" s="47" t="s">
        <v>112</v>
      </c>
    </row>
    <row r="60" spans="1:25" ht="12" customHeight="1">
      <c r="A60" s="24" t="s">
        <v>123</v>
      </c>
      <c r="B60" s="44">
        <v>2103</v>
      </c>
      <c r="C60" s="44">
        <f>C61+C62</f>
        <v>8426</v>
      </c>
      <c r="D60" s="44">
        <f>D61+D62</f>
        <v>6</v>
      </c>
      <c r="E60" s="44">
        <f>E61+E62</f>
        <v>7</v>
      </c>
      <c r="F60" s="44">
        <f t="shared" si="0"/>
        <v>-1</v>
      </c>
      <c r="G60" s="44">
        <f t="shared" ref="G60:L60" si="27">G61+G62</f>
        <v>18</v>
      </c>
      <c r="H60" s="44">
        <f t="shared" si="27"/>
        <v>10</v>
      </c>
      <c r="I60" s="44">
        <f t="shared" si="27"/>
        <v>0</v>
      </c>
      <c r="J60" s="44">
        <f t="shared" si="27"/>
        <v>18</v>
      </c>
      <c r="K60" s="44">
        <f t="shared" si="27"/>
        <v>3</v>
      </c>
      <c r="L60" s="44">
        <f t="shared" si="27"/>
        <v>0</v>
      </c>
      <c r="M60" s="44">
        <f t="shared" si="2"/>
        <v>7</v>
      </c>
      <c r="N60" s="44">
        <f t="shared" si="3"/>
        <v>6</v>
      </c>
      <c r="P60" s="44">
        <v>1266</v>
      </c>
      <c r="Q60" s="44">
        <v>5273</v>
      </c>
      <c r="R60" s="44">
        <v>1887</v>
      </c>
      <c r="S60" s="44">
        <v>960</v>
      </c>
      <c r="T60" s="44">
        <v>0</v>
      </c>
      <c r="U60" s="45">
        <v>15.02492285782103</v>
      </c>
      <c r="V60" s="45">
        <v>62.580109185853317</v>
      </c>
      <c r="W60" s="45">
        <v>22.394967956325658</v>
      </c>
      <c r="X60" s="46">
        <v>11.393306432470924</v>
      </c>
      <c r="Y60" s="47" t="s">
        <v>123</v>
      </c>
    </row>
    <row r="61" spans="1:25" ht="12" customHeight="1">
      <c r="A61" s="24" t="s">
        <v>111</v>
      </c>
      <c r="B61" s="44"/>
      <c r="C61" s="44">
        <v>4159</v>
      </c>
      <c r="D61" s="44">
        <v>4</v>
      </c>
      <c r="E61" s="44">
        <v>4</v>
      </c>
      <c r="F61" s="44">
        <f t="shared" si="0"/>
        <v>0</v>
      </c>
      <c r="G61" s="44">
        <v>7</v>
      </c>
      <c r="H61" s="44">
        <v>0</v>
      </c>
      <c r="I61" s="44">
        <v>0</v>
      </c>
      <c r="J61" s="44">
        <v>9</v>
      </c>
      <c r="K61" s="44">
        <v>2</v>
      </c>
      <c r="L61" s="44">
        <v>0</v>
      </c>
      <c r="M61" s="44">
        <f t="shared" si="2"/>
        <v>-4</v>
      </c>
      <c r="N61" s="44">
        <f t="shared" si="3"/>
        <v>-4</v>
      </c>
      <c r="P61" s="44">
        <v>678</v>
      </c>
      <c r="Q61" s="44">
        <v>2693</v>
      </c>
      <c r="R61" s="44">
        <v>788</v>
      </c>
      <c r="S61" s="44">
        <v>373</v>
      </c>
      <c r="T61" s="44">
        <v>0</v>
      </c>
      <c r="U61" s="45">
        <v>16.301995672036547</v>
      </c>
      <c r="V61" s="45">
        <v>64.751142101466698</v>
      </c>
      <c r="W61" s="45">
        <v>18.946862226496755</v>
      </c>
      <c r="X61" s="46">
        <v>8.9685020437605196</v>
      </c>
      <c r="Y61" s="47" t="s">
        <v>111</v>
      </c>
    </row>
    <row r="62" spans="1:25" ht="12" customHeight="1">
      <c r="A62" s="33" t="s">
        <v>112</v>
      </c>
      <c r="B62" s="53"/>
      <c r="C62" s="53">
        <v>4267</v>
      </c>
      <c r="D62" s="53">
        <v>2</v>
      </c>
      <c r="E62" s="53">
        <v>3</v>
      </c>
      <c r="F62" s="53">
        <f t="shared" si="0"/>
        <v>-1</v>
      </c>
      <c r="G62" s="53">
        <v>11</v>
      </c>
      <c r="H62" s="53">
        <v>10</v>
      </c>
      <c r="I62" s="53">
        <v>0</v>
      </c>
      <c r="J62" s="53">
        <v>9</v>
      </c>
      <c r="K62" s="53">
        <v>1</v>
      </c>
      <c r="L62" s="53">
        <v>0</v>
      </c>
      <c r="M62" s="53">
        <f t="shared" si="2"/>
        <v>11</v>
      </c>
      <c r="N62" s="53">
        <f t="shared" si="3"/>
        <v>10</v>
      </c>
      <c r="P62" s="53">
        <v>588</v>
      </c>
      <c r="Q62" s="53">
        <v>2580</v>
      </c>
      <c r="R62" s="53">
        <v>1099</v>
      </c>
      <c r="S62" s="53">
        <v>587</v>
      </c>
      <c r="T62" s="53">
        <v>0</v>
      </c>
      <c r="U62" s="54">
        <v>13.780173423951252</v>
      </c>
      <c r="V62" s="54">
        <v>60.464026247949377</v>
      </c>
      <c r="W62" s="54">
        <v>25.755800328099365</v>
      </c>
      <c r="X62" s="55">
        <v>13.756737754862902</v>
      </c>
      <c r="Y62" s="56" t="s">
        <v>112</v>
      </c>
    </row>
    <row r="63" spans="1:25" ht="12" customHeight="1">
      <c r="A63" s="24" t="s">
        <v>124</v>
      </c>
      <c r="B63" s="44">
        <v>6853</v>
      </c>
      <c r="C63" s="44">
        <f>C64+C65</f>
        <v>21945</v>
      </c>
      <c r="D63" s="44">
        <f>D64+D65</f>
        <v>17</v>
      </c>
      <c r="E63" s="44">
        <f>E64+E65</f>
        <v>15</v>
      </c>
      <c r="F63" s="44">
        <f t="shared" si="0"/>
        <v>2</v>
      </c>
      <c r="G63" s="44">
        <f t="shared" ref="G63:L63" si="28">G64+G65</f>
        <v>34</v>
      </c>
      <c r="H63" s="44">
        <f t="shared" si="28"/>
        <v>18</v>
      </c>
      <c r="I63" s="44">
        <f t="shared" si="28"/>
        <v>0</v>
      </c>
      <c r="J63" s="44">
        <f t="shared" si="28"/>
        <v>36</v>
      </c>
      <c r="K63" s="44">
        <f t="shared" si="28"/>
        <v>16</v>
      </c>
      <c r="L63" s="44">
        <f t="shared" si="28"/>
        <v>0</v>
      </c>
      <c r="M63" s="44">
        <f t="shared" si="2"/>
        <v>0</v>
      </c>
      <c r="N63" s="44">
        <f t="shared" si="3"/>
        <v>2</v>
      </c>
      <c r="P63" s="44">
        <v>3358</v>
      </c>
      <c r="Q63" s="44">
        <v>13982</v>
      </c>
      <c r="R63" s="44">
        <v>4605</v>
      </c>
      <c r="S63" s="44">
        <v>2155</v>
      </c>
      <c r="T63" s="44">
        <v>0</v>
      </c>
      <c r="U63" s="45">
        <v>15.301891091364775</v>
      </c>
      <c r="V63" s="45">
        <v>63.713830029619501</v>
      </c>
      <c r="W63" s="45">
        <v>20.984278879015722</v>
      </c>
      <c r="X63" s="46">
        <v>9.8200045568466621</v>
      </c>
      <c r="Y63" s="47" t="s">
        <v>124</v>
      </c>
    </row>
    <row r="64" spans="1:25" ht="12" customHeight="1">
      <c r="A64" s="24" t="s">
        <v>111</v>
      </c>
      <c r="B64" s="44"/>
      <c r="C64" s="44">
        <v>10721</v>
      </c>
      <c r="D64" s="44">
        <v>8</v>
      </c>
      <c r="E64" s="44">
        <v>8</v>
      </c>
      <c r="F64" s="44">
        <f t="shared" si="0"/>
        <v>0</v>
      </c>
      <c r="G64" s="44">
        <v>17</v>
      </c>
      <c r="H64" s="44">
        <v>9</v>
      </c>
      <c r="I64" s="44">
        <v>0</v>
      </c>
      <c r="J64" s="44">
        <v>21</v>
      </c>
      <c r="K64" s="44">
        <v>9</v>
      </c>
      <c r="L64" s="44">
        <v>0</v>
      </c>
      <c r="M64" s="44">
        <f t="shared" si="2"/>
        <v>-4</v>
      </c>
      <c r="N64" s="44">
        <f t="shared" si="3"/>
        <v>-4</v>
      </c>
      <c r="P64" s="44">
        <v>1781</v>
      </c>
      <c r="Q64" s="44">
        <v>7020</v>
      </c>
      <c r="R64" s="44">
        <v>1920</v>
      </c>
      <c r="S64" s="44">
        <v>802</v>
      </c>
      <c r="T64" s="44">
        <v>0</v>
      </c>
      <c r="U64" s="45">
        <v>16.612256319373191</v>
      </c>
      <c r="V64" s="45">
        <v>65.47896651431769</v>
      </c>
      <c r="W64" s="45">
        <v>17.908777166309111</v>
      </c>
      <c r="X64" s="46">
        <v>7.4806454621770353</v>
      </c>
      <c r="Y64" s="47" t="s">
        <v>111</v>
      </c>
    </row>
    <row r="65" spans="1:25" ht="12" customHeight="1">
      <c r="A65" s="24" t="s">
        <v>112</v>
      </c>
      <c r="B65" s="44"/>
      <c r="C65" s="44">
        <v>11224</v>
      </c>
      <c r="D65" s="44">
        <v>9</v>
      </c>
      <c r="E65" s="44">
        <v>7</v>
      </c>
      <c r="F65" s="44">
        <f t="shared" si="0"/>
        <v>2</v>
      </c>
      <c r="G65" s="44">
        <v>17</v>
      </c>
      <c r="H65" s="44">
        <v>9</v>
      </c>
      <c r="I65" s="44">
        <v>0</v>
      </c>
      <c r="J65" s="44">
        <v>15</v>
      </c>
      <c r="K65" s="44">
        <v>7</v>
      </c>
      <c r="L65" s="44">
        <v>0</v>
      </c>
      <c r="M65" s="44">
        <f t="shared" si="2"/>
        <v>4</v>
      </c>
      <c r="N65" s="44">
        <f t="shared" si="3"/>
        <v>6</v>
      </c>
      <c r="P65" s="44">
        <v>1577</v>
      </c>
      <c r="Q65" s="44">
        <v>6962</v>
      </c>
      <c r="R65" s="44">
        <v>2685</v>
      </c>
      <c r="S65" s="44">
        <v>1353</v>
      </c>
      <c r="T65" s="44">
        <v>0</v>
      </c>
      <c r="U65" s="45">
        <v>14.05024946543122</v>
      </c>
      <c r="V65" s="45">
        <v>62.027797576621523</v>
      </c>
      <c r="W65" s="45">
        <v>23.921952957947255</v>
      </c>
      <c r="X65" s="46">
        <v>12.054526015680684</v>
      </c>
      <c r="Y65" s="47" t="s">
        <v>112</v>
      </c>
    </row>
    <row r="66" spans="1:25" ht="12" customHeight="1">
      <c r="A66" s="24" t="s">
        <v>125</v>
      </c>
      <c r="B66" s="44">
        <v>2083</v>
      </c>
      <c r="C66" s="44">
        <f>C67+C68</f>
        <v>9223</v>
      </c>
      <c r="D66" s="44">
        <f>D67+D68</f>
        <v>10</v>
      </c>
      <c r="E66" s="44">
        <f>E67+E68</f>
        <v>9</v>
      </c>
      <c r="F66" s="44">
        <f t="shared" si="0"/>
        <v>1</v>
      </c>
      <c r="G66" s="44">
        <f t="shared" ref="G66:L66" si="29">G67+G68</f>
        <v>9</v>
      </c>
      <c r="H66" s="44">
        <f t="shared" si="29"/>
        <v>7</v>
      </c>
      <c r="I66" s="44">
        <f t="shared" si="29"/>
        <v>0</v>
      </c>
      <c r="J66" s="44">
        <f t="shared" si="29"/>
        <v>18</v>
      </c>
      <c r="K66" s="44">
        <f t="shared" si="29"/>
        <v>3</v>
      </c>
      <c r="L66" s="44">
        <f t="shared" si="29"/>
        <v>0</v>
      </c>
      <c r="M66" s="44">
        <f t="shared" si="2"/>
        <v>-5</v>
      </c>
      <c r="N66" s="44">
        <f t="shared" si="3"/>
        <v>-4</v>
      </c>
      <c r="P66" s="44">
        <v>1542</v>
      </c>
      <c r="Q66" s="44">
        <v>5557</v>
      </c>
      <c r="R66" s="44">
        <v>2124</v>
      </c>
      <c r="S66" s="44">
        <v>1054</v>
      </c>
      <c r="T66" s="44">
        <v>0</v>
      </c>
      <c r="U66" s="45">
        <v>16.719071885503634</v>
      </c>
      <c r="V66" s="45">
        <v>60.251545050417434</v>
      </c>
      <c r="W66" s="45">
        <v>23.029383064078935</v>
      </c>
      <c r="X66" s="46">
        <v>11.42795185948173</v>
      </c>
      <c r="Y66" s="47" t="s">
        <v>125</v>
      </c>
    </row>
    <row r="67" spans="1:25" ht="12" customHeight="1">
      <c r="A67" s="24" t="s">
        <v>111</v>
      </c>
      <c r="B67" s="44"/>
      <c r="C67" s="44">
        <v>4504</v>
      </c>
      <c r="D67" s="44">
        <v>8</v>
      </c>
      <c r="E67" s="44">
        <v>8</v>
      </c>
      <c r="F67" s="44">
        <f t="shared" si="0"/>
        <v>0</v>
      </c>
      <c r="G67" s="44">
        <v>5</v>
      </c>
      <c r="H67" s="44">
        <v>3</v>
      </c>
      <c r="I67" s="44">
        <v>0</v>
      </c>
      <c r="J67" s="44">
        <v>6</v>
      </c>
      <c r="K67" s="44">
        <v>0</v>
      </c>
      <c r="L67" s="44">
        <v>0</v>
      </c>
      <c r="M67" s="44">
        <f t="shared" si="2"/>
        <v>2</v>
      </c>
      <c r="N67" s="44">
        <f t="shared" si="3"/>
        <v>2</v>
      </c>
      <c r="P67" s="44">
        <v>776</v>
      </c>
      <c r="Q67" s="44">
        <v>2832</v>
      </c>
      <c r="R67" s="44">
        <v>896</v>
      </c>
      <c r="S67" s="44">
        <v>418</v>
      </c>
      <c r="T67" s="44">
        <v>0</v>
      </c>
      <c r="U67" s="45">
        <v>17.229129662522201</v>
      </c>
      <c r="V67" s="45">
        <v>62.877442273534633</v>
      </c>
      <c r="W67" s="45">
        <v>19.893428063943162</v>
      </c>
      <c r="X67" s="46">
        <v>9.2806394316163416</v>
      </c>
      <c r="Y67" s="47" t="s">
        <v>111</v>
      </c>
    </row>
    <row r="68" spans="1:25" ht="12" customHeight="1">
      <c r="A68" s="24" t="s">
        <v>112</v>
      </c>
      <c r="B68" s="44"/>
      <c r="C68" s="44">
        <v>4719</v>
      </c>
      <c r="D68" s="44">
        <v>2</v>
      </c>
      <c r="E68" s="44">
        <v>1</v>
      </c>
      <c r="F68" s="44">
        <f t="shared" si="0"/>
        <v>1</v>
      </c>
      <c r="G68" s="44">
        <v>4</v>
      </c>
      <c r="H68" s="44">
        <v>4</v>
      </c>
      <c r="I68" s="44">
        <v>0</v>
      </c>
      <c r="J68" s="44">
        <v>12</v>
      </c>
      <c r="K68" s="44">
        <v>3</v>
      </c>
      <c r="L68" s="44">
        <v>0</v>
      </c>
      <c r="M68" s="44">
        <f t="shared" si="2"/>
        <v>-7</v>
      </c>
      <c r="N68" s="44">
        <f t="shared" si="3"/>
        <v>-6</v>
      </c>
      <c r="P68" s="44">
        <v>766</v>
      </c>
      <c r="Q68" s="44">
        <v>2725</v>
      </c>
      <c r="R68" s="44">
        <v>1228</v>
      </c>
      <c r="S68" s="44">
        <v>636</v>
      </c>
      <c r="T68" s="44">
        <v>0</v>
      </c>
      <c r="U68" s="45">
        <v>16.232252595888959</v>
      </c>
      <c r="V68" s="45">
        <v>57.745285018012297</v>
      </c>
      <c r="W68" s="45">
        <v>26.022462386098749</v>
      </c>
      <c r="X68" s="46">
        <v>13.477431659249842</v>
      </c>
      <c r="Y68" s="47" t="s">
        <v>112</v>
      </c>
    </row>
    <row r="69" spans="1:25" ht="12" customHeight="1">
      <c r="A69" s="24" t="s">
        <v>126</v>
      </c>
      <c r="B69" s="44">
        <v>2295</v>
      </c>
      <c r="C69" s="44">
        <f>C70+C71</f>
        <v>8944</v>
      </c>
      <c r="D69" s="44">
        <f>D70+D71</f>
        <v>3</v>
      </c>
      <c r="E69" s="44">
        <f>E70+E71</f>
        <v>10</v>
      </c>
      <c r="F69" s="44">
        <f t="shared" si="0"/>
        <v>-7</v>
      </c>
      <c r="G69" s="44">
        <f t="shared" ref="G69:L69" si="30">G70+G71</f>
        <v>15</v>
      </c>
      <c r="H69" s="44">
        <f t="shared" si="30"/>
        <v>6</v>
      </c>
      <c r="I69" s="44">
        <f t="shared" si="30"/>
        <v>0</v>
      </c>
      <c r="J69" s="44">
        <f t="shared" si="30"/>
        <v>25</v>
      </c>
      <c r="K69" s="44">
        <f t="shared" si="30"/>
        <v>6</v>
      </c>
      <c r="L69" s="44">
        <f t="shared" si="30"/>
        <v>0</v>
      </c>
      <c r="M69" s="44">
        <f t="shared" si="2"/>
        <v>-10</v>
      </c>
      <c r="N69" s="44">
        <f t="shared" si="3"/>
        <v>-17</v>
      </c>
      <c r="P69" s="44">
        <v>1171</v>
      </c>
      <c r="Q69" s="44">
        <v>5228</v>
      </c>
      <c r="R69" s="44">
        <v>2545</v>
      </c>
      <c r="S69" s="44">
        <v>1317</v>
      </c>
      <c r="T69" s="44">
        <v>0</v>
      </c>
      <c r="U69" s="45">
        <v>13.09257602862254</v>
      </c>
      <c r="V69" s="45">
        <v>58.452593917710196</v>
      </c>
      <c r="W69" s="45">
        <v>28.454830053667262</v>
      </c>
      <c r="X69" s="46">
        <v>14.724955277280857</v>
      </c>
      <c r="Y69" s="47" t="s">
        <v>126</v>
      </c>
    </row>
    <row r="70" spans="1:25" ht="12" customHeight="1">
      <c r="A70" s="24" t="s">
        <v>111</v>
      </c>
      <c r="B70" s="44"/>
      <c r="C70" s="44">
        <v>4381</v>
      </c>
      <c r="D70" s="44">
        <v>1</v>
      </c>
      <c r="E70" s="44">
        <v>4</v>
      </c>
      <c r="F70" s="44">
        <f t="shared" ref="F70:F133" si="31">D70-E70</f>
        <v>-3</v>
      </c>
      <c r="G70" s="44">
        <v>8</v>
      </c>
      <c r="H70" s="44">
        <v>3</v>
      </c>
      <c r="I70" s="44">
        <v>0</v>
      </c>
      <c r="J70" s="44">
        <v>10</v>
      </c>
      <c r="K70" s="44">
        <v>4</v>
      </c>
      <c r="L70" s="44">
        <v>0</v>
      </c>
      <c r="M70" s="44">
        <f t="shared" ref="M70:M133" si="32">G70+H70+I70-J70-K70-L70</f>
        <v>-3</v>
      </c>
      <c r="N70" s="44">
        <f t="shared" ref="N70:N133" si="33">F70+M70</f>
        <v>-6</v>
      </c>
      <c r="P70" s="44">
        <v>579</v>
      </c>
      <c r="Q70" s="44">
        <v>2727</v>
      </c>
      <c r="R70" s="44">
        <v>1075</v>
      </c>
      <c r="S70" s="44">
        <v>531</v>
      </c>
      <c r="T70" s="44">
        <v>0</v>
      </c>
      <c r="U70" s="45">
        <v>13.216160693905502</v>
      </c>
      <c r="V70" s="45">
        <v>62.246062542798455</v>
      </c>
      <c r="W70" s="45">
        <v>24.537776763296051</v>
      </c>
      <c r="X70" s="46">
        <v>12.12052042912577</v>
      </c>
      <c r="Y70" s="47" t="s">
        <v>111</v>
      </c>
    </row>
    <row r="71" spans="1:25" ht="12" customHeight="1">
      <c r="A71" s="24" t="s">
        <v>112</v>
      </c>
      <c r="B71" s="44"/>
      <c r="C71" s="44">
        <v>4563</v>
      </c>
      <c r="D71" s="44">
        <v>2</v>
      </c>
      <c r="E71" s="44">
        <v>6</v>
      </c>
      <c r="F71" s="44">
        <f t="shared" si="31"/>
        <v>-4</v>
      </c>
      <c r="G71" s="44">
        <v>7</v>
      </c>
      <c r="H71" s="44">
        <v>3</v>
      </c>
      <c r="I71" s="44">
        <v>0</v>
      </c>
      <c r="J71" s="44">
        <v>15</v>
      </c>
      <c r="K71" s="44">
        <v>2</v>
      </c>
      <c r="L71" s="44">
        <v>0</v>
      </c>
      <c r="M71" s="44">
        <f t="shared" si="32"/>
        <v>-7</v>
      </c>
      <c r="N71" s="44">
        <f t="shared" si="33"/>
        <v>-11</v>
      </c>
      <c r="P71" s="44">
        <v>592</v>
      </c>
      <c r="Q71" s="44">
        <v>2501</v>
      </c>
      <c r="R71" s="44">
        <v>1470</v>
      </c>
      <c r="S71" s="44">
        <v>786</v>
      </c>
      <c r="T71" s="44">
        <v>0</v>
      </c>
      <c r="U71" s="45">
        <v>12.973920666228359</v>
      </c>
      <c r="V71" s="45">
        <v>54.810431733508658</v>
      </c>
      <c r="W71" s="45">
        <v>32.215647600262983</v>
      </c>
      <c r="X71" s="46">
        <v>17.225509533201841</v>
      </c>
      <c r="Y71" s="47" t="s">
        <v>112</v>
      </c>
    </row>
    <row r="72" spans="1:25" ht="12" customHeight="1">
      <c r="A72" s="24" t="s">
        <v>127</v>
      </c>
      <c r="B72" s="44">
        <v>1937</v>
      </c>
      <c r="C72" s="44">
        <f>C73+C74</f>
        <v>7967</v>
      </c>
      <c r="D72" s="44">
        <f>D73+D74</f>
        <v>8</v>
      </c>
      <c r="E72" s="44">
        <f>E73+E74</f>
        <v>14</v>
      </c>
      <c r="F72" s="44">
        <f t="shared" si="31"/>
        <v>-6</v>
      </c>
      <c r="G72" s="44">
        <f t="shared" ref="G72:L72" si="34">G73+G74</f>
        <v>7</v>
      </c>
      <c r="H72" s="44">
        <f t="shared" si="34"/>
        <v>4</v>
      </c>
      <c r="I72" s="44">
        <f t="shared" si="34"/>
        <v>0</v>
      </c>
      <c r="J72" s="44">
        <f t="shared" si="34"/>
        <v>14</v>
      </c>
      <c r="K72" s="44">
        <f t="shared" si="34"/>
        <v>4</v>
      </c>
      <c r="L72" s="44">
        <f t="shared" si="34"/>
        <v>0</v>
      </c>
      <c r="M72" s="44">
        <f t="shared" si="32"/>
        <v>-7</v>
      </c>
      <c r="N72" s="44">
        <f t="shared" si="33"/>
        <v>-13</v>
      </c>
      <c r="P72" s="44">
        <v>1030</v>
      </c>
      <c r="Q72" s="44">
        <v>4499</v>
      </c>
      <c r="R72" s="44">
        <v>2438</v>
      </c>
      <c r="S72" s="44">
        <v>1315</v>
      </c>
      <c r="T72" s="44">
        <v>0</v>
      </c>
      <c r="U72" s="45">
        <v>12.928329358604243</v>
      </c>
      <c r="V72" s="45">
        <v>56.470440567340276</v>
      </c>
      <c r="W72" s="45">
        <v>30.601230074055479</v>
      </c>
      <c r="X72" s="46">
        <v>16.505585540353959</v>
      </c>
      <c r="Y72" s="47" t="s">
        <v>127</v>
      </c>
    </row>
    <row r="73" spans="1:25" ht="12" customHeight="1">
      <c r="A73" s="24" t="s">
        <v>111</v>
      </c>
      <c r="B73" s="44" t="s">
        <v>98</v>
      </c>
      <c r="C73" s="44">
        <v>3892</v>
      </c>
      <c r="D73" s="44">
        <v>4</v>
      </c>
      <c r="E73" s="44">
        <v>6</v>
      </c>
      <c r="F73" s="44">
        <f t="shared" si="31"/>
        <v>-2</v>
      </c>
      <c r="G73" s="44">
        <v>3</v>
      </c>
      <c r="H73" s="44">
        <v>2</v>
      </c>
      <c r="I73" s="44">
        <v>0</v>
      </c>
      <c r="J73" s="44">
        <v>9</v>
      </c>
      <c r="K73" s="44">
        <v>2</v>
      </c>
      <c r="L73" s="44">
        <v>0</v>
      </c>
      <c r="M73" s="44">
        <f t="shared" si="32"/>
        <v>-6</v>
      </c>
      <c r="N73" s="44">
        <f t="shared" si="33"/>
        <v>-8</v>
      </c>
      <c r="P73" s="44">
        <v>541</v>
      </c>
      <c r="Q73" s="44">
        <v>2344</v>
      </c>
      <c r="R73" s="44">
        <v>1007</v>
      </c>
      <c r="S73" s="44">
        <v>509</v>
      </c>
      <c r="T73" s="44">
        <v>0</v>
      </c>
      <c r="U73" s="45">
        <v>13.900308324768757</v>
      </c>
      <c r="V73" s="45">
        <v>60.226104830421377</v>
      </c>
      <c r="W73" s="45">
        <v>25.873586844809864</v>
      </c>
      <c r="X73" s="46">
        <v>13.078108941418293</v>
      </c>
      <c r="Y73" s="47" t="s">
        <v>111</v>
      </c>
    </row>
    <row r="74" spans="1:25" ht="12" customHeight="1">
      <c r="A74" s="48" t="s">
        <v>112</v>
      </c>
      <c r="B74" s="49" t="s">
        <v>98</v>
      </c>
      <c r="C74" s="49">
        <v>4075</v>
      </c>
      <c r="D74" s="49">
        <v>4</v>
      </c>
      <c r="E74" s="49">
        <v>8</v>
      </c>
      <c r="F74" s="49">
        <f t="shared" si="31"/>
        <v>-4</v>
      </c>
      <c r="G74" s="49">
        <v>4</v>
      </c>
      <c r="H74" s="49">
        <v>2</v>
      </c>
      <c r="I74" s="49">
        <v>0</v>
      </c>
      <c r="J74" s="49">
        <v>5</v>
      </c>
      <c r="K74" s="49">
        <v>2</v>
      </c>
      <c r="L74" s="49">
        <v>0</v>
      </c>
      <c r="M74" s="49">
        <f t="shared" si="32"/>
        <v>-1</v>
      </c>
      <c r="N74" s="49">
        <f t="shared" si="33"/>
        <v>-5</v>
      </c>
      <c r="P74" s="49">
        <v>489</v>
      </c>
      <c r="Q74" s="49">
        <v>2155</v>
      </c>
      <c r="R74" s="49">
        <v>1431</v>
      </c>
      <c r="S74" s="49">
        <v>806</v>
      </c>
      <c r="T74" s="49">
        <v>0</v>
      </c>
      <c r="U74" s="50">
        <v>12</v>
      </c>
      <c r="V74" s="50">
        <v>52.883435582822081</v>
      </c>
      <c r="W74" s="50">
        <v>35.116564417177912</v>
      </c>
      <c r="X74" s="51">
        <v>19.779141104294478</v>
      </c>
      <c r="Y74" s="52" t="s">
        <v>112</v>
      </c>
    </row>
    <row r="75" spans="1:25" ht="12" customHeight="1">
      <c r="A75" s="24" t="s">
        <v>128</v>
      </c>
      <c r="B75" s="44">
        <f>B78+B81+B84+B99+B117</f>
        <v>191666</v>
      </c>
      <c r="C75" s="44">
        <f>C78+C81+C84+C99+C117</f>
        <v>562961</v>
      </c>
      <c r="D75" s="44">
        <f>D78+D81+D84+D99+D117</f>
        <v>410</v>
      </c>
      <c r="E75" s="44">
        <f>E78+E81+E84+E99+E117</f>
        <v>455</v>
      </c>
      <c r="F75" s="44">
        <f t="shared" si="31"/>
        <v>-45</v>
      </c>
      <c r="G75" s="44">
        <f t="shared" ref="G75:L77" si="35">G78+G81+G84+G99+G117</f>
        <v>678</v>
      </c>
      <c r="H75" s="44">
        <f t="shared" si="35"/>
        <v>600</v>
      </c>
      <c r="I75" s="44">
        <f t="shared" si="35"/>
        <v>7</v>
      </c>
      <c r="J75" s="44">
        <f t="shared" si="35"/>
        <v>621</v>
      </c>
      <c r="K75" s="44">
        <f t="shared" si="35"/>
        <v>560</v>
      </c>
      <c r="L75" s="44">
        <f t="shared" si="35"/>
        <v>12</v>
      </c>
      <c r="M75" s="44">
        <f t="shared" si="32"/>
        <v>92</v>
      </c>
      <c r="N75" s="44">
        <f t="shared" si="33"/>
        <v>47</v>
      </c>
      <c r="P75" s="44">
        <v>86629</v>
      </c>
      <c r="Q75" s="44">
        <v>366862</v>
      </c>
      <c r="R75" s="44">
        <v>109234</v>
      </c>
      <c r="S75" s="44">
        <v>51157</v>
      </c>
      <c r="T75" s="44">
        <v>236</v>
      </c>
      <c r="U75" s="45">
        <v>15.388099708505562</v>
      </c>
      <c r="V75" s="45">
        <v>65.166503541097882</v>
      </c>
      <c r="W75" s="45">
        <v>19.403475551592383</v>
      </c>
      <c r="X75" s="46">
        <v>9.0871303695993149</v>
      </c>
      <c r="Y75" s="47" t="s">
        <v>128</v>
      </c>
    </row>
    <row r="76" spans="1:25" ht="12" customHeight="1">
      <c r="A76" s="24" t="s">
        <v>103</v>
      </c>
      <c r="B76" s="44" t="s">
        <v>98</v>
      </c>
      <c r="C76" s="44">
        <f t="shared" ref="C76:E77" si="36">C79+C82+C85+C100+C118</f>
        <v>277090</v>
      </c>
      <c r="D76" s="44">
        <f t="shared" si="36"/>
        <v>190</v>
      </c>
      <c r="E76" s="44">
        <f t="shared" si="36"/>
        <v>257</v>
      </c>
      <c r="F76" s="44">
        <f t="shared" si="31"/>
        <v>-67</v>
      </c>
      <c r="G76" s="44">
        <f t="shared" si="35"/>
        <v>313</v>
      </c>
      <c r="H76" s="44">
        <f t="shared" si="35"/>
        <v>310</v>
      </c>
      <c r="I76" s="44">
        <f t="shared" si="35"/>
        <v>5</v>
      </c>
      <c r="J76" s="44">
        <f t="shared" si="35"/>
        <v>292</v>
      </c>
      <c r="K76" s="44">
        <f t="shared" si="35"/>
        <v>299</v>
      </c>
      <c r="L76" s="44">
        <f t="shared" si="35"/>
        <v>9</v>
      </c>
      <c r="M76" s="44">
        <f t="shared" si="32"/>
        <v>28</v>
      </c>
      <c r="N76" s="44">
        <f t="shared" si="33"/>
        <v>-39</v>
      </c>
      <c r="P76" s="44">
        <v>44304</v>
      </c>
      <c r="Q76" s="44">
        <v>187556</v>
      </c>
      <c r="R76" s="44">
        <v>45073</v>
      </c>
      <c r="S76" s="44">
        <v>18868</v>
      </c>
      <c r="T76" s="44">
        <v>157</v>
      </c>
      <c r="U76" s="45">
        <v>15.989028835396441</v>
      </c>
      <c r="V76" s="45">
        <v>67.687754881085567</v>
      </c>
      <c r="W76" s="45">
        <v>16.26655599263777</v>
      </c>
      <c r="X76" s="46">
        <v>6.8093399256559248</v>
      </c>
      <c r="Y76" s="47" t="s">
        <v>103</v>
      </c>
    </row>
    <row r="77" spans="1:25" ht="12" customHeight="1">
      <c r="A77" s="48" t="s">
        <v>104</v>
      </c>
      <c r="B77" s="49" t="s">
        <v>98</v>
      </c>
      <c r="C77" s="49">
        <f t="shared" si="36"/>
        <v>285871</v>
      </c>
      <c r="D77" s="49">
        <f t="shared" si="36"/>
        <v>220</v>
      </c>
      <c r="E77" s="49">
        <f t="shared" si="36"/>
        <v>198</v>
      </c>
      <c r="F77" s="49">
        <f t="shared" si="31"/>
        <v>22</v>
      </c>
      <c r="G77" s="49">
        <f t="shared" si="35"/>
        <v>365</v>
      </c>
      <c r="H77" s="49">
        <f t="shared" si="35"/>
        <v>290</v>
      </c>
      <c r="I77" s="49">
        <f t="shared" si="35"/>
        <v>2</v>
      </c>
      <c r="J77" s="49">
        <f t="shared" si="35"/>
        <v>329</v>
      </c>
      <c r="K77" s="49">
        <f t="shared" si="35"/>
        <v>261</v>
      </c>
      <c r="L77" s="49">
        <f t="shared" si="35"/>
        <v>3</v>
      </c>
      <c r="M77" s="49">
        <f t="shared" si="32"/>
        <v>64</v>
      </c>
      <c r="N77" s="49">
        <f t="shared" si="33"/>
        <v>86</v>
      </c>
      <c r="P77" s="49">
        <v>42325</v>
      </c>
      <c r="Q77" s="49">
        <v>179306</v>
      </c>
      <c r="R77" s="49">
        <v>64161</v>
      </c>
      <c r="S77" s="49">
        <v>32289</v>
      </c>
      <c r="T77" s="49">
        <v>79</v>
      </c>
      <c r="U77" s="50">
        <v>14.805629112431831</v>
      </c>
      <c r="V77" s="50">
        <v>62.722696600914396</v>
      </c>
      <c r="W77" s="50">
        <v>22.444039444364766</v>
      </c>
      <c r="X77" s="51">
        <v>11.294954717337541</v>
      </c>
      <c r="Y77" s="52" t="s">
        <v>104</v>
      </c>
    </row>
    <row r="78" spans="1:25" ht="12" customHeight="1">
      <c r="A78" s="24" t="s">
        <v>129</v>
      </c>
      <c r="B78" s="44">
        <v>126397</v>
      </c>
      <c r="C78" s="44">
        <f>C79+C80</f>
        <v>339525</v>
      </c>
      <c r="D78" s="44">
        <f>D79+D80</f>
        <v>282</v>
      </c>
      <c r="E78" s="44">
        <f>E79+E80</f>
        <v>237</v>
      </c>
      <c r="F78" s="44">
        <f t="shared" si="31"/>
        <v>45</v>
      </c>
      <c r="G78" s="44">
        <f t="shared" ref="G78:L78" si="37">G79+G80</f>
        <v>334</v>
      </c>
      <c r="H78" s="44">
        <f t="shared" si="37"/>
        <v>408</v>
      </c>
      <c r="I78" s="44">
        <f t="shared" si="37"/>
        <v>2</v>
      </c>
      <c r="J78" s="44">
        <f t="shared" si="37"/>
        <v>303</v>
      </c>
      <c r="K78" s="44">
        <f t="shared" si="37"/>
        <v>400</v>
      </c>
      <c r="L78" s="44">
        <f t="shared" si="37"/>
        <v>7</v>
      </c>
      <c r="M78" s="44">
        <f t="shared" si="32"/>
        <v>34</v>
      </c>
      <c r="N78" s="44">
        <f t="shared" si="33"/>
        <v>79</v>
      </c>
      <c r="P78" s="44">
        <v>52908</v>
      </c>
      <c r="Q78" s="44">
        <v>227865</v>
      </c>
      <c r="R78" s="44">
        <v>58608</v>
      </c>
      <c r="S78" s="44">
        <v>26576</v>
      </c>
      <c r="T78" s="44">
        <v>144</v>
      </c>
      <c r="U78" s="45">
        <v>15.582946763861278</v>
      </c>
      <c r="V78" s="45">
        <v>67.112878285840509</v>
      </c>
      <c r="W78" s="45">
        <v>17.261762756792578</v>
      </c>
      <c r="X78" s="46">
        <v>7.8274059347617992</v>
      </c>
      <c r="Y78" s="47" t="s">
        <v>129</v>
      </c>
    </row>
    <row r="79" spans="1:25" ht="12" customHeight="1">
      <c r="A79" s="24" t="s">
        <v>106</v>
      </c>
      <c r="B79" s="44" t="s">
        <v>98</v>
      </c>
      <c r="C79" s="44">
        <v>167786</v>
      </c>
      <c r="D79" s="44">
        <v>126</v>
      </c>
      <c r="E79" s="44">
        <v>130</v>
      </c>
      <c r="F79" s="44">
        <f t="shared" si="31"/>
        <v>-4</v>
      </c>
      <c r="G79" s="44">
        <v>157</v>
      </c>
      <c r="H79" s="44">
        <v>217</v>
      </c>
      <c r="I79" s="44">
        <v>2</v>
      </c>
      <c r="J79" s="44">
        <v>157</v>
      </c>
      <c r="K79" s="44">
        <v>220</v>
      </c>
      <c r="L79" s="44">
        <v>6</v>
      </c>
      <c r="M79" s="44">
        <f t="shared" si="32"/>
        <v>-7</v>
      </c>
      <c r="N79" s="44">
        <f t="shared" si="33"/>
        <v>-11</v>
      </c>
      <c r="P79" s="44">
        <v>26987</v>
      </c>
      <c r="Q79" s="44">
        <v>116315</v>
      </c>
      <c r="R79" s="44">
        <v>24384</v>
      </c>
      <c r="S79" s="44">
        <v>9849</v>
      </c>
      <c r="T79" s="44">
        <v>100</v>
      </c>
      <c r="U79" s="45">
        <v>16.08417865614533</v>
      </c>
      <c r="V79" s="45">
        <v>69.323423885187083</v>
      </c>
      <c r="W79" s="45">
        <v>14.532797730442349</v>
      </c>
      <c r="X79" s="46">
        <v>5.8699772329038185</v>
      </c>
      <c r="Y79" s="47" t="s">
        <v>106</v>
      </c>
    </row>
    <row r="80" spans="1:25" ht="12" customHeight="1">
      <c r="A80" s="24" t="s">
        <v>107</v>
      </c>
      <c r="B80" s="44" t="s">
        <v>98</v>
      </c>
      <c r="C80" s="44">
        <v>171739</v>
      </c>
      <c r="D80" s="44">
        <v>156</v>
      </c>
      <c r="E80" s="44">
        <v>107</v>
      </c>
      <c r="F80" s="44">
        <f t="shared" si="31"/>
        <v>49</v>
      </c>
      <c r="G80" s="44">
        <v>177</v>
      </c>
      <c r="H80" s="44">
        <v>191</v>
      </c>
      <c r="I80" s="44">
        <v>0</v>
      </c>
      <c r="J80" s="44">
        <v>146</v>
      </c>
      <c r="K80" s="44">
        <v>180</v>
      </c>
      <c r="L80" s="44">
        <v>1</v>
      </c>
      <c r="M80" s="44">
        <f t="shared" si="32"/>
        <v>41</v>
      </c>
      <c r="N80" s="44">
        <f t="shared" si="33"/>
        <v>90</v>
      </c>
      <c r="P80" s="44">
        <v>25921</v>
      </c>
      <c r="Q80" s="44">
        <v>111550</v>
      </c>
      <c r="R80" s="44">
        <v>34224</v>
      </c>
      <c r="S80" s="44">
        <v>16727</v>
      </c>
      <c r="T80" s="44">
        <v>44</v>
      </c>
      <c r="U80" s="45">
        <v>15.093251969558457</v>
      </c>
      <c r="V80" s="45">
        <v>64.953213888516885</v>
      </c>
      <c r="W80" s="45">
        <v>19.927913869301673</v>
      </c>
      <c r="X80" s="46">
        <v>9.7397795491996586</v>
      </c>
      <c r="Y80" s="47" t="s">
        <v>107</v>
      </c>
    </row>
    <row r="81" spans="1:25" ht="12" customHeight="1">
      <c r="A81" s="24" t="s">
        <v>130</v>
      </c>
      <c r="B81" s="44">
        <v>21744</v>
      </c>
      <c r="C81" s="44">
        <f>C82+C83</f>
        <v>67947</v>
      </c>
      <c r="D81" s="44">
        <f>D82+D83</f>
        <v>43</v>
      </c>
      <c r="E81" s="44">
        <f>E82+E83</f>
        <v>50</v>
      </c>
      <c r="F81" s="44">
        <f t="shared" si="31"/>
        <v>-7</v>
      </c>
      <c r="G81" s="44">
        <f t="shared" ref="G81:L81" si="38">G82+G83</f>
        <v>143</v>
      </c>
      <c r="H81" s="44">
        <f t="shared" si="38"/>
        <v>79</v>
      </c>
      <c r="I81" s="44">
        <f t="shared" si="38"/>
        <v>3</v>
      </c>
      <c r="J81" s="44">
        <f t="shared" si="38"/>
        <v>99</v>
      </c>
      <c r="K81" s="44">
        <f t="shared" si="38"/>
        <v>62</v>
      </c>
      <c r="L81" s="44">
        <f t="shared" si="38"/>
        <v>3</v>
      </c>
      <c r="M81" s="44">
        <f t="shared" si="32"/>
        <v>61</v>
      </c>
      <c r="N81" s="44">
        <f t="shared" si="33"/>
        <v>54</v>
      </c>
      <c r="P81" s="44">
        <v>10882</v>
      </c>
      <c r="Q81" s="44">
        <v>44308</v>
      </c>
      <c r="R81" s="44">
        <v>12757</v>
      </c>
      <c r="S81" s="44">
        <v>6037</v>
      </c>
      <c r="T81" s="44">
        <v>0</v>
      </c>
      <c r="U81" s="45">
        <v>16.015423786186293</v>
      </c>
      <c r="V81" s="45">
        <v>65.209648696778373</v>
      </c>
      <c r="W81" s="45">
        <v>18.774927517035337</v>
      </c>
      <c r="X81" s="46">
        <v>8.8848661456723619</v>
      </c>
      <c r="Y81" s="47" t="s">
        <v>130</v>
      </c>
    </row>
    <row r="82" spans="1:25" ht="12" customHeight="1">
      <c r="A82" s="24" t="s">
        <v>106</v>
      </c>
      <c r="B82" s="44" t="s">
        <v>98</v>
      </c>
      <c r="C82" s="44">
        <v>33185</v>
      </c>
      <c r="D82" s="44">
        <v>26</v>
      </c>
      <c r="E82" s="44">
        <v>32</v>
      </c>
      <c r="F82" s="44">
        <f t="shared" si="31"/>
        <v>-6</v>
      </c>
      <c r="G82" s="44">
        <v>71</v>
      </c>
      <c r="H82" s="44">
        <v>38</v>
      </c>
      <c r="I82" s="44">
        <v>3</v>
      </c>
      <c r="J82" s="44">
        <v>44</v>
      </c>
      <c r="K82" s="44">
        <v>25</v>
      </c>
      <c r="L82" s="44">
        <v>3</v>
      </c>
      <c r="M82" s="44">
        <f t="shared" si="32"/>
        <v>40</v>
      </c>
      <c r="N82" s="44">
        <f t="shared" si="33"/>
        <v>34</v>
      </c>
      <c r="P82" s="44">
        <v>5669</v>
      </c>
      <c r="Q82" s="44">
        <v>22378</v>
      </c>
      <c r="R82" s="44">
        <v>5138</v>
      </c>
      <c r="S82" s="44">
        <v>2143</v>
      </c>
      <c r="T82" s="44">
        <v>0</v>
      </c>
      <c r="U82" s="45">
        <v>17.083019436492393</v>
      </c>
      <c r="V82" s="45">
        <v>67.434081663402139</v>
      </c>
      <c r="W82" s="45">
        <v>15.482898900105468</v>
      </c>
      <c r="X82" s="46">
        <v>6.4577369293355433</v>
      </c>
      <c r="Y82" s="47" t="s">
        <v>106</v>
      </c>
    </row>
    <row r="83" spans="1:25" ht="12" customHeight="1">
      <c r="A83" s="24" t="s">
        <v>107</v>
      </c>
      <c r="B83" s="49" t="s">
        <v>98</v>
      </c>
      <c r="C83" s="49">
        <v>34762</v>
      </c>
      <c r="D83" s="49">
        <v>17</v>
      </c>
      <c r="E83" s="49">
        <v>18</v>
      </c>
      <c r="F83" s="49">
        <f t="shared" si="31"/>
        <v>-1</v>
      </c>
      <c r="G83" s="49">
        <v>72</v>
      </c>
      <c r="H83" s="49">
        <v>41</v>
      </c>
      <c r="I83" s="49">
        <v>0</v>
      </c>
      <c r="J83" s="49">
        <v>55</v>
      </c>
      <c r="K83" s="49">
        <v>37</v>
      </c>
      <c r="L83" s="49">
        <v>0</v>
      </c>
      <c r="M83" s="49">
        <f t="shared" si="32"/>
        <v>21</v>
      </c>
      <c r="N83" s="49">
        <f t="shared" si="33"/>
        <v>20</v>
      </c>
      <c r="P83" s="49">
        <v>5213</v>
      </c>
      <c r="Q83" s="49">
        <v>21930</v>
      </c>
      <c r="R83" s="49">
        <v>7619</v>
      </c>
      <c r="S83" s="49">
        <v>3894</v>
      </c>
      <c r="T83" s="49">
        <v>0</v>
      </c>
      <c r="U83" s="50">
        <v>14.996260284218399</v>
      </c>
      <c r="V83" s="50">
        <v>63.086128531154706</v>
      </c>
      <c r="W83" s="50">
        <v>21.917611184626892</v>
      </c>
      <c r="X83" s="51">
        <v>11.201887118117485</v>
      </c>
      <c r="Y83" s="47" t="s">
        <v>107</v>
      </c>
    </row>
    <row r="84" spans="1:25" ht="12" customHeight="1">
      <c r="A84" s="24" t="s">
        <v>131</v>
      </c>
      <c r="B84" s="44">
        <f>SUM(B87:B98)</f>
        <v>8654</v>
      </c>
      <c r="C84" s="44">
        <f t="shared" ref="C84:E86" si="39">C87+C90+C93+C96</f>
        <v>31817</v>
      </c>
      <c r="D84" s="44">
        <f t="shared" si="39"/>
        <v>28</v>
      </c>
      <c r="E84" s="44">
        <f t="shared" si="39"/>
        <v>26</v>
      </c>
      <c r="F84" s="44">
        <f t="shared" si="31"/>
        <v>2</v>
      </c>
      <c r="G84" s="44">
        <f t="shared" ref="G84:L86" si="40">G87+G90+G93+G96</f>
        <v>50</v>
      </c>
      <c r="H84" s="44">
        <f t="shared" si="40"/>
        <v>31</v>
      </c>
      <c r="I84" s="44">
        <f t="shared" si="40"/>
        <v>0</v>
      </c>
      <c r="J84" s="44">
        <f t="shared" si="40"/>
        <v>65</v>
      </c>
      <c r="K84" s="44">
        <f t="shared" si="40"/>
        <v>36</v>
      </c>
      <c r="L84" s="44">
        <f t="shared" si="40"/>
        <v>0</v>
      </c>
      <c r="M84" s="44">
        <f t="shared" si="32"/>
        <v>-20</v>
      </c>
      <c r="N84" s="44">
        <f t="shared" si="33"/>
        <v>-18</v>
      </c>
      <c r="P84" s="44">
        <v>4862</v>
      </c>
      <c r="Q84" s="44">
        <v>19840</v>
      </c>
      <c r="R84" s="44">
        <v>7025</v>
      </c>
      <c r="S84" s="44">
        <v>3336</v>
      </c>
      <c r="T84" s="44">
        <v>90</v>
      </c>
      <c r="U84" s="45">
        <v>15.281139013734796</v>
      </c>
      <c r="V84" s="45">
        <v>62.3566018166389</v>
      </c>
      <c r="W84" s="45">
        <v>22.079391520256468</v>
      </c>
      <c r="X84" s="46">
        <v>10.484960869975172</v>
      </c>
      <c r="Y84" s="47" t="s">
        <v>131</v>
      </c>
    </row>
    <row r="85" spans="1:25" ht="12" customHeight="1">
      <c r="A85" s="24" t="s">
        <v>106</v>
      </c>
      <c r="B85" s="44" t="s">
        <v>98</v>
      </c>
      <c r="C85" s="44">
        <f t="shared" si="39"/>
        <v>15608</v>
      </c>
      <c r="D85" s="44">
        <f t="shared" si="39"/>
        <v>14</v>
      </c>
      <c r="E85" s="44">
        <f t="shared" si="39"/>
        <v>22</v>
      </c>
      <c r="F85" s="44">
        <f t="shared" si="31"/>
        <v>-8</v>
      </c>
      <c r="G85" s="44">
        <f t="shared" si="40"/>
        <v>22</v>
      </c>
      <c r="H85" s="44">
        <f t="shared" si="40"/>
        <v>17</v>
      </c>
      <c r="I85" s="44">
        <f t="shared" si="40"/>
        <v>0</v>
      </c>
      <c r="J85" s="44">
        <f t="shared" si="40"/>
        <v>30</v>
      </c>
      <c r="K85" s="44">
        <f t="shared" si="40"/>
        <v>21</v>
      </c>
      <c r="L85" s="44">
        <f t="shared" si="40"/>
        <v>0</v>
      </c>
      <c r="M85" s="44">
        <f t="shared" si="32"/>
        <v>-12</v>
      </c>
      <c r="N85" s="44">
        <f t="shared" si="33"/>
        <v>-20</v>
      </c>
      <c r="P85" s="44">
        <v>2504</v>
      </c>
      <c r="Q85" s="44">
        <v>10140</v>
      </c>
      <c r="R85" s="44">
        <v>2907</v>
      </c>
      <c r="S85" s="44">
        <v>1261</v>
      </c>
      <c r="T85" s="44">
        <v>57</v>
      </c>
      <c r="U85" s="45">
        <v>16.043054843669914</v>
      </c>
      <c r="V85" s="45">
        <v>64.966683751922091</v>
      </c>
      <c r="W85" s="45">
        <v>18.625064069707843</v>
      </c>
      <c r="X85" s="46">
        <v>8.0791901588928745</v>
      </c>
      <c r="Y85" s="47" t="s">
        <v>106</v>
      </c>
    </row>
    <row r="86" spans="1:25" ht="12" customHeight="1">
      <c r="A86" s="24" t="s">
        <v>107</v>
      </c>
      <c r="B86" s="49" t="s">
        <v>98</v>
      </c>
      <c r="C86" s="49">
        <f t="shared" si="39"/>
        <v>16209</v>
      </c>
      <c r="D86" s="49">
        <f t="shared" si="39"/>
        <v>14</v>
      </c>
      <c r="E86" s="49">
        <f t="shared" si="39"/>
        <v>4</v>
      </c>
      <c r="F86" s="49">
        <f t="shared" si="31"/>
        <v>10</v>
      </c>
      <c r="G86" s="49">
        <f t="shared" si="40"/>
        <v>28</v>
      </c>
      <c r="H86" s="49">
        <f t="shared" si="40"/>
        <v>14</v>
      </c>
      <c r="I86" s="49">
        <f t="shared" si="40"/>
        <v>0</v>
      </c>
      <c r="J86" s="49">
        <f t="shared" si="40"/>
        <v>35</v>
      </c>
      <c r="K86" s="49">
        <f t="shared" si="40"/>
        <v>15</v>
      </c>
      <c r="L86" s="49">
        <f t="shared" si="40"/>
        <v>0</v>
      </c>
      <c r="M86" s="49">
        <f t="shared" si="32"/>
        <v>-8</v>
      </c>
      <c r="N86" s="49">
        <f t="shared" si="33"/>
        <v>2</v>
      </c>
      <c r="P86" s="49">
        <v>2358</v>
      </c>
      <c r="Q86" s="49">
        <v>9700</v>
      </c>
      <c r="R86" s="49">
        <v>4118</v>
      </c>
      <c r="S86" s="49">
        <v>2075</v>
      </c>
      <c r="T86" s="49">
        <v>33</v>
      </c>
      <c r="U86" s="50">
        <v>14.547473625763466</v>
      </c>
      <c r="V86" s="50">
        <v>59.8432969338022</v>
      </c>
      <c r="W86" s="50">
        <v>25.405638842618298</v>
      </c>
      <c r="X86" s="51">
        <v>12.801530014189646</v>
      </c>
      <c r="Y86" s="47" t="s">
        <v>107</v>
      </c>
    </row>
    <row r="87" spans="1:25" ht="12" customHeight="1">
      <c r="A87" s="24" t="s">
        <v>132</v>
      </c>
      <c r="B87" s="44">
        <v>1610</v>
      </c>
      <c r="C87" s="44">
        <f>C88+C89</f>
        <v>6443</v>
      </c>
      <c r="D87" s="44">
        <f>D88+D89</f>
        <v>4</v>
      </c>
      <c r="E87" s="44">
        <f>E88+E89</f>
        <v>4</v>
      </c>
      <c r="F87" s="44">
        <f t="shared" si="31"/>
        <v>0</v>
      </c>
      <c r="G87" s="44">
        <f t="shared" ref="G87:L87" si="41">G88+G89</f>
        <v>5</v>
      </c>
      <c r="H87" s="44">
        <f t="shared" si="41"/>
        <v>4</v>
      </c>
      <c r="I87" s="44">
        <f t="shared" si="41"/>
        <v>0</v>
      </c>
      <c r="J87" s="44">
        <f t="shared" si="41"/>
        <v>1</v>
      </c>
      <c r="K87" s="44">
        <f t="shared" si="41"/>
        <v>4</v>
      </c>
      <c r="L87" s="44">
        <f t="shared" si="41"/>
        <v>0</v>
      </c>
      <c r="M87" s="44">
        <f t="shared" si="32"/>
        <v>4</v>
      </c>
      <c r="N87" s="44">
        <f t="shared" si="33"/>
        <v>4</v>
      </c>
      <c r="P87" s="44">
        <v>962</v>
      </c>
      <c r="Q87" s="44">
        <v>3885</v>
      </c>
      <c r="R87" s="44">
        <v>1596</v>
      </c>
      <c r="S87" s="44">
        <v>809</v>
      </c>
      <c r="T87" s="44">
        <v>0</v>
      </c>
      <c r="U87" s="45">
        <v>14.9309327952817</v>
      </c>
      <c r="V87" s="45">
        <v>60.297997827099181</v>
      </c>
      <c r="W87" s="45">
        <v>24.771069377619121</v>
      </c>
      <c r="X87" s="46">
        <v>12.556262610585131</v>
      </c>
      <c r="Y87" s="47" t="s">
        <v>132</v>
      </c>
    </row>
    <row r="88" spans="1:25" ht="12" customHeight="1">
      <c r="A88" s="24" t="s">
        <v>111</v>
      </c>
      <c r="B88" s="44" t="s">
        <v>98</v>
      </c>
      <c r="C88" s="44">
        <v>3167</v>
      </c>
      <c r="D88" s="44">
        <v>2</v>
      </c>
      <c r="E88" s="44">
        <v>3</v>
      </c>
      <c r="F88" s="44">
        <f t="shared" si="31"/>
        <v>-1</v>
      </c>
      <c r="G88" s="44">
        <v>4</v>
      </c>
      <c r="H88" s="44">
        <v>1</v>
      </c>
      <c r="I88" s="44">
        <v>0</v>
      </c>
      <c r="J88" s="44">
        <v>0</v>
      </c>
      <c r="K88" s="44">
        <v>3</v>
      </c>
      <c r="L88" s="44">
        <v>0</v>
      </c>
      <c r="M88" s="44">
        <f t="shared" si="32"/>
        <v>2</v>
      </c>
      <c r="N88" s="44">
        <f t="shared" si="33"/>
        <v>1</v>
      </c>
      <c r="P88" s="44">
        <v>500</v>
      </c>
      <c r="Q88" s="44">
        <v>2006</v>
      </c>
      <c r="R88" s="44">
        <v>661</v>
      </c>
      <c r="S88" s="44">
        <v>304</v>
      </c>
      <c r="T88" s="44">
        <v>0</v>
      </c>
      <c r="U88" s="45">
        <v>15.787811809283234</v>
      </c>
      <c r="V88" s="45">
        <v>63.340700978844332</v>
      </c>
      <c r="W88" s="45">
        <v>20.871487211872434</v>
      </c>
      <c r="X88" s="46">
        <v>9.598989580044206</v>
      </c>
      <c r="Y88" s="47" t="s">
        <v>111</v>
      </c>
    </row>
    <row r="89" spans="1:25" ht="12" customHeight="1">
      <c r="A89" s="24" t="s">
        <v>112</v>
      </c>
      <c r="B89" s="44" t="s">
        <v>98</v>
      </c>
      <c r="C89" s="44">
        <v>3276</v>
      </c>
      <c r="D89" s="44">
        <v>2</v>
      </c>
      <c r="E89" s="44">
        <v>1</v>
      </c>
      <c r="F89" s="44">
        <f t="shared" si="31"/>
        <v>1</v>
      </c>
      <c r="G89" s="44">
        <v>1</v>
      </c>
      <c r="H89" s="44">
        <v>3</v>
      </c>
      <c r="I89" s="44">
        <v>0</v>
      </c>
      <c r="J89" s="44">
        <v>1</v>
      </c>
      <c r="K89" s="44">
        <v>1</v>
      </c>
      <c r="L89" s="44">
        <v>0</v>
      </c>
      <c r="M89" s="44">
        <f t="shared" si="32"/>
        <v>2</v>
      </c>
      <c r="N89" s="44">
        <f t="shared" si="33"/>
        <v>3</v>
      </c>
      <c r="P89" s="44">
        <v>462</v>
      </c>
      <c r="Q89" s="44">
        <v>1879</v>
      </c>
      <c r="R89" s="44">
        <v>935</v>
      </c>
      <c r="S89" s="44">
        <v>505</v>
      </c>
      <c r="T89" s="44">
        <v>0</v>
      </c>
      <c r="U89" s="45">
        <v>14.102564102564102</v>
      </c>
      <c r="V89" s="45">
        <v>57.356532356532355</v>
      </c>
      <c r="W89" s="45">
        <v>28.540903540903539</v>
      </c>
      <c r="X89" s="46">
        <v>15.415140415140415</v>
      </c>
      <c r="Y89" s="47" t="s">
        <v>112</v>
      </c>
    </row>
    <row r="90" spans="1:25" ht="12" customHeight="1">
      <c r="A90" s="24" t="s">
        <v>133</v>
      </c>
      <c r="B90" s="44">
        <v>3882</v>
      </c>
      <c r="C90" s="44">
        <f>C91+C92</f>
        <v>12713</v>
      </c>
      <c r="D90" s="44">
        <f>D91+D92</f>
        <v>15</v>
      </c>
      <c r="E90" s="44">
        <f>E91+E92</f>
        <v>9</v>
      </c>
      <c r="F90" s="44">
        <f t="shared" si="31"/>
        <v>6</v>
      </c>
      <c r="G90" s="44">
        <f t="shared" ref="G90:L90" si="42">G91+G92</f>
        <v>30</v>
      </c>
      <c r="H90" s="44">
        <f t="shared" si="42"/>
        <v>11</v>
      </c>
      <c r="I90" s="44">
        <f t="shared" si="42"/>
        <v>0</v>
      </c>
      <c r="J90" s="44">
        <f t="shared" si="42"/>
        <v>28</v>
      </c>
      <c r="K90" s="44">
        <f t="shared" si="42"/>
        <v>17</v>
      </c>
      <c r="L90" s="44">
        <f t="shared" si="42"/>
        <v>0</v>
      </c>
      <c r="M90" s="44">
        <f t="shared" si="32"/>
        <v>-4</v>
      </c>
      <c r="N90" s="44">
        <f t="shared" si="33"/>
        <v>2</v>
      </c>
      <c r="P90" s="44">
        <v>2102</v>
      </c>
      <c r="Q90" s="44">
        <v>8157</v>
      </c>
      <c r="R90" s="44">
        <v>2365</v>
      </c>
      <c r="S90" s="44">
        <v>1050</v>
      </c>
      <c r="T90" s="44">
        <v>89</v>
      </c>
      <c r="U90" s="45">
        <v>16.534256273106269</v>
      </c>
      <c r="V90" s="45">
        <v>64.162668134979938</v>
      </c>
      <c r="W90" s="45">
        <v>18.603004798238025</v>
      </c>
      <c r="X90" s="46">
        <v>8.2592621725792501</v>
      </c>
      <c r="Y90" s="47" t="s">
        <v>133</v>
      </c>
    </row>
    <row r="91" spans="1:25" ht="12" customHeight="1">
      <c r="A91" s="24" t="s">
        <v>111</v>
      </c>
      <c r="B91" s="44" t="s">
        <v>98</v>
      </c>
      <c r="C91" s="44">
        <v>6213</v>
      </c>
      <c r="D91" s="44">
        <v>8</v>
      </c>
      <c r="E91" s="44">
        <v>8</v>
      </c>
      <c r="F91" s="44">
        <f t="shared" si="31"/>
        <v>0</v>
      </c>
      <c r="G91" s="44">
        <v>12</v>
      </c>
      <c r="H91" s="44">
        <v>8</v>
      </c>
      <c r="I91" s="44">
        <v>0</v>
      </c>
      <c r="J91" s="44">
        <v>15</v>
      </c>
      <c r="K91" s="44">
        <v>11</v>
      </c>
      <c r="L91" s="44">
        <v>0</v>
      </c>
      <c r="M91" s="44">
        <f t="shared" si="32"/>
        <v>-6</v>
      </c>
      <c r="N91" s="44">
        <f t="shared" si="33"/>
        <v>-6</v>
      </c>
      <c r="P91" s="44">
        <v>1064</v>
      </c>
      <c r="Q91" s="44">
        <v>4105</v>
      </c>
      <c r="R91" s="44">
        <v>988</v>
      </c>
      <c r="S91" s="44">
        <v>391</v>
      </c>
      <c r="T91" s="44">
        <v>56</v>
      </c>
      <c r="U91" s="45">
        <v>17.12538226299694</v>
      </c>
      <c r="V91" s="45">
        <v>66.071141155641399</v>
      </c>
      <c r="W91" s="45">
        <v>15.902140672782874</v>
      </c>
      <c r="X91" s="46">
        <v>6.2932560759697411</v>
      </c>
      <c r="Y91" s="47" t="s">
        <v>111</v>
      </c>
    </row>
    <row r="92" spans="1:25" ht="12" customHeight="1">
      <c r="A92" s="24" t="s">
        <v>112</v>
      </c>
      <c r="B92" s="44" t="s">
        <v>98</v>
      </c>
      <c r="C92" s="44">
        <v>6500</v>
      </c>
      <c r="D92" s="44">
        <v>7</v>
      </c>
      <c r="E92" s="44">
        <v>1</v>
      </c>
      <c r="F92" s="44">
        <f t="shared" si="31"/>
        <v>6</v>
      </c>
      <c r="G92" s="44">
        <v>18</v>
      </c>
      <c r="H92" s="44">
        <v>3</v>
      </c>
      <c r="I92" s="44">
        <v>0</v>
      </c>
      <c r="J92" s="44">
        <v>13</v>
      </c>
      <c r="K92" s="44">
        <v>6</v>
      </c>
      <c r="L92" s="44">
        <v>0</v>
      </c>
      <c r="M92" s="44">
        <f t="shared" si="32"/>
        <v>2</v>
      </c>
      <c r="N92" s="44">
        <f t="shared" si="33"/>
        <v>8</v>
      </c>
      <c r="P92" s="44">
        <v>1038</v>
      </c>
      <c r="Q92" s="44">
        <v>4052</v>
      </c>
      <c r="R92" s="44">
        <v>1377</v>
      </c>
      <c r="S92" s="44">
        <v>659</v>
      </c>
      <c r="T92" s="44">
        <v>33</v>
      </c>
      <c r="U92" s="45">
        <v>15.969230769230769</v>
      </c>
      <c r="V92" s="45">
        <v>62.338461538461544</v>
      </c>
      <c r="W92" s="45">
        <v>21.184615384615384</v>
      </c>
      <c r="X92" s="46">
        <v>10.138461538461538</v>
      </c>
      <c r="Y92" s="47" t="s">
        <v>112</v>
      </c>
    </row>
    <row r="93" spans="1:25" ht="12" customHeight="1">
      <c r="A93" s="24" t="s">
        <v>134</v>
      </c>
      <c r="B93" s="44">
        <v>1480</v>
      </c>
      <c r="C93" s="44">
        <f>C94+C95</f>
        <v>6008</v>
      </c>
      <c r="D93" s="44">
        <f>D94+D95</f>
        <v>6</v>
      </c>
      <c r="E93" s="44">
        <f>E94+E95</f>
        <v>7</v>
      </c>
      <c r="F93" s="44">
        <f t="shared" si="31"/>
        <v>-1</v>
      </c>
      <c r="G93" s="44">
        <f t="shared" ref="G93:L93" si="43">G94+G95</f>
        <v>6</v>
      </c>
      <c r="H93" s="44">
        <f t="shared" si="43"/>
        <v>3</v>
      </c>
      <c r="I93" s="44">
        <f t="shared" si="43"/>
        <v>0</v>
      </c>
      <c r="J93" s="44">
        <f t="shared" si="43"/>
        <v>15</v>
      </c>
      <c r="K93" s="44">
        <f t="shared" si="43"/>
        <v>2</v>
      </c>
      <c r="L93" s="44">
        <f t="shared" si="43"/>
        <v>0</v>
      </c>
      <c r="M93" s="44">
        <f t="shared" si="32"/>
        <v>-8</v>
      </c>
      <c r="N93" s="44">
        <f t="shared" si="33"/>
        <v>-9</v>
      </c>
      <c r="P93" s="44">
        <v>877</v>
      </c>
      <c r="Q93" s="44">
        <v>3780</v>
      </c>
      <c r="R93" s="44">
        <v>1350</v>
      </c>
      <c r="S93" s="44">
        <v>623</v>
      </c>
      <c r="T93" s="44">
        <v>1</v>
      </c>
      <c r="U93" s="45">
        <v>14.597203728362185</v>
      </c>
      <c r="V93" s="45">
        <v>62.916111850865505</v>
      </c>
      <c r="W93" s="45">
        <v>22.470039946737682</v>
      </c>
      <c r="X93" s="46">
        <v>10.369507323568575</v>
      </c>
      <c r="Y93" s="47" t="s">
        <v>134</v>
      </c>
    </row>
    <row r="94" spans="1:25" ht="12" customHeight="1">
      <c r="A94" s="24" t="s">
        <v>111</v>
      </c>
      <c r="B94" s="44" t="s">
        <v>98</v>
      </c>
      <c r="C94" s="44">
        <v>2949</v>
      </c>
      <c r="D94" s="44">
        <v>3</v>
      </c>
      <c r="E94" s="44">
        <v>5</v>
      </c>
      <c r="F94" s="44">
        <f t="shared" si="31"/>
        <v>-2</v>
      </c>
      <c r="G94" s="44">
        <v>2</v>
      </c>
      <c r="H94" s="44">
        <v>1</v>
      </c>
      <c r="I94" s="44">
        <v>0</v>
      </c>
      <c r="J94" s="44">
        <v>7</v>
      </c>
      <c r="K94" s="44">
        <v>1</v>
      </c>
      <c r="L94" s="44">
        <v>0</v>
      </c>
      <c r="M94" s="44">
        <f t="shared" si="32"/>
        <v>-5</v>
      </c>
      <c r="N94" s="44">
        <f t="shared" si="33"/>
        <v>-7</v>
      </c>
      <c r="P94" s="44">
        <v>470</v>
      </c>
      <c r="Q94" s="44">
        <v>1928</v>
      </c>
      <c r="R94" s="44">
        <v>550</v>
      </c>
      <c r="S94" s="44">
        <v>223</v>
      </c>
      <c r="T94" s="44">
        <v>1</v>
      </c>
      <c r="U94" s="45">
        <v>15.937605968124787</v>
      </c>
      <c r="V94" s="45">
        <v>65.378094269243817</v>
      </c>
      <c r="W94" s="45">
        <v>18.650389962699222</v>
      </c>
      <c r="X94" s="46">
        <v>7.5618853848762297</v>
      </c>
      <c r="Y94" s="47" t="s">
        <v>111</v>
      </c>
    </row>
    <row r="95" spans="1:25" ht="12" customHeight="1">
      <c r="A95" s="24" t="s">
        <v>112</v>
      </c>
      <c r="B95" s="44" t="s">
        <v>98</v>
      </c>
      <c r="C95" s="44">
        <v>3059</v>
      </c>
      <c r="D95" s="44">
        <v>3</v>
      </c>
      <c r="E95" s="44">
        <v>2</v>
      </c>
      <c r="F95" s="44">
        <f t="shared" si="31"/>
        <v>1</v>
      </c>
      <c r="G95" s="44">
        <v>4</v>
      </c>
      <c r="H95" s="44">
        <v>2</v>
      </c>
      <c r="I95" s="44">
        <v>0</v>
      </c>
      <c r="J95" s="44">
        <v>8</v>
      </c>
      <c r="K95" s="44">
        <v>1</v>
      </c>
      <c r="L95" s="44">
        <v>0</v>
      </c>
      <c r="M95" s="44">
        <f t="shared" si="32"/>
        <v>-3</v>
      </c>
      <c r="N95" s="44">
        <f t="shared" si="33"/>
        <v>-2</v>
      </c>
      <c r="P95" s="44">
        <v>407</v>
      </c>
      <c r="Q95" s="44">
        <v>1852</v>
      </c>
      <c r="R95" s="44">
        <v>800</v>
      </c>
      <c r="S95" s="44">
        <v>400</v>
      </c>
      <c r="T95" s="44">
        <v>0</v>
      </c>
      <c r="U95" s="45">
        <v>13.305001634521085</v>
      </c>
      <c r="V95" s="45">
        <v>60.542661000326902</v>
      </c>
      <c r="W95" s="45">
        <v>26.152337365152011</v>
      </c>
      <c r="X95" s="46">
        <v>13.076168682576006</v>
      </c>
      <c r="Y95" s="47" t="s">
        <v>112</v>
      </c>
    </row>
    <row r="96" spans="1:25" ht="12" customHeight="1">
      <c r="A96" s="24" t="s">
        <v>135</v>
      </c>
      <c r="B96" s="44">
        <v>1682</v>
      </c>
      <c r="C96" s="44">
        <f>C97+C98</f>
        <v>6653</v>
      </c>
      <c r="D96" s="44">
        <f>D97+D98</f>
        <v>3</v>
      </c>
      <c r="E96" s="44">
        <f>E97+E98</f>
        <v>6</v>
      </c>
      <c r="F96" s="44">
        <f t="shared" si="31"/>
        <v>-3</v>
      </c>
      <c r="G96" s="44">
        <f t="shared" ref="G96:L96" si="44">G97+G98</f>
        <v>9</v>
      </c>
      <c r="H96" s="44">
        <f t="shared" si="44"/>
        <v>13</v>
      </c>
      <c r="I96" s="44">
        <f t="shared" si="44"/>
        <v>0</v>
      </c>
      <c r="J96" s="44">
        <f t="shared" si="44"/>
        <v>21</v>
      </c>
      <c r="K96" s="44">
        <f t="shared" si="44"/>
        <v>13</v>
      </c>
      <c r="L96" s="44">
        <f t="shared" si="44"/>
        <v>0</v>
      </c>
      <c r="M96" s="44">
        <f t="shared" si="32"/>
        <v>-12</v>
      </c>
      <c r="N96" s="44">
        <f t="shared" si="33"/>
        <v>-15</v>
      </c>
      <c r="P96" s="44">
        <v>921</v>
      </c>
      <c r="Q96" s="44">
        <v>4018</v>
      </c>
      <c r="R96" s="44">
        <v>1714</v>
      </c>
      <c r="S96" s="44">
        <v>854</v>
      </c>
      <c r="T96" s="44">
        <v>0</v>
      </c>
      <c r="U96" s="45">
        <v>13.843378926799939</v>
      </c>
      <c r="V96" s="45">
        <v>60.393807304975198</v>
      </c>
      <c r="W96" s="45">
        <v>25.762813768224863</v>
      </c>
      <c r="X96" s="46">
        <v>12.836314444611455</v>
      </c>
      <c r="Y96" s="47" t="s">
        <v>135</v>
      </c>
    </row>
    <row r="97" spans="1:25" ht="12" customHeight="1">
      <c r="A97" s="24" t="s">
        <v>111</v>
      </c>
      <c r="B97" s="44" t="s">
        <v>98</v>
      </c>
      <c r="C97" s="44">
        <v>3279</v>
      </c>
      <c r="D97" s="44">
        <v>1</v>
      </c>
      <c r="E97" s="44">
        <v>6</v>
      </c>
      <c r="F97" s="44">
        <f t="shared" si="31"/>
        <v>-5</v>
      </c>
      <c r="G97" s="44">
        <v>4</v>
      </c>
      <c r="H97" s="44">
        <v>7</v>
      </c>
      <c r="I97" s="44">
        <v>0</v>
      </c>
      <c r="J97" s="44">
        <v>8</v>
      </c>
      <c r="K97" s="44">
        <v>6</v>
      </c>
      <c r="L97" s="44">
        <v>0</v>
      </c>
      <c r="M97" s="44">
        <f t="shared" si="32"/>
        <v>-3</v>
      </c>
      <c r="N97" s="44">
        <f t="shared" si="33"/>
        <v>-8</v>
      </c>
      <c r="P97" s="44">
        <v>470</v>
      </c>
      <c r="Q97" s="44">
        <v>2101</v>
      </c>
      <c r="R97" s="44">
        <v>708</v>
      </c>
      <c r="S97" s="44">
        <v>343</v>
      </c>
      <c r="T97" s="44">
        <v>0</v>
      </c>
      <c r="U97" s="45">
        <v>14.333638304361084</v>
      </c>
      <c r="V97" s="45">
        <v>64.074412930771572</v>
      </c>
      <c r="W97" s="45">
        <v>21.59194876486734</v>
      </c>
      <c r="X97" s="46">
        <v>10.46050625190607</v>
      </c>
      <c r="Y97" s="47" t="s">
        <v>111</v>
      </c>
    </row>
    <row r="98" spans="1:25" ht="12" customHeight="1">
      <c r="A98" s="24" t="s">
        <v>112</v>
      </c>
      <c r="B98" s="49" t="s">
        <v>98</v>
      </c>
      <c r="C98" s="49">
        <v>3374</v>
      </c>
      <c r="D98" s="49">
        <v>2</v>
      </c>
      <c r="E98" s="49">
        <v>0</v>
      </c>
      <c r="F98" s="49">
        <f t="shared" si="31"/>
        <v>2</v>
      </c>
      <c r="G98" s="49">
        <v>5</v>
      </c>
      <c r="H98" s="49">
        <v>6</v>
      </c>
      <c r="I98" s="49">
        <v>0</v>
      </c>
      <c r="J98" s="49">
        <v>13</v>
      </c>
      <c r="K98" s="49">
        <v>7</v>
      </c>
      <c r="L98" s="49">
        <v>0</v>
      </c>
      <c r="M98" s="49">
        <f t="shared" si="32"/>
        <v>-9</v>
      </c>
      <c r="N98" s="49">
        <f t="shared" si="33"/>
        <v>-7</v>
      </c>
      <c r="P98" s="49">
        <v>451</v>
      </c>
      <c r="Q98" s="49">
        <v>1917</v>
      </c>
      <c r="R98" s="49">
        <v>1006</v>
      </c>
      <c r="S98" s="49">
        <v>511</v>
      </c>
      <c r="T98" s="49">
        <v>0</v>
      </c>
      <c r="U98" s="50">
        <v>13.366923532898637</v>
      </c>
      <c r="V98" s="50">
        <v>56.81683461766449</v>
      </c>
      <c r="W98" s="50">
        <v>29.816241849436871</v>
      </c>
      <c r="X98" s="51">
        <v>15.145228215767634</v>
      </c>
      <c r="Y98" s="47" t="s">
        <v>112</v>
      </c>
    </row>
    <row r="99" spans="1:25" ht="12" customHeight="1">
      <c r="A99" s="24" t="s">
        <v>136</v>
      </c>
      <c r="B99" s="44">
        <f>SUM(B102:B114)</f>
        <v>13360</v>
      </c>
      <c r="C99" s="44">
        <f t="shared" ref="C99:E101" si="45">C102+C105+C108+C111+C114</f>
        <v>48226</v>
      </c>
      <c r="D99" s="44">
        <f t="shared" si="45"/>
        <v>27</v>
      </c>
      <c r="E99" s="44">
        <f t="shared" si="45"/>
        <v>56</v>
      </c>
      <c r="F99" s="44">
        <f t="shared" si="31"/>
        <v>-29</v>
      </c>
      <c r="G99" s="44">
        <f t="shared" ref="G99:L101" si="46">G102+G105+G108+G111+G114</f>
        <v>66</v>
      </c>
      <c r="H99" s="44">
        <f t="shared" si="46"/>
        <v>21</v>
      </c>
      <c r="I99" s="44">
        <f t="shared" si="46"/>
        <v>1</v>
      </c>
      <c r="J99" s="44">
        <f t="shared" si="46"/>
        <v>65</v>
      </c>
      <c r="K99" s="44">
        <f t="shared" si="46"/>
        <v>21</v>
      </c>
      <c r="L99" s="44">
        <f t="shared" si="46"/>
        <v>1</v>
      </c>
      <c r="M99" s="44">
        <f t="shared" si="32"/>
        <v>1</v>
      </c>
      <c r="N99" s="44">
        <f t="shared" si="33"/>
        <v>-28</v>
      </c>
      <c r="P99" s="44">
        <v>6994</v>
      </c>
      <c r="Q99" s="44">
        <v>29481</v>
      </c>
      <c r="R99" s="44">
        <v>11751</v>
      </c>
      <c r="S99" s="44">
        <v>5763</v>
      </c>
      <c r="T99" s="44">
        <v>0</v>
      </c>
      <c r="U99" s="45">
        <v>14.502550491436155</v>
      </c>
      <c r="V99" s="45">
        <v>61.13092522705594</v>
      </c>
      <c r="W99" s="45">
        <v>24.3665242815079</v>
      </c>
      <c r="X99" s="46">
        <v>11.949985485008087</v>
      </c>
      <c r="Y99" s="47" t="s">
        <v>136</v>
      </c>
    </row>
    <row r="100" spans="1:25" ht="12" customHeight="1">
      <c r="A100" s="24" t="s">
        <v>106</v>
      </c>
      <c r="B100" s="44" t="s">
        <v>98</v>
      </c>
      <c r="C100" s="44">
        <f t="shared" si="45"/>
        <v>23826</v>
      </c>
      <c r="D100" s="44">
        <f t="shared" si="45"/>
        <v>10</v>
      </c>
      <c r="E100" s="44">
        <f t="shared" si="45"/>
        <v>25</v>
      </c>
      <c r="F100" s="44">
        <f t="shared" si="31"/>
        <v>-15</v>
      </c>
      <c r="G100" s="44">
        <f t="shared" si="46"/>
        <v>28</v>
      </c>
      <c r="H100" s="44">
        <f t="shared" si="46"/>
        <v>13</v>
      </c>
      <c r="I100" s="44">
        <f t="shared" si="46"/>
        <v>0</v>
      </c>
      <c r="J100" s="44">
        <f t="shared" si="46"/>
        <v>25</v>
      </c>
      <c r="K100" s="44">
        <f t="shared" si="46"/>
        <v>12</v>
      </c>
      <c r="L100" s="44">
        <f t="shared" si="46"/>
        <v>0</v>
      </c>
      <c r="M100" s="44">
        <f t="shared" si="32"/>
        <v>4</v>
      </c>
      <c r="N100" s="44">
        <f t="shared" si="33"/>
        <v>-11</v>
      </c>
      <c r="P100" s="44">
        <v>3574</v>
      </c>
      <c r="Q100" s="44">
        <v>15421</v>
      </c>
      <c r="R100" s="44">
        <v>4831</v>
      </c>
      <c r="S100" s="44">
        <v>2117</v>
      </c>
      <c r="T100" s="44">
        <v>0</v>
      </c>
      <c r="U100" s="45">
        <v>15.000419709560983</v>
      </c>
      <c r="V100" s="45">
        <v>64.723411399311686</v>
      </c>
      <c r="W100" s="45">
        <v>20.276168891127337</v>
      </c>
      <c r="X100" s="46">
        <v>8.8852514060270291</v>
      </c>
      <c r="Y100" s="47" t="s">
        <v>106</v>
      </c>
    </row>
    <row r="101" spans="1:25" ht="12" customHeight="1">
      <c r="A101" s="24" t="s">
        <v>107</v>
      </c>
      <c r="B101" s="49" t="s">
        <v>98</v>
      </c>
      <c r="C101" s="49">
        <f t="shared" si="45"/>
        <v>24400</v>
      </c>
      <c r="D101" s="49">
        <f t="shared" si="45"/>
        <v>17</v>
      </c>
      <c r="E101" s="49">
        <f t="shared" si="45"/>
        <v>31</v>
      </c>
      <c r="F101" s="49">
        <f t="shared" si="31"/>
        <v>-14</v>
      </c>
      <c r="G101" s="49">
        <f t="shared" si="46"/>
        <v>38</v>
      </c>
      <c r="H101" s="49">
        <f t="shared" si="46"/>
        <v>8</v>
      </c>
      <c r="I101" s="49">
        <f t="shared" si="46"/>
        <v>1</v>
      </c>
      <c r="J101" s="49">
        <f t="shared" si="46"/>
        <v>40</v>
      </c>
      <c r="K101" s="49">
        <f t="shared" si="46"/>
        <v>9</v>
      </c>
      <c r="L101" s="49">
        <f t="shared" si="46"/>
        <v>1</v>
      </c>
      <c r="M101" s="49">
        <f t="shared" si="32"/>
        <v>-3</v>
      </c>
      <c r="N101" s="49">
        <f t="shared" si="33"/>
        <v>-17</v>
      </c>
      <c r="P101" s="49">
        <v>3420</v>
      </c>
      <c r="Q101" s="49">
        <v>14060</v>
      </c>
      <c r="R101" s="49">
        <v>6920</v>
      </c>
      <c r="S101" s="49">
        <v>3646</v>
      </c>
      <c r="T101" s="49">
        <v>0</v>
      </c>
      <c r="U101" s="50">
        <v>14.016393442622951</v>
      </c>
      <c r="V101" s="50">
        <v>57.622950819672134</v>
      </c>
      <c r="W101" s="50">
        <v>28.360655737704921</v>
      </c>
      <c r="X101" s="51">
        <v>14.942622950819672</v>
      </c>
      <c r="Y101" s="47" t="s">
        <v>107</v>
      </c>
    </row>
    <row r="102" spans="1:25" ht="12" customHeight="1">
      <c r="A102" s="24" t="s">
        <v>137</v>
      </c>
      <c r="B102" s="44">
        <v>5443</v>
      </c>
      <c r="C102" s="44">
        <f>C103+C104</f>
        <v>19054</v>
      </c>
      <c r="D102" s="44">
        <f>D103+D104</f>
        <v>7</v>
      </c>
      <c r="E102" s="44">
        <f>E103+E104</f>
        <v>20</v>
      </c>
      <c r="F102" s="44">
        <f t="shared" si="31"/>
        <v>-13</v>
      </c>
      <c r="G102" s="44">
        <f t="shared" ref="G102:L102" si="47">G103+G104</f>
        <v>26</v>
      </c>
      <c r="H102" s="44">
        <f t="shared" si="47"/>
        <v>10</v>
      </c>
      <c r="I102" s="44">
        <f t="shared" si="47"/>
        <v>1</v>
      </c>
      <c r="J102" s="44">
        <f t="shared" si="47"/>
        <v>17</v>
      </c>
      <c r="K102" s="44">
        <f t="shared" si="47"/>
        <v>11</v>
      </c>
      <c r="L102" s="44">
        <f t="shared" si="47"/>
        <v>1</v>
      </c>
      <c r="M102" s="44">
        <f t="shared" si="32"/>
        <v>8</v>
      </c>
      <c r="N102" s="44">
        <f t="shared" si="33"/>
        <v>-5</v>
      </c>
      <c r="P102" s="44">
        <v>2616</v>
      </c>
      <c r="Q102" s="44">
        <v>11705</v>
      </c>
      <c r="R102" s="44">
        <v>4733</v>
      </c>
      <c r="S102" s="44">
        <v>2294</v>
      </c>
      <c r="T102" s="44">
        <v>0</v>
      </c>
      <c r="U102" s="45">
        <v>13.72940065078199</v>
      </c>
      <c r="V102" s="45">
        <v>61.430670725307024</v>
      </c>
      <c r="W102" s="45">
        <v>24.839928623910989</v>
      </c>
      <c r="X102" s="46">
        <v>12.03946677862916</v>
      </c>
      <c r="Y102" s="47" t="s">
        <v>137</v>
      </c>
    </row>
    <row r="103" spans="1:25" ht="12" customHeight="1">
      <c r="A103" s="24" t="s">
        <v>111</v>
      </c>
      <c r="B103" s="44"/>
      <c r="C103" s="44">
        <v>9303</v>
      </c>
      <c r="D103" s="44">
        <v>4</v>
      </c>
      <c r="E103" s="44">
        <v>10</v>
      </c>
      <c r="F103" s="44">
        <f t="shared" si="31"/>
        <v>-6</v>
      </c>
      <c r="G103" s="44">
        <v>9</v>
      </c>
      <c r="H103" s="44">
        <v>6</v>
      </c>
      <c r="I103" s="44">
        <v>0</v>
      </c>
      <c r="J103" s="44">
        <v>7</v>
      </c>
      <c r="K103" s="44">
        <v>8</v>
      </c>
      <c r="L103" s="44">
        <v>0</v>
      </c>
      <c r="M103" s="44">
        <f t="shared" si="32"/>
        <v>0</v>
      </c>
      <c r="N103" s="44">
        <f t="shared" si="33"/>
        <v>-6</v>
      </c>
      <c r="P103" s="44">
        <v>1296</v>
      </c>
      <c r="Q103" s="44">
        <v>6047</v>
      </c>
      <c r="R103" s="44">
        <v>1960</v>
      </c>
      <c r="S103" s="44">
        <v>842</v>
      </c>
      <c r="T103" s="44">
        <v>0</v>
      </c>
      <c r="U103" s="45">
        <v>13.930990003224766</v>
      </c>
      <c r="V103" s="45">
        <v>65.000537461034085</v>
      </c>
      <c r="W103" s="45">
        <v>21.068472535741158</v>
      </c>
      <c r="X103" s="46">
        <v>9.0508438138234979</v>
      </c>
      <c r="Y103" s="47" t="s">
        <v>111</v>
      </c>
    </row>
    <row r="104" spans="1:25" ht="12" customHeight="1">
      <c r="A104" s="24" t="s">
        <v>112</v>
      </c>
      <c r="B104" s="44"/>
      <c r="C104" s="44">
        <v>9751</v>
      </c>
      <c r="D104" s="44">
        <v>3</v>
      </c>
      <c r="E104" s="44">
        <v>10</v>
      </c>
      <c r="F104" s="44">
        <f t="shared" si="31"/>
        <v>-7</v>
      </c>
      <c r="G104" s="44">
        <v>17</v>
      </c>
      <c r="H104" s="44">
        <v>4</v>
      </c>
      <c r="I104" s="44">
        <v>1</v>
      </c>
      <c r="J104" s="44">
        <v>10</v>
      </c>
      <c r="K104" s="44">
        <v>3</v>
      </c>
      <c r="L104" s="44">
        <v>1</v>
      </c>
      <c r="M104" s="44">
        <f t="shared" si="32"/>
        <v>8</v>
      </c>
      <c r="N104" s="44">
        <f t="shared" si="33"/>
        <v>1</v>
      </c>
      <c r="P104" s="44">
        <v>1320</v>
      </c>
      <c r="Q104" s="44">
        <v>5658</v>
      </c>
      <c r="R104" s="44">
        <v>2773</v>
      </c>
      <c r="S104" s="44">
        <v>1452</v>
      </c>
      <c r="T104" s="44">
        <v>0</v>
      </c>
      <c r="U104" s="45">
        <v>13.537073120705569</v>
      </c>
      <c r="V104" s="45">
        <v>58.024817967387968</v>
      </c>
      <c r="W104" s="45">
        <v>28.438108911906472</v>
      </c>
      <c r="X104" s="46">
        <v>14.890780432776127</v>
      </c>
      <c r="Y104" s="47" t="s">
        <v>112</v>
      </c>
    </row>
    <row r="105" spans="1:25" ht="12" customHeight="1">
      <c r="A105" s="24" t="s">
        <v>138</v>
      </c>
      <c r="B105" s="44">
        <v>1942</v>
      </c>
      <c r="C105" s="44">
        <f>C106+C107</f>
        <v>7609</v>
      </c>
      <c r="D105" s="44">
        <f>D106+D107</f>
        <v>4</v>
      </c>
      <c r="E105" s="44">
        <f>E106+E107</f>
        <v>9</v>
      </c>
      <c r="F105" s="44">
        <f t="shared" si="31"/>
        <v>-5</v>
      </c>
      <c r="G105" s="44">
        <f t="shared" ref="G105:L105" si="48">G106+G107</f>
        <v>20</v>
      </c>
      <c r="H105" s="44">
        <f t="shared" si="48"/>
        <v>3</v>
      </c>
      <c r="I105" s="44">
        <f t="shared" si="48"/>
        <v>0</v>
      </c>
      <c r="J105" s="44">
        <f t="shared" si="48"/>
        <v>16</v>
      </c>
      <c r="K105" s="44">
        <f t="shared" si="48"/>
        <v>2</v>
      </c>
      <c r="L105" s="44">
        <f t="shared" si="48"/>
        <v>0</v>
      </c>
      <c r="M105" s="44">
        <f t="shared" si="32"/>
        <v>5</v>
      </c>
      <c r="N105" s="44">
        <f t="shared" si="33"/>
        <v>0</v>
      </c>
      <c r="P105" s="44">
        <v>1183</v>
      </c>
      <c r="Q105" s="44">
        <v>4802</v>
      </c>
      <c r="R105" s="44">
        <v>1624</v>
      </c>
      <c r="S105" s="44">
        <v>832</v>
      </c>
      <c r="T105" s="44">
        <v>0</v>
      </c>
      <c r="U105" s="45">
        <v>15.547378104875806</v>
      </c>
      <c r="V105" s="45">
        <v>63.109475620975161</v>
      </c>
      <c r="W105" s="45">
        <v>21.343146274149031</v>
      </c>
      <c r="X105" s="46">
        <v>10.934419766066499</v>
      </c>
      <c r="Y105" s="47" t="s">
        <v>138</v>
      </c>
    </row>
    <row r="106" spans="1:25" ht="12" customHeight="1">
      <c r="A106" s="24" t="s">
        <v>111</v>
      </c>
      <c r="B106" s="44"/>
      <c r="C106" s="44">
        <v>3795</v>
      </c>
      <c r="D106" s="44">
        <v>3</v>
      </c>
      <c r="E106" s="44">
        <v>3</v>
      </c>
      <c r="F106" s="44">
        <f t="shared" si="31"/>
        <v>0</v>
      </c>
      <c r="G106" s="44">
        <v>12</v>
      </c>
      <c r="H106" s="44">
        <v>3</v>
      </c>
      <c r="I106" s="44">
        <v>0</v>
      </c>
      <c r="J106" s="44">
        <v>5</v>
      </c>
      <c r="K106" s="44">
        <v>1</v>
      </c>
      <c r="L106" s="44">
        <v>0</v>
      </c>
      <c r="M106" s="44">
        <f t="shared" si="32"/>
        <v>9</v>
      </c>
      <c r="N106" s="44">
        <f t="shared" si="33"/>
        <v>9</v>
      </c>
      <c r="P106" s="44">
        <v>617</v>
      </c>
      <c r="Q106" s="44">
        <v>2509</v>
      </c>
      <c r="R106" s="44">
        <v>669</v>
      </c>
      <c r="S106" s="44">
        <v>303</v>
      </c>
      <c r="T106" s="44">
        <v>0</v>
      </c>
      <c r="U106" s="45">
        <v>16.258234519104082</v>
      </c>
      <c r="V106" s="45">
        <v>66.113306982872203</v>
      </c>
      <c r="W106" s="45">
        <v>17.628458498023715</v>
      </c>
      <c r="X106" s="46">
        <v>7.9841897233201582</v>
      </c>
      <c r="Y106" s="47" t="s">
        <v>111</v>
      </c>
    </row>
    <row r="107" spans="1:25" ht="12" customHeight="1">
      <c r="A107" s="24" t="s">
        <v>112</v>
      </c>
      <c r="B107" s="44"/>
      <c r="C107" s="44">
        <v>3814</v>
      </c>
      <c r="D107" s="44">
        <v>1</v>
      </c>
      <c r="E107" s="44">
        <v>6</v>
      </c>
      <c r="F107" s="44">
        <f t="shared" si="31"/>
        <v>-5</v>
      </c>
      <c r="G107" s="44">
        <v>8</v>
      </c>
      <c r="H107" s="44">
        <v>0</v>
      </c>
      <c r="I107" s="44">
        <v>0</v>
      </c>
      <c r="J107" s="44">
        <v>11</v>
      </c>
      <c r="K107" s="44">
        <v>1</v>
      </c>
      <c r="L107" s="44">
        <v>0</v>
      </c>
      <c r="M107" s="44">
        <f t="shared" si="32"/>
        <v>-4</v>
      </c>
      <c r="N107" s="44">
        <f t="shared" si="33"/>
        <v>-9</v>
      </c>
      <c r="P107" s="44">
        <v>566</v>
      </c>
      <c r="Q107" s="44">
        <v>2293</v>
      </c>
      <c r="R107" s="44">
        <v>955</v>
      </c>
      <c r="S107" s="44">
        <v>529</v>
      </c>
      <c r="T107" s="44">
        <v>0</v>
      </c>
      <c r="U107" s="45">
        <v>14.840062926061877</v>
      </c>
      <c r="V107" s="45">
        <v>60.120608285264808</v>
      </c>
      <c r="W107" s="45">
        <v>25.039328788673309</v>
      </c>
      <c r="X107" s="46">
        <v>13.869952805453591</v>
      </c>
      <c r="Y107" s="47" t="s">
        <v>112</v>
      </c>
    </row>
    <row r="108" spans="1:25" ht="12" customHeight="1">
      <c r="A108" s="24" t="s">
        <v>139</v>
      </c>
      <c r="B108" s="44">
        <v>2126</v>
      </c>
      <c r="C108" s="44">
        <f>C109+C110</f>
        <v>7709</v>
      </c>
      <c r="D108" s="44">
        <f>D109+D110</f>
        <v>4</v>
      </c>
      <c r="E108" s="44">
        <f>E109+E110</f>
        <v>6</v>
      </c>
      <c r="F108" s="44">
        <f t="shared" si="31"/>
        <v>-2</v>
      </c>
      <c r="G108" s="44">
        <f t="shared" ref="G108:L108" si="49">G109+G110</f>
        <v>8</v>
      </c>
      <c r="H108" s="44">
        <f t="shared" si="49"/>
        <v>3</v>
      </c>
      <c r="I108" s="44">
        <f t="shared" si="49"/>
        <v>0</v>
      </c>
      <c r="J108" s="44">
        <f t="shared" si="49"/>
        <v>15</v>
      </c>
      <c r="K108" s="44">
        <f t="shared" si="49"/>
        <v>5</v>
      </c>
      <c r="L108" s="44">
        <f t="shared" si="49"/>
        <v>0</v>
      </c>
      <c r="M108" s="44">
        <f t="shared" si="32"/>
        <v>-9</v>
      </c>
      <c r="N108" s="44">
        <f t="shared" si="33"/>
        <v>-11</v>
      </c>
      <c r="P108" s="44">
        <v>1091</v>
      </c>
      <c r="Q108" s="44">
        <v>4845</v>
      </c>
      <c r="R108" s="44">
        <v>1773</v>
      </c>
      <c r="S108" s="44">
        <v>838</v>
      </c>
      <c r="T108" s="44">
        <v>0</v>
      </c>
      <c r="U108" s="45">
        <v>14.152289531716175</v>
      </c>
      <c r="V108" s="45">
        <v>62.84861849785964</v>
      </c>
      <c r="W108" s="45">
        <v>22.999091970424178</v>
      </c>
      <c r="X108" s="46">
        <v>10.870411207679336</v>
      </c>
      <c r="Y108" s="47" t="s">
        <v>139</v>
      </c>
    </row>
    <row r="109" spans="1:25" ht="12" customHeight="1">
      <c r="A109" s="24" t="s">
        <v>111</v>
      </c>
      <c r="B109" s="44"/>
      <c r="C109" s="44">
        <v>3818</v>
      </c>
      <c r="D109" s="44">
        <v>0</v>
      </c>
      <c r="E109" s="44">
        <v>3</v>
      </c>
      <c r="F109" s="44">
        <f t="shared" si="31"/>
        <v>-3</v>
      </c>
      <c r="G109" s="44">
        <v>2</v>
      </c>
      <c r="H109" s="44">
        <v>-1</v>
      </c>
      <c r="I109" s="44">
        <v>0</v>
      </c>
      <c r="J109" s="44">
        <v>6</v>
      </c>
      <c r="K109" s="44">
        <v>2</v>
      </c>
      <c r="L109" s="44">
        <v>0</v>
      </c>
      <c r="M109" s="44">
        <f t="shared" si="32"/>
        <v>-7</v>
      </c>
      <c r="N109" s="44">
        <f t="shared" si="33"/>
        <v>-10</v>
      </c>
      <c r="P109" s="44">
        <v>577</v>
      </c>
      <c r="Q109" s="44">
        <v>2537</v>
      </c>
      <c r="R109" s="44">
        <v>704</v>
      </c>
      <c r="S109" s="44">
        <v>298</v>
      </c>
      <c r="T109" s="44">
        <v>0</v>
      </c>
      <c r="U109" s="45">
        <v>15.112624410686223</v>
      </c>
      <c r="V109" s="45">
        <v>66.448402304871649</v>
      </c>
      <c r="W109" s="45">
        <v>18.438973284442117</v>
      </c>
      <c r="X109" s="46">
        <v>7.8051335777894177</v>
      </c>
      <c r="Y109" s="47" t="s">
        <v>111</v>
      </c>
    </row>
    <row r="110" spans="1:25" ht="12" customHeight="1">
      <c r="A110" s="24" t="s">
        <v>112</v>
      </c>
      <c r="B110" s="44"/>
      <c r="C110" s="44">
        <v>3891</v>
      </c>
      <c r="D110" s="44">
        <v>4</v>
      </c>
      <c r="E110" s="44">
        <v>3</v>
      </c>
      <c r="F110" s="44">
        <f t="shared" si="31"/>
        <v>1</v>
      </c>
      <c r="G110" s="44">
        <v>6</v>
      </c>
      <c r="H110" s="44">
        <v>4</v>
      </c>
      <c r="I110" s="44">
        <v>0</v>
      </c>
      <c r="J110" s="44">
        <v>9</v>
      </c>
      <c r="K110" s="44">
        <v>3</v>
      </c>
      <c r="L110" s="44">
        <v>0</v>
      </c>
      <c r="M110" s="44">
        <f t="shared" si="32"/>
        <v>-2</v>
      </c>
      <c r="N110" s="44">
        <f t="shared" si="33"/>
        <v>-1</v>
      </c>
      <c r="P110" s="44">
        <v>514</v>
      </c>
      <c r="Q110" s="44">
        <v>2308</v>
      </c>
      <c r="R110" s="44">
        <v>1069</v>
      </c>
      <c r="S110" s="44">
        <v>540</v>
      </c>
      <c r="T110" s="44">
        <v>0</v>
      </c>
      <c r="U110" s="45">
        <v>13.209971729632485</v>
      </c>
      <c r="V110" s="45">
        <v>59.316371112824463</v>
      </c>
      <c r="W110" s="45">
        <v>27.473657157543048</v>
      </c>
      <c r="X110" s="46">
        <v>13.878180416345412</v>
      </c>
      <c r="Y110" s="47" t="s">
        <v>112</v>
      </c>
    </row>
    <row r="111" spans="1:25" ht="12" customHeight="1">
      <c r="A111" s="24" t="s">
        <v>140</v>
      </c>
      <c r="B111" s="44">
        <v>2084</v>
      </c>
      <c r="C111" s="44">
        <f>C112+C113</f>
        <v>7298</v>
      </c>
      <c r="D111" s="44">
        <f>D112+D113</f>
        <v>6</v>
      </c>
      <c r="E111" s="44">
        <f>E112+E113</f>
        <v>8</v>
      </c>
      <c r="F111" s="44">
        <f t="shared" si="31"/>
        <v>-2</v>
      </c>
      <c r="G111" s="44">
        <f t="shared" ref="G111:L111" si="50">G112+G113</f>
        <v>8</v>
      </c>
      <c r="H111" s="44">
        <f t="shared" si="50"/>
        <v>3</v>
      </c>
      <c r="I111" s="44">
        <f t="shared" si="50"/>
        <v>0</v>
      </c>
      <c r="J111" s="44">
        <f t="shared" si="50"/>
        <v>14</v>
      </c>
      <c r="K111" s="44">
        <f t="shared" si="50"/>
        <v>0</v>
      </c>
      <c r="L111" s="44">
        <f t="shared" si="50"/>
        <v>0</v>
      </c>
      <c r="M111" s="44">
        <f t="shared" si="32"/>
        <v>-3</v>
      </c>
      <c r="N111" s="44">
        <f t="shared" si="33"/>
        <v>-5</v>
      </c>
      <c r="P111" s="44">
        <v>1172</v>
      </c>
      <c r="Q111" s="44">
        <v>4456</v>
      </c>
      <c r="R111" s="44">
        <v>1670</v>
      </c>
      <c r="S111" s="44">
        <v>831</v>
      </c>
      <c r="T111" s="44">
        <v>0</v>
      </c>
      <c r="U111" s="45">
        <v>16.059194299808166</v>
      </c>
      <c r="V111" s="45">
        <v>61.057824061386675</v>
      </c>
      <c r="W111" s="45">
        <v>22.882981638805152</v>
      </c>
      <c r="X111" s="46">
        <v>11.386681282543162</v>
      </c>
      <c r="Y111" s="47" t="s">
        <v>140</v>
      </c>
    </row>
    <row r="112" spans="1:25" ht="12" customHeight="1">
      <c r="A112" s="24" t="s">
        <v>111</v>
      </c>
      <c r="B112" s="44"/>
      <c r="C112" s="44">
        <v>3646</v>
      </c>
      <c r="D112" s="44">
        <v>1</v>
      </c>
      <c r="E112" s="44">
        <v>3</v>
      </c>
      <c r="F112" s="44">
        <f t="shared" si="31"/>
        <v>-2</v>
      </c>
      <c r="G112" s="44">
        <v>3</v>
      </c>
      <c r="H112" s="44">
        <v>3</v>
      </c>
      <c r="I112" s="44">
        <v>0</v>
      </c>
      <c r="J112" s="44">
        <v>6</v>
      </c>
      <c r="K112" s="44">
        <v>0</v>
      </c>
      <c r="L112" s="44">
        <v>0</v>
      </c>
      <c r="M112" s="44">
        <f t="shared" si="32"/>
        <v>0</v>
      </c>
      <c r="N112" s="44">
        <f t="shared" si="33"/>
        <v>-2</v>
      </c>
      <c r="P112" s="44">
        <v>612</v>
      </c>
      <c r="Q112" s="44">
        <v>2355</v>
      </c>
      <c r="R112" s="44">
        <v>679</v>
      </c>
      <c r="S112" s="44">
        <v>291</v>
      </c>
      <c r="T112" s="44">
        <v>0</v>
      </c>
      <c r="U112" s="45">
        <v>16.785518376302797</v>
      </c>
      <c r="V112" s="45">
        <v>64.591332967635765</v>
      </c>
      <c r="W112" s="45">
        <v>18.623148656061435</v>
      </c>
      <c r="X112" s="46">
        <v>7.9813494240263312</v>
      </c>
      <c r="Y112" s="47" t="s">
        <v>111</v>
      </c>
    </row>
    <row r="113" spans="1:25" ht="12" customHeight="1">
      <c r="A113" s="24" t="s">
        <v>112</v>
      </c>
      <c r="B113" s="44"/>
      <c r="C113" s="44">
        <v>3652</v>
      </c>
      <c r="D113" s="44">
        <v>5</v>
      </c>
      <c r="E113" s="44">
        <v>5</v>
      </c>
      <c r="F113" s="44">
        <f t="shared" si="31"/>
        <v>0</v>
      </c>
      <c r="G113" s="44">
        <v>5</v>
      </c>
      <c r="H113" s="44">
        <v>0</v>
      </c>
      <c r="I113" s="44">
        <v>0</v>
      </c>
      <c r="J113" s="44">
        <v>8</v>
      </c>
      <c r="K113" s="44">
        <v>0</v>
      </c>
      <c r="L113" s="44">
        <v>0</v>
      </c>
      <c r="M113" s="44">
        <f t="shared" si="32"/>
        <v>-3</v>
      </c>
      <c r="N113" s="44">
        <f t="shared" si="33"/>
        <v>-3</v>
      </c>
      <c r="P113" s="44">
        <v>560</v>
      </c>
      <c r="Q113" s="44">
        <v>2101</v>
      </c>
      <c r="R113" s="44">
        <v>991</v>
      </c>
      <c r="S113" s="44">
        <v>540</v>
      </c>
      <c r="T113" s="44">
        <v>0</v>
      </c>
      <c r="U113" s="45">
        <v>15.33406352683461</v>
      </c>
      <c r="V113" s="45">
        <v>57.530120481927717</v>
      </c>
      <c r="W113" s="45">
        <v>27.135815991237678</v>
      </c>
      <c r="X113" s="46">
        <v>14.786418400876233</v>
      </c>
      <c r="Y113" s="47" t="s">
        <v>112</v>
      </c>
    </row>
    <row r="114" spans="1:25" ht="12" customHeight="1">
      <c r="A114" s="24" t="s">
        <v>141</v>
      </c>
      <c r="B114" s="44">
        <v>1765</v>
      </c>
      <c r="C114" s="44">
        <f>C115+C116</f>
        <v>6556</v>
      </c>
      <c r="D114" s="44">
        <f>D115+D116</f>
        <v>6</v>
      </c>
      <c r="E114" s="44">
        <f>E115+E116</f>
        <v>13</v>
      </c>
      <c r="F114" s="44">
        <f t="shared" si="31"/>
        <v>-7</v>
      </c>
      <c r="G114" s="44">
        <f t="shared" ref="G114:L114" si="51">G115+G116</f>
        <v>4</v>
      </c>
      <c r="H114" s="44">
        <f t="shared" si="51"/>
        <v>2</v>
      </c>
      <c r="I114" s="44">
        <f t="shared" si="51"/>
        <v>0</v>
      </c>
      <c r="J114" s="44">
        <f t="shared" si="51"/>
        <v>3</v>
      </c>
      <c r="K114" s="44">
        <f t="shared" si="51"/>
        <v>3</v>
      </c>
      <c r="L114" s="44">
        <f t="shared" si="51"/>
        <v>0</v>
      </c>
      <c r="M114" s="44">
        <f t="shared" si="32"/>
        <v>0</v>
      </c>
      <c r="N114" s="44">
        <f t="shared" si="33"/>
        <v>-7</v>
      </c>
      <c r="P114" s="44">
        <v>932</v>
      </c>
      <c r="Q114" s="44">
        <v>3673</v>
      </c>
      <c r="R114" s="44">
        <v>1951</v>
      </c>
      <c r="S114" s="44">
        <v>968</v>
      </c>
      <c r="T114" s="44">
        <v>0</v>
      </c>
      <c r="U114" s="45">
        <v>14.215985356924953</v>
      </c>
      <c r="V114" s="45">
        <v>56.025015253203172</v>
      </c>
      <c r="W114" s="45">
        <v>29.758999389871871</v>
      </c>
      <c r="X114" s="46">
        <v>14.76510067114094</v>
      </c>
      <c r="Y114" s="47" t="s">
        <v>141</v>
      </c>
    </row>
    <row r="115" spans="1:25" ht="12" customHeight="1">
      <c r="A115" s="24" t="s">
        <v>111</v>
      </c>
      <c r="B115" s="44" t="s">
        <v>98</v>
      </c>
      <c r="C115" s="44">
        <v>3264</v>
      </c>
      <c r="D115" s="44">
        <v>2</v>
      </c>
      <c r="E115" s="44">
        <v>6</v>
      </c>
      <c r="F115" s="44">
        <f t="shared" si="31"/>
        <v>-4</v>
      </c>
      <c r="G115" s="44">
        <v>2</v>
      </c>
      <c r="H115" s="44">
        <v>2</v>
      </c>
      <c r="I115" s="44">
        <v>0</v>
      </c>
      <c r="J115" s="44">
        <v>1</v>
      </c>
      <c r="K115" s="44">
        <v>1</v>
      </c>
      <c r="L115" s="44">
        <v>0</v>
      </c>
      <c r="M115" s="44">
        <f t="shared" si="32"/>
        <v>2</v>
      </c>
      <c r="N115" s="44">
        <f t="shared" si="33"/>
        <v>-2</v>
      </c>
      <c r="P115" s="44">
        <v>472</v>
      </c>
      <c r="Q115" s="44">
        <v>1973</v>
      </c>
      <c r="R115" s="44">
        <v>819</v>
      </c>
      <c r="S115" s="44">
        <v>383</v>
      </c>
      <c r="T115" s="44">
        <v>0</v>
      </c>
      <c r="U115" s="45">
        <v>14.460784313725492</v>
      </c>
      <c r="V115" s="45">
        <v>60.447303921568633</v>
      </c>
      <c r="W115" s="45">
        <v>25.09191176470588</v>
      </c>
      <c r="X115" s="46">
        <v>11.734068627450981</v>
      </c>
      <c r="Y115" s="47" t="s">
        <v>111</v>
      </c>
    </row>
    <row r="116" spans="1:25" ht="12" customHeight="1">
      <c r="A116" s="24" t="s">
        <v>112</v>
      </c>
      <c r="B116" s="49" t="s">
        <v>98</v>
      </c>
      <c r="C116" s="49">
        <v>3292</v>
      </c>
      <c r="D116" s="49">
        <v>4</v>
      </c>
      <c r="E116" s="49">
        <v>7</v>
      </c>
      <c r="F116" s="49">
        <f t="shared" si="31"/>
        <v>-3</v>
      </c>
      <c r="G116" s="49">
        <v>2</v>
      </c>
      <c r="H116" s="49">
        <v>0</v>
      </c>
      <c r="I116" s="49">
        <v>0</v>
      </c>
      <c r="J116" s="49">
        <v>2</v>
      </c>
      <c r="K116" s="49">
        <v>2</v>
      </c>
      <c r="L116" s="49">
        <v>0</v>
      </c>
      <c r="M116" s="49">
        <f t="shared" si="32"/>
        <v>-2</v>
      </c>
      <c r="N116" s="49">
        <f t="shared" si="33"/>
        <v>-5</v>
      </c>
      <c r="P116" s="49">
        <v>460</v>
      </c>
      <c r="Q116" s="49">
        <v>1700</v>
      </c>
      <c r="R116" s="49">
        <v>1132</v>
      </c>
      <c r="S116" s="49">
        <v>585</v>
      </c>
      <c r="T116" s="49">
        <v>0</v>
      </c>
      <c r="U116" s="50">
        <v>13.973268529769136</v>
      </c>
      <c r="V116" s="50">
        <v>51.640340218712034</v>
      </c>
      <c r="W116" s="50">
        <v>34.38639125151883</v>
      </c>
      <c r="X116" s="51">
        <v>17.770352369380316</v>
      </c>
      <c r="Y116" s="47" t="s">
        <v>112</v>
      </c>
    </row>
    <row r="117" spans="1:25" ht="12" customHeight="1">
      <c r="A117" s="24" t="s">
        <v>142</v>
      </c>
      <c r="B117" s="44">
        <f>SUM(B120:B138)</f>
        <v>21511</v>
      </c>
      <c r="C117" s="44">
        <f t="shared" ref="C117:E119" si="52">C120+C123+C126+C129+C132+C135+C138</f>
        <v>75446</v>
      </c>
      <c r="D117" s="44">
        <f t="shared" si="52"/>
        <v>30</v>
      </c>
      <c r="E117" s="44">
        <f t="shared" si="52"/>
        <v>86</v>
      </c>
      <c r="F117" s="44">
        <f t="shared" si="31"/>
        <v>-56</v>
      </c>
      <c r="G117" s="44">
        <f t="shared" ref="G117:L119" si="53">G120+G123+G126+G129+G132+G135+G138</f>
        <v>85</v>
      </c>
      <c r="H117" s="44">
        <f t="shared" si="53"/>
        <v>61</v>
      </c>
      <c r="I117" s="44">
        <f t="shared" si="53"/>
        <v>1</v>
      </c>
      <c r="J117" s="44">
        <f t="shared" si="53"/>
        <v>89</v>
      </c>
      <c r="K117" s="44">
        <f t="shared" si="53"/>
        <v>41</v>
      </c>
      <c r="L117" s="44">
        <f t="shared" si="53"/>
        <v>1</v>
      </c>
      <c r="M117" s="44">
        <f t="shared" si="32"/>
        <v>16</v>
      </c>
      <c r="N117" s="44">
        <f t="shared" si="33"/>
        <v>-40</v>
      </c>
      <c r="P117" s="44">
        <v>10983</v>
      </c>
      <c r="Q117" s="44">
        <v>45368</v>
      </c>
      <c r="R117" s="44">
        <v>19093</v>
      </c>
      <c r="S117" s="44">
        <v>9445</v>
      </c>
      <c r="T117" s="44">
        <v>2</v>
      </c>
      <c r="U117" s="45">
        <v>14.557431805529783</v>
      </c>
      <c r="V117" s="45">
        <v>60.133075312143781</v>
      </c>
      <c r="W117" s="45">
        <v>25.306841979694084</v>
      </c>
      <c r="X117" s="46">
        <v>12.518887681255467</v>
      </c>
      <c r="Y117" s="47" t="s">
        <v>142</v>
      </c>
    </row>
    <row r="118" spans="1:25" ht="12" customHeight="1">
      <c r="A118" s="24" t="s">
        <v>106</v>
      </c>
      <c r="B118" s="44" t="s">
        <v>98</v>
      </c>
      <c r="C118" s="44">
        <f t="shared" si="52"/>
        <v>36685</v>
      </c>
      <c r="D118" s="44">
        <f t="shared" si="52"/>
        <v>14</v>
      </c>
      <c r="E118" s="44">
        <f t="shared" si="52"/>
        <v>48</v>
      </c>
      <c r="F118" s="44">
        <f t="shared" si="31"/>
        <v>-34</v>
      </c>
      <c r="G118" s="44">
        <f t="shared" si="53"/>
        <v>35</v>
      </c>
      <c r="H118" s="44">
        <f t="shared" si="53"/>
        <v>25</v>
      </c>
      <c r="I118" s="44">
        <f t="shared" si="53"/>
        <v>0</v>
      </c>
      <c r="J118" s="44">
        <f t="shared" si="53"/>
        <v>36</v>
      </c>
      <c r="K118" s="44">
        <f t="shared" si="53"/>
        <v>21</v>
      </c>
      <c r="L118" s="44">
        <f t="shared" si="53"/>
        <v>0</v>
      </c>
      <c r="M118" s="44">
        <f t="shared" si="32"/>
        <v>3</v>
      </c>
      <c r="N118" s="44">
        <f t="shared" si="33"/>
        <v>-31</v>
      </c>
      <c r="P118" s="44">
        <v>5570</v>
      </c>
      <c r="Q118" s="44">
        <v>23302</v>
      </c>
      <c r="R118" s="44">
        <v>7813</v>
      </c>
      <c r="S118" s="44">
        <v>3498</v>
      </c>
      <c r="T118" s="44">
        <v>0</v>
      </c>
      <c r="U118" s="45">
        <v>15.183317432192995</v>
      </c>
      <c r="V118" s="45">
        <v>63.519149516151018</v>
      </c>
      <c r="W118" s="45">
        <v>21.297533051655989</v>
      </c>
      <c r="X118" s="46">
        <v>9.5352323838080952</v>
      </c>
      <c r="Y118" s="47" t="s">
        <v>106</v>
      </c>
    </row>
    <row r="119" spans="1:25" ht="12" customHeight="1">
      <c r="A119" s="33" t="s">
        <v>107</v>
      </c>
      <c r="B119" s="53" t="s">
        <v>98</v>
      </c>
      <c r="C119" s="53">
        <f t="shared" si="52"/>
        <v>38761</v>
      </c>
      <c r="D119" s="53">
        <f t="shared" si="52"/>
        <v>16</v>
      </c>
      <c r="E119" s="53">
        <f t="shared" si="52"/>
        <v>38</v>
      </c>
      <c r="F119" s="53">
        <f t="shared" si="31"/>
        <v>-22</v>
      </c>
      <c r="G119" s="53">
        <f t="shared" si="53"/>
        <v>50</v>
      </c>
      <c r="H119" s="53">
        <f t="shared" si="53"/>
        <v>36</v>
      </c>
      <c r="I119" s="53">
        <f t="shared" si="53"/>
        <v>1</v>
      </c>
      <c r="J119" s="53">
        <f t="shared" si="53"/>
        <v>53</v>
      </c>
      <c r="K119" s="53">
        <f t="shared" si="53"/>
        <v>20</v>
      </c>
      <c r="L119" s="53">
        <f t="shared" si="53"/>
        <v>1</v>
      </c>
      <c r="M119" s="53">
        <f t="shared" si="32"/>
        <v>13</v>
      </c>
      <c r="N119" s="53">
        <f t="shared" si="33"/>
        <v>-9</v>
      </c>
      <c r="P119" s="53">
        <v>5413</v>
      </c>
      <c r="Q119" s="53">
        <v>22066</v>
      </c>
      <c r="R119" s="53">
        <v>11280</v>
      </c>
      <c r="S119" s="53">
        <v>5947</v>
      </c>
      <c r="T119" s="53">
        <v>2</v>
      </c>
      <c r="U119" s="54">
        <v>13.965067980702253</v>
      </c>
      <c r="V119" s="54">
        <v>56.928355821573227</v>
      </c>
      <c r="W119" s="54">
        <v>29.101416372126621</v>
      </c>
      <c r="X119" s="55">
        <v>15.342741415340161</v>
      </c>
      <c r="Y119" s="56" t="s">
        <v>107</v>
      </c>
    </row>
    <row r="120" spans="1:25" ht="12" customHeight="1">
      <c r="A120" s="24" t="s">
        <v>143</v>
      </c>
      <c r="B120" s="44">
        <v>5723</v>
      </c>
      <c r="C120" s="44">
        <f>C121+C122</f>
        <v>19379</v>
      </c>
      <c r="D120" s="44">
        <f>D121+D122</f>
        <v>4</v>
      </c>
      <c r="E120" s="44">
        <f>E121+E122</f>
        <v>21</v>
      </c>
      <c r="F120" s="44">
        <f t="shared" si="31"/>
        <v>-17</v>
      </c>
      <c r="G120" s="44">
        <f t="shared" ref="G120:L120" si="54">G121+G122</f>
        <v>19</v>
      </c>
      <c r="H120" s="44">
        <f t="shared" si="54"/>
        <v>15</v>
      </c>
      <c r="I120" s="44">
        <f t="shared" si="54"/>
        <v>1</v>
      </c>
      <c r="J120" s="44">
        <f t="shared" si="54"/>
        <v>27</v>
      </c>
      <c r="K120" s="44">
        <f t="shared" si="54"/>
        <v>14</v>
      </c>
      <c r="L120" s="44">
        <f t="shared" si="54"/>
        <v>1</v>
      </c>
      <c r="M120" s="44">
        <f t="shared" si="32"/>
        <v>-7</v>
      </c>
      <c r="N120" s="44">
        <f t="shared" si="33"/>
        <v>-24</v>
      </c>
      <c r="P120" s="44">
        <v>2759</v>
      </c>
      <c r="Q120" s="44">
        <v>12111</v>
      </c>
      <c r="R120" s="44">
        <v>4509</v>
      </c>
      <c r="S120" s="44">
        <v>2245</v>
      </c>
      <c r="T120" s="44">
        <v>0</v>
      </c>
      <c r="U120" s="45">
        <v>14.237060735848084</v>
      </c>
      <c r="V120" s="45">
        <v>62.495484803137415</v>
      </c>
      <c r="W120" s="45">
        <v>23.267454461014498</v>
      </c>
      <c r="X120" s="46">
        <v>11.584705093142061</v>
      </c>
      <c r="Y120" s="47" t="s">
        <v>143</v>
      </c>
    </row>
    <row r="121" spans="1:25" ht="12" customHeight="1">
      <c r="A121" s="24" t="s">
        <v>111</v>
      </c>
      <c r="B121" s="44"/>
      <c r="C121" s="44">
        <v>9450</v>
      </c>
      <c r="D121" s="44">
        <v>2</v>
      </c>
      <c r="E121" s="44">
        <v>14</v>
      </c>
      <c r="F121" s="44">
        <f t="shared" si="31"/>
        <v>-12</v>
      </c>
      <c r="G121" s="44">
        <v>11</v>
      </c>
      <c r="H121" s="44">
        <v>7</v>
      </c>
      <c r="I121" s="44">
        <v>0</v>
      </c>
      <c r="J121" s="44">
        <v>13</v>
      </c>
      <c r="K121" s="44">
        <v>7</v>
      </c>
      <c r="L121" s="44">
        <v>0</v>
      </c>
      <c r="M121" s="44">
        <f t="shared" si="32"/>
        <v>-2</v>
      </c>
      <c r="N121" s="44">
        <f t="shared" si="33"/>
        <v>-14</v>
      </c>
      <c r="P121" s="44">
        <v>1401</v>
      </c>
      <c r="Q121" s="44">
        <v>6167</v>
      </c>
      <c r="R121" s="44">
        <v>1882</v>
      </c>
      <c r="S121" s="44">
        <v>861</v>
      </c>
      <c r="T121" s="44">
        <v>0</v>
      </c>
      <c r="U121" s="45">
        <v>14.825396825396824</v>
      </c>
      <c r="V121" s="45">
        <v>65.259259259259267</v>
      </c>
      <c r="W121" s="45">
        <v>19.915343915343918</v>
      </c>
      <c r="X121" s="46">
        <v>9.1111111111111107</v>
      </c>
      <c r="Y121" s="47" t="s">
        <v>111</v>
      </c>
    </row>
    <row r="122" spans="1:25" ht="12" customHeight="1">
      <c r="A122" s="24" t="s">
        <v>112</v>
      </c>
      <c r="B122" s="44"/>
      <c r="C122" s="44">
        <v>9929</v>
      </c>
      <c r="D122" s="44">
        <v>2</v>
      </c>
      <c r="E122" s="44">
        <v>7</v>
      </c>
      <c r="F122" s="44">
        <f t="shared" si="31"/>
        <v>-5</v>
      </c>
      <c r="G122" s="44">
        <v>8</v>
      </c>
      <c r="H122" s="44">
        <v>8</v>
      </c>
      <c r="I122" s="44">
        <v>1</v>
      </c>
      <c r="J122" s="44">
        <v>14</v>
      </c>
      <c r="K122" s="44">
        <v>7</v>
      </c>
      <c r="L122" s="44">
        <v>1</v>
      </c>
      <c r="M122" s="44">
        <f t="shared" si="32"/>
        <v>-5</v>
      </c>
      <c r="N122" s="44">
        <f t="shared" si="33"/>
        <v>-10</v>
      </c>
      <c r="P122" s="44">
        <v>1358</v>
      </c>
      <c r="Q122" s="44">
        <v>5944</v>
      </c>
      <c r="R122" s="44">
        <v>2627</v>
      </c>
      <c r="S122" s="44">
        <v>1384</v>
      </c>
      <c r="T122" s="44">
        <v>0</v>
      </c>
      <c r="U122" s="45">
        <v>13.677107462987209</v>
      </c>
      <c r="V122" s="45">
        <v>59.865041796756977</v>
      </c>
      <c r="W122" s="45">
        <v>26.457850740255818</v>
      </c>
      <c r="X122" s="46">
        <v>13.938966663309497</v>
      </c>
      <c r="Y122" s="47" t="s">
        <v>112</v>
      </c>
    </row>
    <row r="123" spans="1:25" ht="12" customHeight="1">
      <c r="A123" s="24" t="s">
        <v>144</v>
      </c>
      <c r="B123" s="44">
        <v>3652</v>
      </c>
      <c r="C123" s="44">
        <f>C124+C125</f>
        <v>12160</v>
      </c>
      <c r="D123" s="44">
        <f>D124+D125</f>
        <v>7</v>
      </c>
      <c r="E123" s="44">
        <f>E124+E125</f>
        <v>13</v>
      </c>
      <c r="F123" s="44">
        <f t="shared" si="31"/>
        <v>-6</v>
      </c>
      <c r="G123" s="44">
        <f t="shared" ref="G123:L123" si="55">G124+G125</f>
        <v>18</v>
      </c>
      <c r="H123" s="44">
        <f t="shared" si="55"/>
        <v>7</v>
      </c>
      <c r="I123" s="44">
        <f t="shared" si="55"/>
        <v>0</v>
      </c>
      <c r="J123" s="44">
        <f t="shared" si="55"/>
        <v>11</v>
      </c>
      <c r="K123" s="44">
        <f t="shared" si="55"/>
        <v>8</v>
      </c>
      <c r="L123" s="44">
        <f t="shared" si="55"/>
        <v>0</v>
      </c>
      <c r="M123" s="44">
        <f t="shared" si="32"/>
        <v>6</v>
      </c>
      <c r="N123" s="44">
        <f t="shared" si="33"/>
        <v>0</v>
      </c>
      <c r="P123" s="44">
        <v>1756</v>
      </c>
      <c r="Q123" s="44">
        <v>7266</v>
      </c>
      <c r="R123" s="44">
        <v>3138</v>
      </c>
      <c r="S123" s="44">
        <v>1566</v>
      </c>
      <c r="T123" s="44">
        <v>0</v>
      </c>
      <c r="U123" s="45">
        <v>14.440789473684209</v>
      </c>
      <c r="V123" s="45">
        <v>59.753289473684212</v>
      </c>
      <c r="W123" s="45">
        <v>25.805921052631582</v>
      </c>
      <c r="X123" s="46">
        <v>12.878289473684209</v>
      </c>
      <c r="Y123" s="47" t="s">
        <v>144</v>
      </c>
    </row>
    <row r="124" spans="1:25" ht="12" customHeight="1">
      <c r="A124" s="24" t="s">
        <v>111</v>
      </c>
      <c r="B124" s="44"/>
      <c r="C124" s="44">
        <v>5838</v>
      </c>
      <c r="D124" s="44">
        <v>4</v>
      </c>
      <c r="E124" s="44">
        <v>6</v>
      </c>
      <c r="F124" s="44">
        <f t="shared" si="31"/>
        <v>-2</v>
      </c>
      <c r="G124" s="44">
        <v>7</v>
      </c>
      <c r="H124" s="44">
        <v>4</v>
      </c>
      <c r="I124" s="44">
        <v>0</v>
      </c>
      <c r="J124" s="44">
        <v>3</v>
      </c>
      <c r="K124" s="44">
        <v>3</v>
      </c>
      <c r="L124" s="44">
        <v>0</v>
      </c>
      <c r="M124" s="44">
        <f t="shared" si="32"/>
        <v>5</v>
      </c>
      <c r="N124" s="44">
        <f t="shared" si="33"/>
        <v>3</v>
      </c>
      <c r="P124" s="44">
        <v>906</v>
      </c>
      <c r="Q124" s="44">
        <v>3695</v>
      </c>
      <c r="R124" s="44">
        <v>1237</v>
      </c>
      <c r="S124" s="44">
        <v>570</v>
      </c>
      <c r="T124" s="44">
        <v>0</v>
      </c>
      <c r="U124" s="45">
        <v>15.519013360739981</v>
      </c>
      <c r="V124" s="45">
        <v>63.292223364165814</v>
      </c>
      <c r="W124" s="45">
        <v>21.18876327509421</v>
      </c>
      <c r="X124" s="46">
        <v>9.7636176772867422</v>
      </c>
      <c r="Y124" s="47" t="s">
        <v>111</v>
      </c>
    </row>
    <row r="125" spans="1:25" ht="12" customHeight="1">
      <c r="A125" s="24" t="s">
        <v>112</v>
      </c>
      <c r="B125" s="44"/>
      <c r="C125" s="44">
        <v>6322</v>
      </c>
      <c r="D125" s="44">
        <v>3</v>
      </c>
      <c r="E125" s="44">
        <v>7</v>
      </c>
      <c r="F125" s="44">
        <f t="shared" si="31"/>
        <v>-4</v>
      </c>
      <c r="G125" s="44">
        <v>11</v>
      </c>
      <c r="H125" s="44">
        <v>3</v>
      </c>
      <c r="I125" s="44">
        <v>0</v>
      </c>
      <c r="J125" s="44">
        <v>8</v>
      </c>
      <c r="K125" s="44">
        <v>5</v>
      </c>
      <c r="L125" s="44">
        <v>0</v>
      </c>
      <c r="M125" s="44">
        <f t="shared" si="32"/>
        <v>1</v>
      </c>
      <c r="N125" s="44">
        <f t="shared" si="33"/>
        <v>-3</v>
      </c>
      <c r="P125" s="44">
        <v>850</v>
      </c>
      <c r="Q125" s="44">
        <v>3571</v>
      </c>
      <c r="R125" s="44">
        <v>1901</v>
      </c>
      <c r="S125" s="44">
        <v>996</v>
      </c>
      <c r="T125" s="44">
        <v>0</v>
      </c>
      <c r="U125" s="45">
        <v>13.445112306232204</v>
      </c>
      <c r="V125" s="45">
        <v>56.485289465359067</v>
      </c>
      <c r="W125" s="45">
        <v>30.069598228408733</v>
      </c>
      <c r="X125" s="46">
        <v>15.754508067067382</v>
      </c>
      <c r="Y125" s="47" t="s">
        <v>112</v>
      </c>
    </row>
    <row r="126" spans="1:25" ht="12" customHeight="1">
      <c r="A126" s="24" t="s">
        <v>145</v>
      </c>
      <c r="B126" s="44">
        <v>1512</v>
      </c>
      <c r="C126" s="44">
        <f>C127+C128</f>
        <v>5417</v>
      </c>
      <c r="D126" s="44">
        <f>D127+D128</f>
        <v>1</v>
      </c>
      <c r="E126" s="44">
        <f>E127+E128</f>
        <v>6</v>
      </c>
      <c r="F126" s="44">
        <f t="shared" si="31"/>
        <v>-5</v>
      </c>
      <c r="G126" s="44">
        <f t="shared" ref="G126:L126" si="56">G127+G128</f>
        <v>9</v>
      </c>
      <c r="H126" s="44">
        <f t="shared" si="56"/>
        <v>10</v>
      </c>
      <c r="I126" s="44">
        <f t="shared" si="56"/>
        <v>0</v>
      </c>
      <c r="J126" s="44">
        <f t="shared" si="56"/>
        <v>5</v>
      </c>
      <c r="K126" s="44">
        <f t="shared" si="56"/>
        <v>5</v>
      </c>
      <c r="L126" s="44">
        <f t="shared" si="56"/>
        <v>0</v>
      </c>
      <c r="M126" s="44">
        <f t="shared" si="32"/>
        <v>9</v>
      </c>
      <c r="N126" s="44">
        <f t="shared" si="33"/>
        <v>4</v>
      </c>
      <c r="P126" s="44">
        <v>833</v>
      </c>
      <c r="Q126" s="44">
        <v>3190</v>
      </c>
      <c r="R126" s="44">
        <v>1392</v>
      </c>
      <c r="S126" s="44">
        <v>686</v>
      </c>
      <c r="T126" s="44">
        <v>2</v>
      </c>
      <c r="U126" s="45">
        <v>15.377515229832012</v>
      </c>
      <c r="V126" s="45">
        <v>58.888683773306262</v>
      </c>
      <c r="W126" s="45">
        <v>25.696880191988186</v>
      </c>
      <c r="X126" s="46">
        <v>12.663836071626362</v>
      </c>
      <c r="Y126" s="47" t="s">
        <v>145</v>
      </c>
    </row>
    <row r="127" spans="1:25" ht="12" customHeight="1">
      <c r="A127" s="24" t="s">
        <v>111</v>
      </c>
      <c r="B127" s="44"/>
      <c r="C127" s="44">
        <v>2676</v>
      </c>
      <c r="D127" s="44">
        <v>0</v>
      </c>
      <c r="E127" s="44">
        <v>4</v>
      </c>
      <c r="F127" s="44">
        <f t="shared" si="31"/>
        <v>-4</v>
      </c>
      <c r="G127" s="44">
        <v>1</v>
      </c>
      <c r="H127" s="44">
        <v>9</v>
      </c>
      <c r="I127" s="44">
        <v>0</v>
      </c>
      <c r="J127" s="44">
        <v>2</v>
      </c>
      <c r="K127" s="44">
        <v>5</v>
      </c>
      <c r="L127" s="44">
        <v>0</v>
      </c>
      <c r="M127" s="44">
        <f t="shared" si="32"/>
        <v>3</v>
      </c>
      <c r="N127" s="44">
        <f t="shared" si="33"/>
        <v>-1</v>
      </c>
      <c r="P127" s="44">
        <v>398</v>
      </c>
      <c r="Q127" s="44">
        <v>1710</v>
      </c>
      <c r="R127" s="44">
        <v>568</v>
      </c>
      <c r="S127" s="44">
        <v>258</v>
      </c>
      <c r="T127" s="44">
        <v>0</v>
      </c>
      <c r="U127" s="45">
        <v>14.872944693572496</v>
      </c>
      <c r="V127" s="45">
        <v>63.901345291479814</v>
      </c>
      <c r="W127" s="45">
        <v>21.225710014947683</v>
      </c>
      <c r="X127" s="46">
        <v>9.6412556053811667</v>
      </c>
      <c r="Y127" s="47" t="s">
        <v>111</v>
      </c>
    </row>
    <row r="128" spans="1:25" ht="12" customHeight="1">
      <c r="A128" s="24" t="s">
        <v>112</v>
      </c>
      <c r="B128" s="44"/>
      <c r="C128" s="44">
        <v>2741</v>
      </c>
      <c r="D128" s="44">
        <v>1</v>
      </c>
      <c r="E128" s="44">
        <v>2</v>
      </c>
      <c r="F128" s="44">
        <f t="shared" si="31"/>
        <v>-1</v>
      </c>
      <c r="G128" s="44">
        <v>8</v>
      </c>
      <c r="H128" s="44">
        <v>1</v>
      </c>
      <c r="I128" s="44">
        <v>0</v>
      </c>
      <c r="J128" s="44">
        <v>3</v>
      </c>
      <c r="K128" s="44">
        <v>0</v>
      </c>
      <c r="L128" s="44">
        <v>0</v>
      </c>
      <c r="M128" s="44">
        <f t="shared" si="32"/>
        <v>6</v>
      </c>
      <c r="N128" s="44">
        <f t="shared" si="33"/>
        <v>5</v>
      </c>
      <c r="P128" s="44">
        <v>435</v>
      </c>
      <c r="Q128" s="44">
        <v>1480</v>
      </c>
      <c r="R128" s="44">
        <v>824</v>
      </c>
      <c r="S128" s="44">
        <v>428</v>
      </c>
      <c r="T128" s="44">
        <v>2</v>
      </c>
      <c r="U128" s="45">
        <v>15.870120394016782</v>
      </c>
      <c r="V128" s="45">
        <v>53.994892375045602</v>
      </c>
      <c r="W128" s="45">
        <v>30.062021160160523</v>
      </c>
      <c r="X128" s="46">
        <v>15.614739146296971</v>
      </c>
      <c r="Y128" s="47" t="s">
        <v>112</v>
      </c>
    </row>
    <row r="129" spans="1:25" ht="12" customHeight="1">
      <c r="A129" s="24" t="s">
        <v>146</v>
      </c>
      <c r="B129" s="44">
        <v>1535</v>
      </c>
      <c r="C129" s="44">
        <f>C130+C131</f>
        <v>5587</v>
      </c>
      <c r="D129" s="44">
        <f>D130+D131</f>
        <v>2</v>
      </c>
      <c r="E129" s="44">
        <f>E130+E131</f>
        <v>6</v>
      </c>
      <c r="F129" s="44">
        <f t="shared" si="31"/>
        <v>-4</v>
      </c>
      <c r="G129" s="44">
        <f t="shared" ref="G129:L129" si="57">G130+G131</f>
        <v>5</v>
      </c>
      <c r="H129" s="44">
        <f t="shared" si="57"/>
        <v>8</v>
      </c>
      <c r="I129" s="44">
        <f t="shared" si="57"/>
        <v>0</v>
      </c>
      <c r="J129" s="44">
        <f t="shared" si="57"/>
        <v>5</v>
      </c>
      <c r="K129" s="44">
        <f t="shared" si="57"/>
        <v>3</v>
      </c>
      <c r="L129" s="44">
        <f t="shared" si="57"/>
        <v>0</v>
      </c>
      <c r="M129" s="44">
        <f t="shared" si="32"/>
        <v>5</v>
      </c>
      <c r="N129" s="44">
        <f t="shared" si="33"/>
        <v>1</v>
      </c>
      <c r="P129" s="44">
        <v>850</v>
      </c>
      <c r="Q129" s="44">
        <v>3246</v>
      </c>
      <c r="R129" s="44">
        <v>1491</v>
      </c>
      <c r="S129" s="44">
        <v>719</v>
      </c>
      <c r="T129" s="44">
        <v>0</v>
      </c>
      <c r="U129" s="45">
        <v>15.213889386074817</v>
      </c>
      <c r="V129" s="45">
        <v>58.099158761410422</v>
      </c>
      <c r="W129" s="45">
        <v>26.686951852514767</v>
      </c>
      <c r="X129" s="46">
        <v>12.869160551279757</v>
      </c>
      <c r="Y129" s="47" t="s">
        <v>146</v>
      </c>
    </row>
    <row r="130" spans="1:25" ht="12" customHeight="1">
      <c r="A130" s="24" t="s">
        <v>111</v>
      </c>
      <c r="B130" s="44"/>
      <c r="C130" s="44">
        <v>2689</v>
      </c>
      <c r="D130" s="44">
        <v>1</v>
      </c>
      <c r="E130" s="44">
        <v>3</v>
      </c>
      <c r="F130" s="44">
        <f t="shared" si="31"/>
        <v>-2</v>
      </c>
      <c r="G130" s="44">
        <v>1</v>
      </c>
      <c r="H130" s="44">
        <v>1</v>
      </c>
      <c r="I130" s="44">
        <v>0</v>
      </c>
      <c r="J130" s="44">
        <v>2</v>
      </c>
      <c r="K130" s="44">
        <v>1</v>
      </c>
      <c r="L130" s="44">
        <v>0</v>
      </c>
      <c r="M130" s="44">
        <f t="shared" si="32"/>
        <v>-1</v>
      </c>
      <c r="N130" s="44">
        <f t="shared" si="33"/>
        <v>-3</v>
      </c>
      <c r="P130" s="44">
        <v>433</v>
      </c>
      <c r="Q130" s="44">
        <v>1621</v>
      </c>
      <c r="R130" s="44">
        <v>635</v>
      </c>
      <c r="S130" s="44">
        <v>274</v>
      </c>
      <c r="T130" s="44">
        <v>0</v>
      </c>
      <c r="U130" s="45">
        <v>16.102640386760878</v>
      </c>
      <c r="V130" s="45">
        <v>60.282632949051695</v>
      </c>
      <c r="W130" s="45">
        <v>23.61472666418743</v>
      </c>
      <c r="X130" s="46">
        <v>10.189661584232057</v>
      </c>
      <c r="Y130" s="47" t="s">
        <v>111</v>
      </c>
    </row>
    <row r="131" spans="1:25" ht="12" customHeight="1">
      <c r="A131" s="24" t="s">
        <v>112</v>
      </c>
      <c r="B131" s="44"/>
      <c r="C131" s="44">
        <v>2898</v>
      </c>
      <c r="D131" s="44">
        <v>1</v>
      </c>
      <c r="E131" s="44">
        <v>3</v>
      </c>
      <c r="F131" s="44">
        <f t="shared" si="31"/>
        <v>-2</v>
      </c>
      <c r="G131" s="44">
        <v>4</v>
      </c>
      <c r="H131" s="44">
        <v>7</v>
      </c>
      <c r="I131" s="44">
        <v>0</v>
      </c>
      <c r="J131" s="44">
        <v>3</v>
      </c>
      <c r="K131" s="44">
        <v>2</v>
      </c>
      <c r="L131" s="44">
        <v>0</v>
      </c>
      <c r="M131" s="44">
        <f t="shared" si="32"/>
        <v>6</v>
      </c>
      <c r="N131" s="44">
        <f t="shared" si="33"/>
        <v>4</v>
      </c>
      <c r="P131" s="44">
        <v>417</v>
      </c>
      <c r="Q131" s="44">
        <v>1625</v>
      </c>
      <c r="R131" s="44">
        <v>856</v>
      </c>
      <c r="S131" s="44">
        <v>445</v>
      </c>
      <c r="T131" s="44">
        <v>0</v>
      </c>
      <c r="U131" s="45">
        <v>14.389233954451347</v>
      </c>
      <c r="V131" s="45">
        <v>56.073153899240857</v>
      </c>
      <c r="W131" s="45">
        <v>29.537612146307801</v>
      </c>
      <c r="X131" s="46">
        <v>15.355417529330573</v>
      </c>
      <c r="Y131" s="47" t="s">
        <v>112</v>
      </c>
    </row>
    <row r="132" spans="1:25" ht="12" customHeight="1">
      <c r="A132" s="24" t="s">
        <v>147</v>
      </c>
      <c r="B132" s="44">
        <v>911</v>
      </c>
      <c r="C132" s="44">
        <f>C133+C134</f>
        <v>3141</v>
      </c>
      <c r="D132" s="44">
        <f>D133+D134</f>
        <v>2</v>
      </c>
      <c r="E132" s="44">
        <f>E133+E134</f>
        <v>8</v>
      </c>
      <c r="F132" s="44">
        <f t="shared" si="31"/>
        <v>-6</v>
      </c>
      <c r="G132" s="44">
        <f t="shared" ref="G132:L132" si="58">G133+G134</f>
        <v>3</v>
      </c>
      <c r="H132" s="44">
        <f t="shared" si="58"/>
        <v>1</v>
      </c>
      <c r="I132" s="44">
        <f t="shared" si="58"/>
        <v>0</v>
      </c>
      <c r="J132" s="44">
        <f t="shared" si="58"/>
        <v>7</v>
      </c>
      <c r="K132" s="44">
        <f t="shared" si="58"/>
        <v>0</v>
      </c>
      <c r="L132" s="44">
        <f t="shared" si="58"/>
        <v>0</v>
      </c>
      <c r="M132" s="44">
        <f t="shared" si="32"/>
        <v>-3</v>
      </c>
      <c r="N132" s="44">
        <f t="shared" si="33"/>
        <v>-9</v>
      </c>
      <c r="P132" s="44">
        <v>383</v>
      </c>
      <c r="Q132" s="44">
        <v>1772</v>
      </c>
      <c r="R132" s="44">
        <v>986</v>
      </c>
      <c r="S132" s="44">
        <v>506</v>
      </c>
      <c r="T132" s="44">
        <v>0</v>
      </c>
      <c r="U132" s="45">
        <v>12.193568927093281</v>
      </c>
      <c r="V132" s="45">
        <v>56.415154409423749</v>
      </c>
      <c r="W132" s="45">
        <v>31.391276663482969</v>
      </c>
      <c r="X132" s="46">
        <v>16.109519261381724</v>
      </c>
      <c r="Y132" s="47" t="s">
        <v>147</v>
      </c>
    </row>
    <row r="133" spans="1:25" ht="12" customHeight="1">
      <c r="A133" s="24" t="s">
        <v>111</v>
      </c>
      <c r="B133" s="44"/>
      <c r="C133" s="44">
        <v>1571</v>
      </c>
      <c r="D133" s="44">
        <v>1</v>
      </c>
      <c r="E133" s="44">
        <v>4</v>
      </c>
      <c r="F133" s="44">
        <f t="shared" si="31"/>
        <v>-3</v>
      </c>
      <c r="G133" s="44">
        <v>1</v>
      </c>
      <c r="H133" s="44">
        <v>1</v>
      </c>
      <c r="I133" s="44">
        <v>0</v>
      </c>
      <c r="J133" s="44">
        <v>3</v>
      </c>
      <c r="K133" s="44">
        <v>0</v>
      </c>
      <c r="L133" s="44">
        <v>0</v>
      </c>
      <c r="M133" s="44">
        <f t="shared" si="32"/>
        <v>-1</v>
      </c>
      <c r="N133" s="44">
        <f t="shared" si="33"/>
        <v>-4</v>
      </c>
      <c r="P133" s="44">
        <v>195</v>
      </c>
      <c r="Q133" s="44">
        <v>978</v>
      </c>
      <c r="R133" s="44">
        <v>398</v>
      </c>
      <c r="S133" s="44">
        <v>184</v>
      </c>
      <c r="T133" s="44">
        <v>0</v>
      </c>
      <c r="U133" s="45">
        <v>12.412476129853596</v>
      </c>
      <c r="V133" s="45">
        <v>62.253341820496502</v>
      </c>
      <c r="W133" s="45">
        <v>25.334182049649907</v>
      </c>
      <c r="X133" s="46">
        <v>11.712285168682367</v>
      </c>
      <c r="Y133" s="47" t="s">
        <v>111</v>
      </c>
    </row>
    <row r="134" spans="1:25" ht="12" customHeight="1">
      <c r="A134" s="24" t="s">
        <v>112</v>
      </c>
      <c r="B134" s="44"/>
      <c r="C134" s="44">
        <v>1570</v>
      </c>
      <c r="D134" s="44">
        <v>1</v>
      </c>
      <c r="E134" s="44">
        <v>4</v>
      </c>
      <c r="F134" s="44">
        <f t="shared" ref="F134:F197" si="59">D134-E134</f>
        <v>-3</v>
      </c>
      <c r="G134" s="44">
        <v>2</v>
      </c>
      <c r="H134" s="44">
        <v>0</v>
      </c>
      <c r="I134" s="44">
        <v>0</v>
      </c>
      <c r="J134" s="44">
        <v>4</v>
      </c>
      <c r="K134" s="44">
        <v>0</v>
      </c>
      <c r="L134" s="44">
        <v>0</v>
      </c>
      <c r="M134" s="44">
        <f t="shared" ref="M134:M197" si="60">G134+H134+I134-J134-K134-L134</f>
        <v>-2</v>
      </c>
      <c r="N134" s="44">
        <f t="shared" ref="N134:N197" si="61">F134+M134</f>
        <v>-5</v>
      </c>
      <c r="P134" s="44">
        <v>188</v>
      </c>
      <c r="Q134" s="44">
        <v>794</v>
      </c>
      <c r="R134" s="44">
        <v>588</v>
      </c>
      <c r="S134" s="44">
        <v>322</v>
      </c>
      <c r="T134" s="44">
        <v>0</v>
      </c>
      <c r="U134" s="45">
        <v>11.974522292993631</v>
      </c>
      <c r="V134" s="45">
        <v>50.573248407643312</v>
      </c>
      <c r="W134" s="45">
        <v>37.452229299363054</v>
      </c>
      <c r="X134" s="46">
        <v>20.509554140127388</v>
      </c>
      <c r="Y134" s="47" t="s">
        <v>112</v>
      </c>
    </row>
    <row r="135" spans="1:25" ht="12" customHeight="1">
      <c r="A135" s="24" t="s">
        <v>148</v>
      </c>
      <c r="B135" s="44">
        <v>1695</v>
      </c>
      <c r="C135" s="44">
        <f>C136+C137</f>
        <v>6345</v>
      </c>
      <c r="D135" s="44">
        <f>D136+D137</f>
        <v>6</v>
      </c>
      <c r="E135" s="44">
        <f>E136+E137</f>
        <v>5</v>
      </c>
      <c r="F135" s="44">
        <f t="shared" si="59"/>
        <v>1</v>
      </c>
      <c r="G135" s="44">
        <f t="shared" ref="G135:L135" si="62">G136+G137</f>
        <v>3</v>
      </c>
      <c r="H135" s="44">
        <f t="shared" si="62"/>
        <v>4</v>
      </c>
      <c r="I135" s="44">
        <f t="shared" si="62"/>
        <v>0</v>
      </c>
      <c r="J135" s="44">
        <f t="shared" si="62"/>
        <v>13</v>
      </c>
      <c r="K135" s="44">
        <f t="shared" si="62"/>
        <v>2</v>
      </c>
      <c r="L135" s="44">
        <f t="shared" si="62"/>
        <v>0</v>
      </c>
      <c r="M135" s="44">
        <f t="shared" si="60"/>
        <v>-8</v>
      </c>
      <c r="N135" s="44">
        <f t="shared" si="61"/>
        <v>-7</v>
      </c>
      <c r="P135" s="44">
        <v>939</v>
      </c>
      <c r="Q135" s="44">
        <v>3791</v>
      </c>
      <c r="R135" s="44">
        <v>1615</v>
      </c>
      <c r="S135" s="44">
        <v>790</v>
      </c>
      <c r="T135" s="44">
        <v>0</v>
      </c>
      <c r="U135" s="45">
        <v>14.799054373522457</v>
      </c>
      <c r="V135" s="45">
        <v>59.747832939322301</v>
      </c>
      <c r="W135" s="45">
        <v>25.453112687155237</v>
      </c>
      <c r="X135" s="46">
        <v>12.450748620961386</v>
      </c>
      <c r="Y135" s="47" t="s">
        <v>148</v>
      </c>
    </row>
    <row r="136" spans="1:25" ht="12" customHeight="1">
      <c r="A136" s="24" t="s">
        <v>111</v>
      </c>
      <c r="B136" s="44"/>
      <c r="C136" s="44">
        <v>3098</v>
      </c>
      <c r="D136" s="44">
        <v>3</v>
      </c>
      <c r="E136" s="44">
        <v>2</v>
      </c>
      <c r="F136" s="44">
        <f t="shared" si="59"/>
        <v>1</v>
      </c>
      <c r="G136" s="44">
        <v>0</v>
      </c>
      <c r="H136" s="44">
        <v>0</v>
      </c>
      <c r="I136" s="44">
        <v>0</v>
      </c>
      <c r="J136" s="44">
        <v>3</v>
      </c>
      <c r="K136" s="44">
        <v>1</v>
      </c>
      <c r="L136" s="44">
        <v>0</v>
      </c>
      <c r="M136" s="44">
        <f t="shared" si="60"/>
        <v>-4</v>
      </c>
      <c r="N136" s="44">
        <f t="shared" si="61"/>
        <v>-3</v>
      </c>
      <c r="P136" s="44">
        <v>495</v>
      </c>
      <c r="Q136" s="44">
        <v>1954</v>
      </c>
      <c r="R136" s="44">
        <v>649</v>
      </c>
      <c r="S136" s="44">
        <v>287</v>
      </c>
      <c r="T136" s="44">
        <v>0</v>
      </c>
      <c r="U136" s="45">
        <v>15.978050355067786</v>
      </c>
      <c r="V136" s="45">
        <v>63.072950290510008</v>
      </c>
      <c r="W136" s="45">
        <v>20.948999354422206</v>
      </c>
      <c r="X136" s="46">
        <v>9.2640413169786946</v>
      </c>
      <c r="Y136" s="47" t="s">
        <v>111</v>
      </c>
    </row>
    <row r="137" spans="1:25" ht="12" customHeight="1">
      <c r="A137" s="24" t="s">
        <v>112</v>
      </c>
      <c r="B137" s="44"/>
      <c r="C137" s="44">
        <v>3247</v>
      </c>
      <c r="D137" s="44">
        <v>3</v>
      </c>
      <c r="E137" s="44">
        <v>3</v>
      </c>
      <c r="F137" s="44">
        <f t="shared" si="59"/>
        <v>0</v>
      </c>
      <c r="G137" s="44">
        <v>3</v>
      </c>
      <c r="H137" s="44">
        <v>4</v>
      </c>
      <c r="I137" s="44">
        <v>0</v>
      </c>
      <c r="J137" s="44">
        <v>10</v>
      </c>
      <c r="K137" s="44">
        <v>1</v>
      </c>
      <c r="L137" s="44">
        <v>0</v>
      </c>
      <c r="M137" s="44">
        <f t="shared" si="60"/>
        <v>-4</v>
      </c>
      <c r="N137" s="44">
        <f t="shared" si="61"/>
        <v>-4</v>
      </c>
      <c r="P137" s="44">
        <v>444</v>
      </c>
      <c r="Q137" s="44">
        <v>1837</v>
      </c>
      <c r="R137" s="44">
        <v>966</v>
      </c>
      <c r="S137" s="44">
        <v>503</v>
      </c>
      <c r="T137" s="44">
        <v>0</v>
      </c>
      <c r="U137" s="45">
        <v>13.674160763781954</v>
      </c>
      <c r="V137" s="45">
        <v>56.575300277178933</v>
      </c>
      <c r="W137" s="45">
        <v>29.750538959039112</v>
      </c>
      <c r="X137" s="46">
        <v>15.491222667077304</v>
      </c>
      <c r="Y137" s="47" t="s">
        <v>112</v>
      </c>
    </row>
    <row r="138" spans="1:25" ht="12" customHeight="1">
      <c r="A138" s="24" t="s">
        <v>149</v>
      </c>
      <c r="B138" s="44">
        <v>6483</v>
      </c>
      <c r="C138" s="44">
        <f>C139+C140</f>
        <v>23417</v>
      </c>
      <c r="D138" s="44">
        <f>D139+D140</f>
        <v>8</v>
      </c>
      <c r="E138" s="44">
        <f>E139+E140</f>
        <v>27</v>
      </c>
      <c r="F138" s="44">
        <f t="shared" si="59"/>
        <v>-19</v>
      </c>
      <c r="G138" s="44">
        <f t="shared" ref="G138:L138" si="63">G139+G140</f>
        <v>28</v>
      </c>
      <c r="H138" s="44">
        <f t="shared" si="63"/>
        <v>16</v>
      </c>
      <c r="I138" s="44">
        <f t="shared" si="63"/>
        <v>0</v>
      </c>
      <c r="J138" s="44">
        <f t="shared" si="63"/>
        <v>21</v>
      </c>
      <c r="K138" s="44">
        <f t="shared" si="63"/>
        <v>9</v>
      </c>
      <c r="L138" s="44">
        <f t="shared" si="63"/>
        <v>0</v>
      </c>
      <c r="M138" s="44">
        <f t="shared" si="60"/>
        <v>14</v>
      </c>
      <c r="N138" s="44">
        <f t="shared" si="61"/>
        <v>-5</v>
      </c>
      <c r="P138" s="44">
        <v>3463</v>
      </c>
      <c r="Q138" s="44">
        <v>13992</v>
      </c>
      <c r="R138" s="44">
        <v>5962</v>
      </c>
      <c r="S138" s="44">
        <v>2933</v>
      </c>
      <c r="T138" s="44">
        <v>0</v>
      </c>
      <c r="U138" s="45">
        <v>14.788401588589487</v>
      </c>
      <c r="V138" s="45">
        <v>59.751462612631848</v>
      </c>
      <c r="W138" s="45">
        <v>25.460135798778666</v>
      </c>
      <c r="X138" s="46">
        <v>12.525088610838282</v>
      </c>
      <c r="Y138" s="47" t="s">
        <v>149</v>
      </c>
    </row>
    <row r="139" spans="1:25" ht="12" customHeight="1">
      <c r="A139" s="24" t="s">
        <v>111</v>
      </c>
      <c r="B139" s="44" t="s">
        <v>98</v>
      </c>
      <c r="C139" s="44">
        <v>11363</v>
      </c>
      <c r="D139" s="44">
        <v>3</v>
      </c>
      <c r="E139" s="44">
        <v>15</v>
      </c>
      <c r="F139" s="44">
        <f t="shared" si="59"/>
        <v>-12</v>
      </c>
      <c r="G139" s="44">
        <v>14</v>
      </c>
      <c r="H139" s="44">
        <v>3</v>
      </c>
      <c r="I139" s="44">
        <v>0</v>
      </c>
      <c r="J139" s="44">
        <v>10</v>
      </c>
      <c r="K139" s="44">
        <v>4</v>
      </c>
      <c r="L139" s="44">
        <v>0</v>
      </c>
      <c r="M139" s="44">
        <f t="shared" si="60"/>
        <v>3</v>
      </c>
      <c r="N139" s="44">
        <f t="shared" si="61"/>
        <v>-9</v>
      </c>
      <c r="P139" s="44">
        <v>1742</v>
      </c>
      <c r="Q139" s="44">
        <v>7177</v>
      </c>
      <c r="R139" s="44">
        <v>2444</v>
      </c>
      <c r="S139" s="44">
        <v>1064</v>
      </c>
      <c r="T139" s="44">
        <v>0</v>
      </c>
      <c r="U139" s="45">
        <v>15.330458505676317</v>
      </c>
      <c r="V139" s="45">
        <v>63.161137023673334</v>
      </c>
      <c r="W139" s="45">
        <v>21.508404470650355</v>
      </c>
      <c r="X139" s="46">
        <v>9.3637243685646396</v>
      </c>
      <c r="Y139" s="47" t="s">
        <v>111</v>
      </c>
    </row>
    <row r="140" spans="1:25" ht="12" customHeight="1">
      <c r="A140" s="48" t="s">
        <v>112</v>
      </c>
      <c r="B140" s="49" t="s">
        <v>98</v>
      </c>
      <c r="C140" s="49">
        <v>12054</v>
      </c>
      <c r="D140" s="49">
        <v>5</v>
      </c>
      <c r="E140" s="49">
        <v>12</v>
      </c>
      <c r="F140" s="49">
        <f t="shared" si="59"/>
        <v>-7</v>
      </c>
      <c r="G140" s="49">
        <v>14</v>
      </c>
      <c r="H140" s="49">
        <v>13</v>
      </c>
      <c r="I140" s="49">
        <v>0</v>
      </c>
      <c r="J140" s="49">
        <v>11</v>
      </c>
      <c r="K140" s="49">
        <v>5</v>
      </c>
      <c r="L140" s="49">
        <v>0</v>
      </c>
      <c r="M140" s="49">
        <f t="shared" si="60"/>
        <v>11</v>
      </c>
      <c r="N140" s="49">
        <f t="shared" si="61"/>
        <v>4</v>
      </c>
      <c r="P140" s="49">
        <v>1721</v>
      </c>
      <c r="Q140" s="49">
        <v>6815</v>
      </c>
      <c r="R140" s="49">
        <v>3518</v>
      </c>
      <c r="S140" s="49">
        <v>1869</v>
      </c>
      <c r="T140" s="49">
        <v>0</v>
      </c>
      <c r="U140" s="50">
        <v>14.277418284386926</v>
      </c>
      <c r="V140" s="50">
        <v>56.537249045959847</v>
      </c>
      <c r="W140" s="50">
        <v>29.185332669653224</v>
      </c>
      <c r="X140" s="51">
        <v>15.505226480836237</v>
      </c>
      <c r="Y140" s="52" t="s">
        <v>112</v>
      </c>
    </row>
    <row r="141" spans="1:25" ht="12" customHeight="1">
      <c r="A141" s="24" t="s">
        <v>150</v>
      </c>
      <c r="B141" s="44">
        <f>B144+B147+B171</f>
        <v>48838</v>
      </c>
      <c r="C141" s="44">
        <f>C144+C147+C171</f>
        <v>154576</v>
      </c>
      <c r="D141" s="44">
        <f>D144+D147+D171</f>
        <v>110</v>
      </c>
      <c r="E141" s="44">
        <f>E144+E147+E171</f>
        <v>121</v>
      </c>
      <c r="F141" s="44">
        <f t="shared" si="59"/>
        <v>-11</v>
      </c>
      <c r="G141" s="44">
        <f t="shared" ref="G141:L143" si="64">G144+G147+G171</f>
        <v>251</v>
      </c>
      <c r="H141" s="44">
        <f t="shared" si="64"/>
        <v>220</v>
      </c>
      <c r="I141" s="44">
        <f t="shared" si="64"/>
        <v>4</v>
      </c>
      <c r="J141" s="44">
        <f t="shared" si="64"/>
        <v>241</v>
      </c>
      <c r="K141" s="44">
        <f t="shared" si="64"/>
        <v>205</v>
      </c>
      <c r="L141" s="44">
        <f t="shared" si="64"/>
        <v>3</v>
      </c>
      <c r="M141" s="44">
        <f t="shared" si="60"/>
        <v>26</v>
      </c>
      <c r="N141" s="44">
        <f t="shared" si="61"/>
        <v>15</v>
      </c>
      <c r="P141" s="44">
        <v>24141</v>
      </c>
      <c r="Q141" s="44">
        <v>96973</v>
      </c>
      <c r="R141" s="44">
        <v>33458</v>
      </c>
      <c r="S141" s="44">
        <v>16138</v>
      </c>
      <c r="T141" s="44">
        <v>4</v>
      </c>
      <c r="U141" s="45">
        <v>15.617560293965427</v>
      </c>
      <c r="V141" s="45">
        <v>62.734835938308663</v>
      </c>
      <c r="W141" s="45">
        <v>21.645016043887797</v>
      </c>
      <c r="X141" s="46">
        <v>10.440171824862851</v>
      </c>
      <c r="Y141" s="47" t="s">
        <v>150</v>
      </c>
    </row>
    <row r="142" spans="1:25" ht="12" customHeight="1">
      <c r="A142" s="24" t="s">
        <v>103</v>
      </c>
      <c r="B142" s="44" t="s">
        <v>98</v>
      </c>
      <c r="C142" s="44">
        <f t="shared" ref="C142:E143" si="65">C145+C148+C172</f>
        <v>76340</v>
      </c>
      <c r="D142" s="44">
        <f t="shared" si="65"/>
        <v>55</v>
      </c>
      <c r="E142" s="44">
        <f t="shared" si="65"/>
        <v>67</v>
      </c>
      <c r="F142" s="44">
        <f t="shared" si="59"/>
        <v>-12</v>
      </c>
      <c r="G142" s="44">
        <f t="shared" si="64"/>
        <v>126</v>
      </c>
      <c r="H142" s="44">
        <f t="shared" si="64"/>
        <v>89</v>
      </c>
      <c r="I142" s="44">
        <f t="shared" si="64"/>
        <v>4</v>
      </c>
      <c r="J142" s="44">
        <f t="shared" si="64"/>
        <v>120</v>
      </c>
      <c r="K142" s="44">
        <f t="shared" si="64"/>
        <v>98</v>
      </c>
      <c r="L142" s="44">
        <f t="shared" si="64"/>
        <v>3</v>
      </c>
      <c r="M142" s="44">
        <f t="shared" si="60"/>
        <v>-2</v>
      </c>
      <c r="N142" s="44">
        <f t="shared" si="61"/>
        <v>-14</v>
      </c>
      <c r="P142" s="44">
        <v>12527</v>
      </c>
      <c r="Q142" s="44">
        <v>50174</v>
      </c>
      <c r="R142" s="44">
        <v>13636</v>
      </c>
      <c r="S142" s="44">
        <v>5862</v>
      </c>
      <c r="T142" s="44">
        <v>3</v>
      </c>
      <c r="U142" s="45">
        <v>16.409483887870056</v>
      </c>
      <c r="V142" s="45">
        <v>65.724390882892322</v>
      </c>
      <c r="W142" s="45">
        <v>17.862195441446165</v>
      </c>
      <c r="X142" s="46">
        <v>7.6788053445113968</v>
      </c>
      <c r="Y142" s="47" t="s">
        <v>103</v>
      </c>
    </row>
    <row r="143" spans="1:25" ht="12" customHeight="1">
      <c r="A143" s="48" t="s">
        <v>104</v>
      </c>
      <c r="B143" s="49" t="s">
        <v>98</v>
      </c>
      <c r="C143" s="49">
        <f t="shared" si="65"/>
        <v>78236</v>
      </c>
      <c r="D143" s="49">
        <f t="shared" si="65"/>
        <v>55</v>
      </c>
      <c r="E143" s="49">
        <f t="shared" si="65"/>
        <v>54</v>
      </c>
      <c r="F143" s="49">
        <f t="shared" si="59"/>
        <v>1</v>
      </c>
      <c r="G143" s="49">
        <f t="shared" si="64"/>
        <v>125</v>
      </c>
      <c r="H143" s="49">
        <f t="shared" si="64"/>
        <v>131</v>
      </c>
      <c r="I143" s="49">
        <f t="shared" si="64"/>
        <v>0</v>
      </c>
      <c r="J143" s="49">
        <f t="shared" si="64"/>
        <v>121</v>
      </c>
      <c r="K143" s="49">
        <f t="shared" si="64"/>
        <v>107</v>
      </c>
      <c r="L143" s="49">
        <f t="shared" si="64"/>
        <v>0</v>
      </c>
      <c r="M143" s="49">
        <f t="shared" si="60"/>
        <v>28</v>
      </c>
      <c r="N143" s="49">
        <f t="shared" si="61"/>
        <v>29</v>
      </c>
      <c r="P143" s="49">
        <v>11614</v>
      </c>
      <c r="Q143" s="49">
        <v>46799</v>
      </c>
      <c r="R143" s="49">
        <v>19822</v>
      </c>
      <c r="S143" s="49">
        <v>10276</v>
      </c>
      <c r="T143" s="49">
        <v>1</v>
      </c>
      <c r="U143" s="50">
        <v>14.844828467713073</v>
      </c>
      <c r="V143" s="50">
        <v>59.817730967840888</v>
      </c>
      <c r="W143" s="50">
        <v>25.336162380489803</v>
      </c>
      <c r="X143" s="51">
        <v>13.134618334270668</v>
      </c>
      <c r="Y143" s="52" t="s">
        <v>104</v>
      </c>
    </row>
    <row r="144" spans="1:25" ht="12" customHeight="1">
      <c r="A144" s="24" t="s">
        <v>151</v>
      </c>
      <c r="B144" s="44">
        <v>17896</v>
      </c>
      <c r="C144" s="44">
        <f>C145+C146</f>
        <v>48064</v>
      </c>
      <c r="D144" s="44">
        <f>D145+D146</f>
        <v>48</v>
      </c>
      <c r="E144" s="44">
        <f>E145+E146</f>
        <v>35</v>
      </c>
      <c r="F144" s="44">
        <f t="shared" si="59"/>
        <v>13</v>
      </c>
      <c r="G144" s="44">
        <f t="shared" ref="G144:L144" si="66">G145+G146</f>
        <v>85</v>
      </c>
      <c r="H144" s="44">
        <f t="shared" si="66"/>
        <v>100</v>
      </c>
      <c r="I144" s="44">
        <f t="shared" si="66"/>
        <v>2</v>
      </c>
      <c r="J144" s="44">
        <f t="shared" si="66"/>
        <v>79</v>
      </c>
      <c r="K144" s="44">
        <f t="shared" si="66"/>
        <v>95</v>
      </c>
      <c r="L144" s="44">
        <f t="shared" si="66"/>
        <v>2</v>
      </c>
      <c r="M144" s="44">
        <f t="shared" si="60"/>
        <v>11</v>
      </c>
      <c r="N144" s="44">
        <f t="shared" si="61"/>
        <v>24</v>
      </c>
      <c r="P144" s="44">
        <v>7676</v>
      </c>
      <c r="Q144" s="44">
        <v>31125</v>
      </c>
      <c r="R144" s="44">
        <v>9263</v>
      </c>
      <c r="S144" s="44">
        <v>4227</v>
      </c>
      <c r="T144" s="44">
        <v>0</v>
      </c>
      <c r="U144" s="45">
        <v>15.970372836218374</v>
      </c>
      <c r="V144" s="45">
        <v>64.75740679094541</v>
      </c>
      <c r="W144" s="45">
        <v>19.27222037283622</v>
      </c>
      <c r="X144" s="46">
        <v>8.7945239680426095</v>
      </c>
      <c r="Y144" s="47" t="s">
        <v>151</v>
      </c>
    </row>
    <row r="145" spans="1:25" ht="12" customHeight="1">
      <c r="A145" s="24" t="s">
        <v>106</v>
      </c>
      <c r="B145" s="44" t="s">
        <v>98</v>
      </c>
      <c r="C145" s="44">
        <v>23623</v>
      </c>
      <c r="D145" s="44">
        <v>19</v>
      </c>
      <c r="E145" s="44">
        <v>15</v>
      </c>
      <c r="F145" s="44">
        <f t="shared" si="59"/>
        <v>4</v>
      </c>
      <c r="G145" s="44">
        <v>42</v>
      </c>
      <c r="H145" s="44">
        <v>33</v>
      </c>
      <c r="I145" s="44">
        <v>2</v>
      </c>
      <c r="J145" s="44">
        <v>46</v>
      </c>
      <c r="K145" s="44">
        <v>36</v>
      </c>
      <c r="L145" s="44">
        <v>2</v>
      </c>
      <c r="M145" s="44">
        <f t="shared" si="60"/>
        <v>-7</v>
      </c>
      <c r="N145" s="44">
        <f t="shared" si="61"/>
        <v>-3</v>
      </c>
      <c r="P145" s="44">
        <v>3960</v>
      </c>
      <c r="Q145" s="44">
        <v>15939</v>
      </c>
      <c r="R145" s="44">
        <v>3724</v>
      </c>
      <c r="S145" s="44">
        <v>1509</v>
      </c>
      <c r="T145" s="44">
        <v>0</v>
      </c>
      <c r="U145" s="45">
        <v>16.763323879270203</v>
      </c>
      <c r="V145" s="45">
        <v>67.472378614062563</v>
      </c>
      <c r="W145" s="45">
        <v>15.76429750666723</v>
      </c>
      <c r="X145" s="46">
        <v>6.3878423570249341</v>
      </c>
      <c r="Y145" s="47" t="s">
        <v>106</v>
      </c>
    </row>
    <row r="146" spans="1:25" ht="12" customHeight="1">
      <c r="A146" s="24" t="s">
        <v>107</v>
      </c>
      <c r="B146" s="49" t="s">
        <v>98</v>
      </c>
      <c r="C146" s="49">
        <v>24441</v>
      </c>
      <c r="D146" s="49">
        <v>29</v>
      </c>
      <c r="E146" s="49">
        <v>20</v>
      </c>
      <c r="F146" s="49">
        <f t="shared" si="59"/>
        <v>9</v>
      </c>
      <c r="G146" s="49">
        <v>43</v>
      </c>
      <c r="H146" s="49">
        <v>67</v>
      </c>
      <c r="I146" s="49">
        <v>0</v>
      </c>
      <c r="J146" s="49">
        <v>33</v>
      </c>
      <c r="K146" s="49">
        <v>59</v>
      </c>
      <c r="L146" s="49">
        <v>0</v>
      </c>
      <c r="M146" s="49">
        <f t="shared" si="60"/>
        <v>18</v>
      </c>
      <c r="N146" s="49">
        <f t="shared" si="61"/>
        <v>27</v>
      </c>
      <c r="P146" s="49">
        <v>3716</v>
      </c>
      <c r="Q146" s="49">
        <v>15186</v>
      </c>
      <c r="R146" s="49">
        <v>5539</v>
      </c>
      <c r="S146" s="49">
        <v>2718</v>
      </c>
      <c r="T146" s="49">
        <v>0</v>
      </c>
      <c r="U146" s="50">
        <v>15.203960558078638</v>
      </c>
      <c r="V146" s="50">
        <v>62.133300601448383</v>
      </c>
      <c r="W146" s="50">
        <v>22.662738840472976</v>
      </c>
      <c r="X146" s="51">
        <v>11.120657910887443</v>
      </c>
      <c r="Y146" s="47" t="s">
        <v>107</v>
      </c>
    </row>
    <row r="147" spans="1:25" ht="12" customHeight="1">
      <c r="A147" s="24" t="s">
        <v>152</v>
      </c>
      <c r="B147" s="44">
        <f>SUM(B150:B168)</f>
        <v>19750</v>
      </c>
      <c r="C147" s="44">
        <f t="shared" ref="C147:E149" si="67">C150+C153+C156+C159+C162+C165+C168</f>
        <v>68486</v>
      </c>
      <c r="D147" s="44">
        <f t="shared" si="67"/>
        <v>37</v>
      </c>
      <c r="E147" s="44">
        <f t="shared" si="67"/>
        <v>48</v>
      </c>
      <c r="F147" s="44">
        <f t="shared" si="59"/>
        <v>-11</v>
      </c>
      <c r="G147" s="44">
        <f t="shared" ref="G147:L149" si="68">G150+G153+G156+G159+G162+G165+G168</f>
        <v>123</v>
      </c>
      <c r="H147" s="44">
        <f t="shared" si="68"/>
        <v>71</v>
      </c>
      <c r="I147" s="44">
        <f t="shared" si="68"/>
        <v>2</v>
      </c>
      <c r="J147" s="44">
        <f t="shared" si="68"/>
        <v>97</v>
      </c>
      <c r="K147" s="44">
        <f t="shared" si="68"/>
        <v>65</v>
      </c>
      <c r="L147" s="44">
        <f t="shared" si="68"/>
        <v>1</v>
      </c>
      <c r="M147" s="44">
        <f t="shared" si="60"/>
        <v>33</v>
      </c>
      <c r="N147" s="44">
        <f t="shared" si="61"/>
        <v>22</v>
      </c>
      <c r="P147" s="44">
        <v>10748</v>
      </c>
      <c r="Q147" s="44">
        <v>43698</v>
      </c>
      <c r="R147" s="44">
        <v>14036</v>
      </c>
      <c r="S147" s="44">
        <v>6767</v>
      </c>
      <c r="T147" s="44">
        <v>4</v>
      </c>
      <c r="U147" s="45">
        <v>15.693718424203487</v>
      </c>
      <c r="V147" s="45">
        <v>63.805741319393746</v>
      </c>
      <c r="W147" s="45">
        <v>20.49469964664311</v>
      </c>
      <c r="X147" s="46">
        <v>9.8808515609029577</v>
      </c>
      <c r="Y147" s="47" t="s">
        <v>152</v>
      </c>
    </row>
    <row r="148" spans="1:25" ht="12" customHeight="1">
      <c r="A148" s="24" t="s">
        <v>106</v>
      </c>
      <c r="B148" s="44" t="s">
        <v>98</v>
      </c>
      <c r="C148" s="44">
        <f t="shared" si="67"/>
        <v>34113</v>
      </c>
      <c r="D148" s="44">
        <f t="shared" si="67"/>
        <v>19</v>
      </c>
      <c r="E148" s="44">
        <f t="shared" si="67"/>
        <v>31</v>
      </c>
      <c r="F148" s="44">
        <f t="shared" si="59"/>
        <v>-12</v>
      </c>
      <c r="G148" s="44">
        <f t="shared" si="68"/>
        <v>62</v>
      </c>
      <c r="H148" s="44">
        <f t="shared" si="68"/>
        <v>31</v>
      </c>
      <c r="I148" s="44">
        <f t="shared" si="68"/>
        <v>2</v>
      </c>
      <c r="J148" s="44">
        <f t="shared" si="68"/>
        <v>42</v>
      </c>
      <c r="K148" s="44">
        <f t="shared" si="68"/>
        <v>43</v>
      </c>
      <c r="L148" s="44">
        <f t="shared" si="68"/>
        <v>1</v>
      </c>
      <c r="M148" s="44">
        <f t="shared" si="60"/>
        <v>9</v>
      </c>
      <c r="N148" s="44">
        <f t="shared" si="61"/>
        <v>-3</v>
      </c>
      <c r="P148" s="44">
        <v>5610</v>
      </c>
      <c r="Q148" s="44">
        <v>22754</v>
      </c>
      <c r="R148" s="44">
        <v>5746</v>
      </c>
      <c r="S148" s="44">
        <v>2472</v>
      </c>
      <c r="T148" s="44">
        <v>3</v>
      </c>
      <c r="U148" s="45">
        <v>16.445343417465484</v>
      </c>
      <c r="V148" s="45">
        <v>66.701843871837724</v>
      </c>
      <c r="W148" s="45">
        <v>16.84401840940404</v>
      </c>
      <c r="X148" s="46">
        <v>7.2465042652361271</v>
      </c>
      <c r="Y148" s="47" t="s">
        <v>106</v>
      </c>
    </row>
    <row r="149" spans="1:25" ht="12" customHeight="1">
      <c r="A149" s="24" t="s">
        <v>107</v>
      </c>
      <c r="B149" s="49" t="s">
        <v>98</v>
      </c>
      <c r="C149" s="49">
        <f t="shared" si="67"/>
        <v>34373</v>
      </c>
      <c r="D149" s="49">
        <f t="shared" si="67"/>
        <v>18</v>
      </c>
      <c r="E149" s="49">
        <f t="shared" si="67"/>
        <v>17</v>
      </c>
      <c r="F149" s="49">
        <f t="shared" si="59"/>
        <v>1</v>
      </c>
      <c r="G149" s="49">
        <f t="shared" si="68"/>
        <v>61</v>
      </c>
      <c r="H149" s="49">
        <f t="shared" si="68"/>
        <v>40</v>
      </c>
      <c r="I149" s="49">
        <f t="shared" si="68"/>
        <v>0</v>
      </c>
      <c r="J149" s="49">
        <f t="shared" si="68"/>
        <v>55</v>
      </c>
      <c r="K149" s="49">
        <f t="shared" si="68"/>
        <v>22</v>
      </c>
      <c r="L149" s="49">
        <f t="shared" si="68"/>
        <v>0</v>
      </c>
      <c r="M149" s="49">
        <f t="shared" si="60"/>
        <v>24</v>
      </c>
      <c r="N149" s="49">
        <f t="shared" si="61"/>
        <v>25</v>
      </c>
      <c r="P149" s="49">
        <v>5138</v>
      </c>
      <c r="Q149" s="49">
        <v>20944</v>
      </c>
      <c r="R149" s="49">
        <v>8290</v>
      </c>
      <c r="S149" s="49">
        <v>4295</v>
      </c>
      <c r="T149" s="49">
        <v>1</v>
      </c>
      <c r="U149" s="50">
        <v>14.947778779856282</v>
      </c>
      <c r="V149" s="50">
        <v>60.931545108079007</v>
      </c>
      <c r="W149" s="50">
        <v>24.117766851889563</v>
      </c>
      <c r="X149" s="51">
        <v>12.495272452215401</v>
      </c>
      <c r="Y149" s="47" t="s">
        <v>107</v>
      </c>
    </row>
    <row r="150" spans="1:25" ht="12" customHeight="1">
      <c r="A150" s="24" t="s">
        <v>153</v>
      </c>
      <c r="B150" s="44">
        <v>6074</v>
      </c>
      <c r="C150" s="44">
        <f>C151+C152</f>
        <v>19393</v>
      </c>
      <c r="D150" s="44">
        <f>D151+D152</f>
        <v>11</v>
      </c>
      <c r="E150" s="44">
        <f>E151+E152</f>
        <v>14</v>
      </c>
      <c r="F150" s="44">
        <f t="shared" si="59"/>
        <v>-3</v>
      </c>
      <c r="G150" s="44">
        <f t="shared" ref="G150:L150" si="69">G151+G152</f>
        <v>61</v>
      </c>
      <c r="H150" s="44">
        <f t="shared" si="69"/>
        <v>36</v>
      </c>
      <c r="I150" s="44">
        <f t="shared" si="69"/>
        <v>0</v>
      </c>
      <c r="J150" s="44">
        <f t="shared" si="69"/>
        <v>34</v>
      </c>
      <c r="K150" s="44">
        <f t="shared" si="69"/>
        <v>33</v>
      </c>
      <c r="L150" s="44">
        <f t="shared" si="69"/>
        <v>0</v>
      </c>
      <c r="M150" s="44">
        <f t="shared" si="60"/>
        <v>30</v>
      </c>
      <c r="N150" s="44">
        <f t="shared" si="61"/>
        <v>27</v>
      </c>
      <c r="P150" s="44">
        <v>3290</v>
      </c>
      <c r="Q150" s="44">
        <v>12929</v>
      </c>
      <c r="R150" s="44">
        <v>3173</v>
      </c>
      <c r="S150" s="44">
        <v>1492</v>
      </c>
      <c r="T150" s="44">
        <v>1</v>
      </c>
      <c r="U150" s="45">
        <v>16.964884236580211</v>
      </c>
      <c r="V150" s="45">
        <v>66.66838549992265</v>
      </c>
      <c r="W150" s="45">
        <v>16.361573763729183</v>
      </c>
      <c r="X150" s="46">
        <v>7.6934976537926056</v>
      </c>
      <c r="Y150" s="47" t="s">
        <v>153</v>
      </c>
    </row>
    <row r="151" spans="1:25" ht="12" customHeight="1">
      <c r="A151" s="24" t="s">
        <v>111</v>
      </c>
      <c r="B151" s="44"/>
      <c r="C151" s="44">
        <v>9746</v>
      </c>
      <c r="D151" s="44">
        <v>5</v>
      </c>
      <c r="E151" s="44">
        <v>8</v>
      </c>
      <c r="F151" s="44">
        <f t="shared" si="59"/>
        <v>-3</v>
      </c>
      <c r="G151" s="44">
        <v>34</v>
      </c>
      <c r="H151" s="44">
        <v>13</v>
      </c>
      <c r="I151" s="44">
        <v>0</v>
      </c>
      <c r="J151" s="44">
        <v>16</v>
      </c>
      <c r="K151" s="44">
        <v>21</v>
      </c>
      <c r="L151" s="44">
        <v>0</v>
      </c>
      <c r="M151" s="44">
        <f t="shared" si="60"/>
        <v>10</v>
      </c>
      <c r="N151" s="44">
        <f t="shared" si="61"/>
        <v>7</v>
      </c>
      <c r="P151" s="44">
        <v>1670</v>
      </c>
      <c r="Q151" s="44">
        <v>6793</v>
      </c>
      <c r="R151" s="44">
        <v>1282</v>
      </c>
      <c r="S151" s="44">
        <v>550</v>
      </c>
      <c r="T151" s="44">
        <v>1</v>
      </c>
      <c r="U151" s="45">
        <v>17.13523496819208</v>
      </c>
      <c r="V151" s="45">
        <v>69.700389903550175</v>
      </c>
      <c r="W151" s="45">
        <v>13.154114508516315</v>
      </c>
      <c r="X151" s="46">
        <v>5.6433408577878108</v>
      </c>
      <c r="Y151" s="47" t="s">
        <v>111</v>
      </c>
    </row>
    <row r="152" spans="1:25" ht="12" customHeight="1">
      <c r="A152" s="24" t="s">
        <v>112</v>
      </c>
      <c r="B152" s="44"/>
      <c r="C152" s="44">
        <v>9647</v>
      </c>
      <c r="D152" s="44">
        <v>6</v>
      </c>
      <c r="E152" s="44">
        <v>6</v>
      </c>
      <c r="F152" s="44">
        <f t="shared" si="59"/>
        <v>0</v>
      </c>
      <c r="G152" s="44">
        <v>27</v>
      </c>
      <c r="H152" s="44">
        <v>23</v>
      </c>
      <c r="I152" s="44">
        <v>0</v>
      </c>
      <c r="J152" s="44">
        <v>18</v>
      </c>
      <c r="K152" s="44">
        <v>12</v>
      </c>
      <c r="L152" s="44">
        <v>0</v>
      </c>
      <c r="M152" s="44">
        <f t="shared" si="60"/>
        <v>20</v>
      </c>
      <c r="N152" s="44">
        <f t="shared" si="61"/>
        <v>20</v>
      </c>
      <c r="P152" s="44">
        <v>1620</v>
      </c>
      <c r="Q152" s="44">
        <v>6136</v>
      </c>
      <c r="R152" s="44">
        <v>1891</v>
      </c>
      <c r="S152" s="44">
        <v>942</v>
      </c>
      <c r="T152" s="44">
        <v>0</v>
      </c>
      <c r="U152" s="45">
        <v>16.792785321861718</v>
      </c>
      <c r="V152" s="45">
        <v>63.605265885767594</v>
      </c>
      <c r="W152" s="45">
        <v>19.601948792370685</v>
      </c>
      <c r="X152" s="46">
        <v>9.7646936871566297</v>
      </c>
      <c r="Y152" s="47" t="s">
        <v>112</v>
      </c>
    </row>
    <row r="153" spans="1:25" ht="12" customHeight="1">
      <c r="A153" s="24" t="s">
        <v>154</v>
      </c>
      <c r="B153" s="44">
        <v>1894</v>
      </c>
      <c r="C153" s="44">
        <f>C154+C155</f>
        <v>7284</v>
      </c>
      <c r="D153" s="44">
        <f>D154+D155</f>
        <v>3</v>
      </c>
      <c r="E153" s="44">
        <f>E154+E155</f>
        <v>7</v>
      </c>
      <c r="F153" s="44">
        <f t="shared" si="59"/>
        <v>-4</v>
      </c>
      <c r="G153" s="44">
        <f t="shared" ref="G153:L153" si="70">G154+G155</f>
        <v>6</v>
      </c>
      <c r="H153" s="44">
        <f t="shared" si="70"/>
        <v>3</v>
      </c>
      <c r="I153" s="44">
        <f t="shared" si="70"/>
        <v>0</v>
      </c>
      <c r="J153" s="44">
        <f t="shared" si="70"/>
        <v>18</v>
      </c>
      <c r="K153" s="44">
        <f t="shared" si="70"/>
        <v>6</v>
      </c>
      <c r="L153" s="44">
        <f t="shared" si="70"/>
        <v>0</v>
      </c>
      <c r="M153" s="44">
        <f t="shared" si="60"/>
        <v>-15</v>
      </c>
      <c r="N153" s="44">
        <f t="shared" si="61"/>
        <v>-19</v>
      </c>
      <c r="P153" s="44">
        <v>1084</v>
      </c>
      <c r="Q153" s="44">
        <v>4373</v>
      </c>
      <c r="R153" s="44">
        <v>1827</v>
      </c>
      <c r="S153" s="44">
        <v>928</v>
      </c>
      <c r="T153" s="44">
        <v>0</v>
      </c>
      <c r="U153" s="45">
        <v>14.881933003844042</v>
      </c>
      <c r="V153" s="45">
        <v>60.035694673256458</v>
      </c>
      <c r="W153" s="45">
        <v>25.082372322899506</v>
      </c>
      <c r="X153" s="46">
        <v>12.740252608456892</v>
      </c>
      <c r="Y153" s="47" t="s">
        <v>154</v>
      </c>
    </row>
    <row r="154" spans="1:25" ht="12" customHeight="1">
      <c r="A154" s="24" t="s">
        <v>111</v>
      </c>
      <c r="B154" s="44"/>
      <c r="C154" s="44">
        <v>3522</v>
      </c>
      <c r="D154" s="44">
        <v>1</v>
      </c>
      <c r="E154" s="44">
        <v>5</v>
      </c>
      <c r="F154" s="44">
        <f t="shared" si="59"/>
        <v>-4</v>
      </c>
      <c r="G154" s="44">
        <v>2</v>
      </c>
      <c r="H154" s="44">
        <v>2</v>
      </c>
      <c r="I154" s="44">
        <v>0</v>
      </c>
      <c r="J154" s="44">
        <v>5</v>
      </c>
      <c r="K154" s="44">
        <v>5</v>
      </c>
      <c r="L154" s="44">
        <v>0</v>
      </c>
      <c r="M154" s="44">
        <f t="shared" si="60"/>
        <v>-6</v>
      </c>
      <c r="N154" s="44">
        <f t="shared" si="61"/>
        <v>-10</v>
      </c>
      <c r="P154" s="44">
        <v>568</v>
      </c>
      <c r="Q154" s="44">
        <v>2231</v>
      </c>
      <c r="R154" s="44">
        <v>723</v>
      </c>
      <c r="S154" s="44">
        <v>319</v>
      </c>
      <c r="T154" s="44">
        <v>0</v>
      </c>
      <c r="U154" s="45">
        <v>16.127200454287337</v>
      </c>
      <c r="V154" s="45">
        <v>63.344690516751847</v>
      </c>
      <c r="W154" s="45">
        <v>20.528109028960817</v>
      </c>
      <c r="X154" s="46">
        <v>9.0573537762634864</v>
      </c>
      <c r="Y154" s="47" t="s">
        <v>111</v>
      </c>
    </row>
    <row r="155" spans="1:25" ht="12" customHeight="1">
      <c r="A155" s="24" t="s">
        <v>112</v>
      </c>
      <c r="B155" s="44"/>
      <c r="C155" s="44">
        <v>3762</v>
      </c>
      <c r="D155" s="44">
        <v>2</v>
      </c>
      <c r="E155" s="44">
        <v>2</v>
      </c>
      <c r="F155" s="44">
        <f t="shared" si="59"/>
        <v>0</v>
      </c>
      <c r="G155" s="44">
        <v>4</v>
      </c>
      <c r="H155" s="44">
        <v>1</v>
      </c>
      <c r="I155" s="44">
        <v>0</v>
      </c>
      <c r="J155" s="44">
        <v>13</v>
      </c>
      <c r="K155" s="44">
        <v>1</v>
      </c>
      <c r="L155" s="44">
        <v>0</v>
      </c>
      <c r="M155" s="44">
        <f t="shared" si="60"/>
        <v>-9</v>
      </c>
      <c r="N155" s="44">
        <f t="shared" si="61"/>
        <v>-9</v>
      </c>
      <c r="P155" s="44">
        <v>516</v>
      </c>
      <c r="Q155" s="44">
        <v>2142</v>
      </c>
      <c r="R155" s="44">
        <v>1104</v>
      </c>
      <c r="S155" s="44">
        <v>609</v>
      </c>
      <c r="T155" s="44">
        <v>0</v>
      </c>
      <c r="U155" s="45">
        <v>13.716108452950559</v>
      </c>
      <c r="V155" s="45">
        <v>56.937799043062199</v>
      </c>
      <c r="W155" s="45">
        <v>29.346092503987244</v>
      </c>
      <c r="X155" s="46">
        <v>16.188197767145134</v>
      </c>
      <c r="Y155" s="47" t="s">
        <v>112</v>
      </c>
    </row>
    <row r="156" spans="1:25" ht="12" customHeight="1">
      <c r="A156" s="24" t="s">
        <v>155</v>
      </c>
      <c r="B156" s="44">
        <v>1561</v>
      </c>
      <c r="C156" s="44">
        <f>C157+C158</f>
        <v>6010</v>
      </c>
      <c r="D156" s="44">
        <f>D157+D158</f>
        <v>2</v>
      </c>
      <c r="E156" s="44">
        <f>E157+E158</f>
        <v>3</v>
      </c>
      <c r="F156" s="44">
        <f t="shared" si="59"/>
        <v>-1</v>
      </c>
      <c r="G156" s="44">
        <f t="shared" ref="G156:L156" si="71">G157+G158</f>
        <v>18</v>
      </c>
      <c r="H156" s="44">
        <f t="shared" si="71"/>
        <v>5</v>
      </c>
      <c r="I156" s="44">
        <f t="shared" si="71"/>
        <v>0</v>
      </c>
      <c r="J156" s="44">
        <f t="shared" si="71"/>
        <v>8</v>
      </c>
      <c r="K156" s="44">
        <f t="shared" si="71"/>
        <v>0</v>
      </c>
      <c r="L156" s="44">
        <f t="shared" si="71"/>
        <v>0</v>
      </c>
      <c r="M156" s="44">
        <f t="shared" si="60"/>
        <v>15</v>
      </c>
      <c r="N156" s="44">
        <f t="shared" si="61"/>
        <v>14</v>
      </c>
      <c r="P156" s="44">
        <v>982</v>
      </c>
      <c r="Q156" s="44">
        <v>3693</v>
      </c>
      <c r="R156" s="44">
        <v>1335</v>
      </c>
      <c r="S156" s="44">
        <v>701</v>
      </c>
      <c r="T156" s="44">
        <v>0</v>
      </c>
      <c r="U156" s="45">
        <v>16.339434276206322</v>
      </c>
      <c r="V156" s="45">
        <v>61.447587354409315</v>
      </c>
      <c r="W156" s="45">
        <v>22.212978369384359</v>
      </c>
      <c r="X156" s="46">
        <v>11.663893510815308</v>
      </c>
      <c r="Y156" s="47" t="s">
        <v>155</v>
      </c>
    </row>
    <row r="157" spans="1:25" ht="12" customHeight="1">
      <c r="A157" s="24" t="s">
        <v>111</v>
      </c>
      <c r="B157" s="44"/>
      <c r="C157" s="44">
        <v>2971</v>
      </c>
      <c r="D157" s="44">
        <v>1</v>
      </c>
      <c r="E157" s="44">
        <v>1</v>
      </c>
      <c r="F157" s="44">
        <f t="shared" si="59"/>
        <v>0</v>
      </c>
      <c r="G157" s="44">
        <v>7</v>
      </c>
      <c r="H157" s="44">
        <v>2</v>
      </c>
      <c r="I157" s="44">
        <v>0</v>
      </c>
      <c r="J157" s="44">
        <v>5</v>
      </c>
      <c r="K157" s="44">
        <v>0</v>
      </c>
      <c r="L157" s="44">
        <v>0</v>
      </c>
      <c r="M157" s="44">
        <f t="shared" si="60"/>
        <v>4</v>
      </c>
      <c r="N157" s="44">
        <f t="shared" si="61"/>
        <v>4</v>
      </c>
      <c r="P157" s="44">
        <v>508</v>
      </c>
      <c r="Q157" s="44">
        <v>1917</v>
      </c>
      <c r="R157" s="44">
        <v>546</v>
      </c>
      <c r="S157" s="44">
        <v>255</v>
      </c>
      <c r="T157" s="44">
        <v>0</v>
      </c>
      <c r="U157" s="45">
        <v>17.098619993268262</v>
      </c>
      <c r="V157" s="45">
        <v>64.52372938404578</v>
      </c>
      <c r="W157" s="45">
        <v>18.377650622685966</v>
      </c>
      <c r="X157" s="46">
        <v>8.5829686974082797</v>
      </c>
      <c r="Y157" s="47" t="s">
        <v>111</v>
      </c>
    </row>
    <row r="158" spans="1:25" ht="12" customHeight="1">
      <c r="A158" s="24" t="s">
        <v>112</v>
      </c>
      <c r="B158" s="44"/>
      <c r="C158" s="44">
        <v>3039</v>
      </c>
      <c r="D158" s="44">
        <v>1</v>
      </c>
      <c r="E158" s="44">
        <v>2</v>
      </c>
      <c r="F158" s="44">
        <f t="shared" si="59"/>
        <v>-1</v>
      </c>
      <c r="G158" s="44">
        <v>11</v>
      </c>
      <c r="H158" s="44">
        <v>3</v>
      </c>
      <c r="I158" s="44">
        <v>0</v>
      </c>
      <c r="J158" s="44">
        <v>3</v>
      </c>
      <c r="K158" s="44">
        <v>0</v>
      </c>
      <c r="L158" s="44">
        <v>0</v>
      </c>
      <c r="M158" s="44">
        <f t="shared" si="60"/>
        <v>11</v>
      </c>
      <c r="N158" s="44">
        <f t="shared" si="61"/>
        <v>10</v>
      </c>
      <c r="P158" s="44">
        <v>474</v>
      </c>
      <c r="Q158" s="44">
        <v>1776</v>
      </c>
      <c r="R158" s="44">
        <v>789</v>
      </c>
      <c r="S158" s="44">
        <v>446</v>
      </c>
      <c r="T158" s="44">
        <v>0</v>
      </c>
      <c r="U158" s="45">
        <v>15.597235932872655</v>
      </c>
      <c r="V158" s="45">
        <v>58.440276406712734</v>
      </c>
      <c r="W158" s="45">
        <v>25.962487660414613</v>
      </c>
      <c r="X158" s="46">
        <v>14.675880223757815</v>
      </c>
      <c r="Y158" s="47" t="s">
        <v>112</v>
      </c>
    </row>
    <row r="159" spans="1:25" ht="12" customHeight="1">
      <c r="A159" s="24" t="s">
        <v>156</v>
      </c>
      <c r="B159" s="44">
        <v>1865</v>
      </c>
      <c r="C159" s="44">
        <f>C160+C161</f>
        <v>6886</v>
      </c>
      <c r="D159" s="44">
        <f>D160+D161</f>
        <v>2</v>
      </c>
      <c r="E159" s="44">
        <f>E160+E161</f>
        <v>7</v>
      </c>
      <c r="F159" s="44">
        <f t="shared" si="59"/>
        <v>-5</v>
      </c>
      <c r="G159" s="44">
        <f t="shared" ref="G159:L159" si="72">G160+G161</f>
        <v>10</v>
      </c>
      <c r="H159" s="44">
        <f t="shared" si="72"/>
        <v>15</v>
      </c>
      <c r="I159" s="44">
        <f t="shared" si="72"/>
        <v>2</v>
      </c>
      <c r="J159" s="44">
        <f t="shared" si="72"/>
        <v>5</v>
      </c>
      <c r="K159" s="44">
        <f t="shared" si="72"/>
        <v>4</v>
      </c>
      <c r="L159" s="44">
        <f t="shared" si="72"/>
        <v>1</v>
      </c>
      <c r="M159" s="44">
        <f t="shared" si="60"/>
        <v>17</v>
      </c>
      <c r="N159" s="44">
        <f t="shared" si="61"/>
        <v>12</v>
      </c>
      <c r="P159" s="44">
        <v>1056</v>
      </c>
      <c r="Q159" s="44">
        <v>4364</v>
      </c>
      <c r="R159" s="44">
        <v>1466</v>
      </c>
      <c r="S159" s="44">
        <v>718</v>
      </c>
      <c r="T159" s="44">
        <v>0</v>
      </c>
      <c r="U159" s="45">
        <v>15.335463258785943</v>
      </c>
      <c r="V159" s="45">
        <v>63.374963694452511</v>
      </c>
      <c r="W159" s="45">
        <v>21.289573046761546</v>
      </c>
      <c r="X159" s="46">
        <v>10.426953238454836</v>
      </c>
      <c r="Y159" s="47" t="s">
        <v>156</v>
      </c>
    </row>
    <row r="160" spans="1:25" ht="12" customHeight="1">
      <c r="A160" s="24" t="s">
        <v>111</v>
      </c>
      <c r="B160" s="44"/>
      <c r="C160" s="44">
        <v>3374</v>
      </c>
      <c r="D160" s="44">
        <v>1</v>
      </c>
      <c r="E160" s="44">
        <v>5</v>
      </c>
      <c r="F160" s="44">
        <f t="shared" si="59"/>
        <v>-4</v>
      </c>
      <c r="G160" s="44">
        <v>8</v>
      </c>
      <c r="H160" s="44">
        <v>10</v>
      </c>
      <c r="I160" s="44">
        <v>2</v>
      </c>
      <c r="J160" s="44">
        <v>2</v>
      </c>
      <c r="K160" s="44">
        <v>2</v>
      </c>
      <c r="L160" s="44">
        <v>1</v>
      </c>
      <c r="M160" s="44">
        <f t="shared" si="60"/>
        <v>15</v>
      </c>
      <c r="N160" s="44">
        <f t="shared" si="61"/>
        <v>11</v>
      </c>
      <c r="P160" s="44">
        <v>534</v>
      </c>
      <c r="Q160" s="44">
        <v>2266</v>
      </c>
      <c r="R160" s="44">
        <v>574</v>
      </c>
      <c r="S160" s="44">
        <v>251</v>
      </c>
      <c r="T160" s="44">
        <v>0</v>
      </c>
      <c r="U160" s="45">
        <v>15.826911677534083</v>
      </c>
      <c r="V160" s="45">
        <v>67.160640189685822</v>
      </c>
      <c r="W160" s="45">
        <v>17.012448132780083</v>
      </c>
      <c r="X160" s="46">
        <v>7.4392412566686428</v>
      </c>
      <c r="Y160" s="47" t="s">
        <v>111</v>
      </c>
    </row>
    <row r="161" spans="1:25" ht="12" customHeight="1">
      <c r="A161" s="24" t="s">
        <v>112</v>
      </c>
      <c r="B161" s="44"/>
      <c r="C161" s="44">
        <v>3512</v>
      </c>
      <c r="D161" s="44">
        <v>1</v>
      </c>
      <c r="E161" s="44">
        <v>2</v>
      </c>
      <c r="F161" s="44">
        <f t="shared" si="59"/>
        <v>-1</v>
      </c>
      <c r="G161" s="44">
        <v>2</v>
      </c>
      <c r="H161" s="44">
        <v>5</v>
      </c>
      <c r="I161" s="44">
        <v>0</v>
      </c>
      <c r="J161" s="44">
        <v>3</v>
      </c>
      <c r="K161" s="44">
        <v>2</v>
      </c>
      <c r="L161" s="44">
        <v>0</v>
      </c>
      <c r="M161" s="44">
        <f t="shared" si="60"/>
        <v>2</v>
      </c>
      <c r="N161" s="44">
        <f t="shared" si="61"/>
        <v>1</v>
      </c>
      <c r="P161" s="44">
        <v>522</v>
      </c>
      <c r="Q161" s="44">
        <v>2098</v>
      </c>
      <c r="R161" s="44">
        <v>892</v>
      </c>
      <c r="S161" s="44">
        <v>467</v>
      </c>
      <c r="T161" s="44">
        <v>0</v>
      </c>
      <c r="U161" s="45">
        <v>14.863325740318906</v>
      </c>
      <c r="V161" s="45">
        <v>59.73804100227791</v>
      </c>
      <c r="W161" s="45">
        <v>25.398633257403191</v>
      </c>
      <c r="X161" s="46">
        <v>13.297266514806378</v>
      </c>
      <c r="Y161" s="47" t="s">
        <v>112</v>
      </c>
    </row>
    <row r="162" spans="1:25" ht="12" customHeight="1">
      <c r="A162" s="24" t="s">
        <v>157</v>
      </c>
      <c r="B162" s="44">
        <v>1319</v>
      </c>
      <c r="C162" s="44">
        <f>C163+C164</f>
        <v>5310</v>
      </c>
      <c r="D162" s="44">
        <f>D163+D164</f>
        <v>7</v>
      </c>
      <c r="E162" s="44">
        <f>E163+E164</f>
        <v>1</v>
      </c>
      <c r="F162" s="44">
        <f t="shared" si="59"/>
        <v>6</v>
      </c>
      <c r="G162" s="44">
        <f t="shared" ref="G162:L162" si="73">G163+G164</f>
        <v>3</v>
      </c>
      <c r="H162" s="44">
        <f t="shared" si="73"/>
        <v>5</v>
      </c>
      <c r="I162" s="44">
        <f t="shared" si="73"/>
        <v>0</v>
      </c>
      <c r="J162" s="44">
        <f t="shared" si="73"/>
        <v>3</v>
      </c>
      <c r="K162" s="44">
        <f t="shared" si="73"/>
        <v>3</v>
      </c>
      <c r="L162" s="44">
        <f t="shared" si="73"/>
        <v>0</v>
      </c>
      <c r="M162" s="44">
        <f t="shared" si="60"/>
        <v>2</v>
      </c>
      <c r="N162" s="44">
        <f t="shared" si="61"/>
        <v>8</v>
      </c>
      <c r="P162" s="44">
        <v>921</v>
      </c>
      <c r="Q162" s="44">
        <v>3295</v>
      </c>
      <c r="R162" s="44">
        <v>1094</v>
      </c>
      <c r="S162" s="44">
        <v>527</v>
      </c>
      <c r="T162" s="44">
        <v>0</v>
      </c>
      <c r="U162" s="45">
        <v>17.344632768361581</v>
      </c>
      <c r="V162" s="45">
        <v>62.052730696798498</v>
      </c>
      <c r="W162" s="45">
        <v>20.602636534839924</v>
      </c>
      <c r="X162" s="46">
        <v>9.9246704331450086</v>
      </c>
      <c r="Y162" s="47" t="s">
        <v>157</v>
      </c>
    </row>
    <row r="163" spans="1:25" ht="12" customHeight="1">
      <c r="A163" s="24" t="s">
        <v>111</v>
      </c>
      <c r="B163" s="44"/>
      <c r="C163" s="44">
        <v>2633</v>
      </c>
      <c r="D163" s="44">
        <v>4</v>
      </c>
      <c r="E163" s="44">
        <v>1</v>
      </c>
      <c r="F163" s="44">
        <f t="shared" si="59"/>
        <v>3</v>
      </c>
      <c r="G163" s="44">
        <v>1</v>
      </c>
      <c r="H163" s="44">
        <v>1</v>
      </c>
      <c r="I163" s="44">
        <v>0</v>
      </c>
      <c r="J163" s="44">
        <v>2</v>
      </c>
      <c r="K163" s="44">
        <v>1</v>
      </c>
      <c r="L163" s="44">
        <v>0</v>
      </c>
      <c r="M163" s="44">
        <f t="shared" si="60"/>
        <v>-1</v>
      </c>
      <c r="N163" s="44">
        <f t="shared" si="61"/>
        <v>2</v>
      </c>
      <c r="P163" s="44">
        <v>493</v>
      </c>
      <c r="Q163" s="44">
        <v>1679</v>
      </c>
      <c r="R163" s="44">
        <v>461</v>
      </c>
      <c r="S163" s="44">
        <v>206</v>
      </c>
      <c r="T163" s="44">
        <v>0</v>
      </c>
      <c r="U163" s="45">
        <v>18.723889099886062</v>
      </c>
      <c r="V163" s="45">
        <v>63.767565514622106</v>
      </c>
      <c r="W163" s="45">
        <v>17.508545385491832</v>
      </c>
      <c r="X163" s="46">
        <v>7.8237751614128364</v>
      </c>
      <c r="Y163" s="47" t="s">
        <v>111</v>
      </c>
    </row>
    <row r="164" spans="1:25" ht="12" customHeight="1">
      <c r="A164" s="24" t="s">
        <v>112</v>
      </c>
      <c r="B164" s="44"/>
      <c r="C164" s="44">
        <v>2677</v>
      </c>
      <c r="D164" s="44">
        <v>3</v>
      </c>
      <c r="E164" s="44">
        <v>0</v>
      </c>
      <c r="F164" s="44">
        <f t="shared" si="59"/>
        <v>3</v>
      </c>
      <c r="G164" s="44">
        <v>2</v>
      </c>
      <c r="H164" s="44">
        <v>4</v>
      </c>
      <c r="I164" s="44">
        <v>0</v>
      </c>
      <c r="J164" s="44">
        <v>1</v>
      </c>
      <c r="K164" s="44">
        <v>2</v>
      </c>
      <c r="L164" s="44">
        <v>0</v>
      </c>
      <c r="M164" s="44">
        <f t="shared" si="60"/>
        <v>3</v>
      </c>
      <c r="N164" s="44">
        <f t="shared" si="61"/>
        <v>6</v>
      </c>
      <c r="P164" s="44">
        <v>428</v>
      </c>
      <c r="Q164" s="44">
        <v>1616</v>
      </c>
      <c r="R164" s="44">
        <v>633</v>
      </c>
      <c r="S164" s="44">
        <v>321</v>
      </c>
      <c r="T164" s="44">
        <v>0</v>
      </c>
      <c r="U164" s="45">
        <v>15.988046320508031</v>
      </c>
      <c r="V164" s="45">
        <v>60.36608143444154</v>
      </c>
      <c r="W164" s="45">
        <v>23.645872245050427</v>
      </c>
      <c r="X164" s="46">
        <v>11.991034740381023</v>
      </c>
      <c r="Y164" s="47" t="s">
        <v>112</v>
      </c>
    </row>
    <row r="165" spans="1:25" ht="12" customHeight="1">
      <c r="A165" s="24" t="s">
        <v>158</v>
      </c>
      <c r="B165" s="44">
        <v>5833</v>
      </c>
      <c r="C165" s="44">
        <f>C166+C167</f>
        <v>18818</v>
      </c>
      <c r="D165" s="44">
        <f>D166+D167</f>
        <v>8</v>
      </c>
      <c r="E165" s="44">
        <f>E166+E167</f>
        <v>14</v>
      </c>
      <c r="F165" s="44">
        <f t="shared" si="59"/>
        <v>-6</v>
      </c>
      <c r="G165" s="44">
        <f t="shared" ref="G165:L165" si="74">G166+G167</f>
        <v>20</v>
      </c>
      <c r="H165" s="44">
        <f t="shared" si="74"/>
        <v>7</v>
      </c>
      <c r="I165" s="44">
        <f t="shared" si="74"/>
        <v>0</v>
      </c>
      <c r="J165" s="44">
        <f t="shared" si="74"/>
        <v>26</v>
      </c>
      <c r="K165" s="44">
        <f t="shared" si="74"/>
        <v>13</v>
      </c>
      <c r="L165" s="44">
        <f t="shared" si="74"/>
        <v>0</v>
      </c>
      <c r="M165" s="44">
        <f t="shared" si="60"/>
        <v>-12</v>
      </c>
      <c r="N165" s="44">
        <f t="shared" si="61"/>
        <v>-18</v>
      </c>
      <c r="P165" s="44">
        <v>2661</v>
      </c>
      <c r="Q165" s="44">
        <v>12127</v>
      </c>
      <c r="R165" s="44">
        <v>4027</v>
      </c>
      <c r="S165" s="44">
        <v>1837</v>
      </c>
      <c r="T165" s="44">
        <v>3</v>
      </c>
      <c r="U165" s="45">
        <v>14.14071633542353</v>
      </c>
      <c r="V165" s="45">
        <v>64.443617812732484</v>
      </c>
      <c r="W165" s="45">
        <v>21.399723668827718</v>
      </c>
      <c r="X165" s="46">
        <v>9.7619300669571683</v>
      </c>
      <c r="Y165" s="47" t="s">
        <v>158</v>
      </c>
    </row>
    <row r="166" spans="1:25" ht="12" customHeight="1">
      <c r="A166" s="24" t="s">
        <v>111</v>
      </c>
      <c r="B166" s="44"/>
      <c r="C166" s="44">
        <v>9467</v>
      </c>
      <c r="D166" s="44">
        <v>5</v>
      </c>
      <c r="E166" s="44">
        <v>9</v>
      </c>
      <c r="F166" s="44">
        <f t="shared" si="59"/>
        <v>-4</v>
      </c>
      <c r="G166" s="44">
        <v>8</v>
      </c>
      <c r="H166" s="44">
        <v>3</v>
      </c>
      <c r="I166" s="44">
        <v>0</v>
      </c>
      <c r="J166" s="44">
        <v>11</v>
      </c>
      <c r="K166" s="44">
        <v>8</v>
      </c>
      <c r="L166" s="44">
        <v>0</v>
      </c>
      <c r="M166" s="44">
        <f t="shared" si="60"/>
        <v>-8</v>
      </c>
      <c r="N166" s="44">
        <f t="shared" si="61"/>
        <v>-12</v>
      </c>
      <c r="P166" s="44">
        <v>1423</v>
      </c>
      <c r="Q166" s="44">
        <v>6354</v>
      </c>
      <c r="R166" s="44">
        <v>1688</v>
      </c>
      <c r="S166" s="44">
        <v>678</v>
      </c>
      <c r="T166" s="44">
        <v>2</v>
      </c>
      <c r="U166" s="45">
        <v>15.031160874617091</v>
      </c>
      <c r="V166" s="45">
        <v>67.11735502271047</v>
      </c>
      <c r="W166" s="45">
        <v>17.830358085982891</v>
      </c>
      <c r="X166" s="46">
        <v>7.1617196577585291</v>
      </c>
      <c r="Y166" s="47" t="s">
        <v>111</v>
      </c>
    </row>
    <row r="167" spans="1:25" ht="12" customHeight="1">
      <c r="A167" s="24" t="s">
        <v>112</v>
      </c>
      <c r="B167" s="44"/>
      <c r="C167" s="44">
        <v>9351</v>
      </c>
      <c r="D167" s="44">
        <v>3</v>
      </c>
      <c r="E167" s="44">
        <v>5</v>
      </c>
      <c r="F167" s="44">
        <f t="shared" si="59"/>
        <v>-2</v>
      </c>
      <c r="G167" s="44">
        <v>12</v>
      </c>
      <c r="H167" s="44">
        <v>4</v>
      </c>
      <c r="I167" s="44">
        <v>0</v>
      </c>
      <c r="J167" s="44">
        <v>15</v>
      </c>
      <c r="K167" s="44">
        <v>5</v>
      </c>
      <c r="L167" s="44">
        <v>0</v>
      </c>
      <c r="M167" s="44">
        <f t="shared" si="60"/>
        <v>-4</v>
      </c>
      <c r="N167" s="44">
        <f t="shared" si="61"/>
        <v>-6</v>
      </c>
      <c r="P167" s="44">
        <v>1238</v>
      </c>
      <c r="Q167" s="44">
        <v>5773</v>
      </c>
      <c r="R167" s="44">
        <v>2339</v>
      </c>
      <c r="S167" s="44">
        <v>1159</v>
      </c>
      <c r="T167" s="44">
        <v>1</v>
      </c>
      <c r="U167" s="45">
        <v>13.23922575125655</v>
      </c>
      <c r="V167" s="45">
        <v>61.736712651053359</v>
      </c>
      <c r="W167" s="45">
        <v>25.013367554272271</v>
      </c>
      <c r="X167" s="46">
        <v>12.394396321249063</v>
      </c>
      <c r="Y167" s="47" t="s">
        <v>112</v>
      </c>
    </row>
    <row r="168" spans="1:25" ht="12" customHeight="1">
      <c r="A168" s="24" t="s">
        <v>159</v>
      </c>
      <c r="B168" s="44">
        <v>1204</v>
      </c>
      <c r="C168" s="44">
        <f>C169+C170</f>
        <v>4785</v>
      </c>
      <c r="D168" s="44">
        <f>D169+D170</f>
        <v>4</v>
      </c>
      <c r="E168" s="44">
        <f>E169+E170</f>
        <v>2</v>
      </c>
      <c r="F168" s="44">
        <f t="shared" si="59"/>
        <v>2</v>
      </c>
      <c r="G168" s="44">
        <f t="shared" ref="G168:L168" si="75">G169+G170</f>
        <v>5</v>
      </c>
      <c r="H168" s="44">
        <f t="shared" si="75"/>
        <v>0</v>
      </c>
      <c r="I168" s="44">
        <f t="shared" si="75"/>
        <v>0</v>
      </c>
      <c r="J168" s="44">
        <f t="shared" si="75"/>
        <v>3</v>
      </c>
      <c r="K168" s="44">
        <f t="shared" si="75"/>
        <v>6</v>
      </c>
      <c r="L168" s="44">
        <f t="shared" si="75"/>
        <v>0</v>
      </c>
      <c r="M168" s="44">
        <f t="shared" si="60"/>
        <v>-4</v>
      </c>
      <c r="N168" s="44">
        <f t="shared" si="61"/>
        <v>-2</v>
      </c>
      <c r="P168" s="44">
        <v>754</v>
      </c>
      <c r="Q168" s="44">
        <v>2917</v>
      </c>
      <c r="R168" s="44">
        <v>1114</v>
      </c>
      <c r="S168" s="44">
        <v>564</v>
      </c>
      <c r="T168" s="44">
        <v>0</v>
      </c>
      <c r="U168" s="45">
        <v>15.757575757575756</v>
      </c>
      <c r="V168" s="45">
        <v>60.96133751306165</v>
      </c>
      <c r="W168" s="45">
        <v>23.281086729362592</v>
      </c>
      <c r="X168" s="46">
        <v>11.786833855799372</v>
      </c>
      <c r="Y168" s="47" t="s">
        <v>159</v>
      </c>
    </row>
    <row r="169" spans="1:25" ht="12" customHeight="1">
      <c r="A169" s="24" t="s">
        <v>111</v>
      </c>
      <c r="B169" s="44" t="s">
        <v>98</v>
      </c>
      <c r="C169" s="44">
        <v>2400</v>
      </c>
      <c r="D169" s="44">
        <v>2</v>
      </c>
      <c r="E169" s="44">
        <v>2</v>
      </c>
      <c r="F169" s="44">
        <f t="shared" si="59"/>
        <v>0</v>
      </c>
      <c r="G169" s="44">
        <v>2</v>
      </c>
      <c r="H169" s="44">
        <v>0</v>
      </c>
      <c r="I169" s="44">
        <v>0</v>
      </c>
      <c r="J169" s="44">
        <v>1</v>
      </c>
      <c r="K169" s="44">
        <v>6</v>
      </c>
      <c r="L169" s="44">
        <v>0</v>
      </c>
      <c r="M169" s="44">
        <f t="shared" si="60"/>
        <v>-5</v>
      </c>
      <c r="N169" s="44">
        <f t="shared" si="61"/>
        <v>-5</v>
      </c>
      <c r="P169" s="44">
        <v>414</v>
      </c>
      <c r="Q169" s="44">
        <v>1514</v>
      </c>
      <c r="R169" s="44">
        <v>472</v>
      </c>
      <c r="S169" s="44">
        <v>213</v>
      </c>
      <c r="T169" s="44">
        <v>0</v>
      </c>
      <c r="U169" s="45">
        <v>17.25</v>
      </c>
      <c r="V169" s="45">
        <v>63.083333333333336</v>
      </c>
      <c r="W169" s="45">
        <v>19.666666666666664</v>
      </c>
      <c r="X169" s="46">
        <v>8.875</v>
      </c>
      <c r="Y169" s="47" t="s">
        <v>111</v>
      </c>
    </row>
    <row r="170" spans="1:25" ht="12" customHeight="1">
      <c r="A170" s="24" t="s">
        <v>112</v>
      </c>
      <c r="B170" s="49" t="s">
        <v>98</v>
      </c>
      <c r="C170" s="49">
        <v>2385</v>
      </c>
      <c r="D170" s="49">
        <v>2</v>
      </c>
      <c r="E170" s="49">
        <v>0</v>
      </c>
      <c r="F170" s="49">
        <f t="shared" si="59"/>
        <v>2</v>
      </c>
      <c r="G170" s="49">
        <v>3</v>
      </c>
      <c r="H170" s="49">
        <v>0</v>
      </c>
      <c r="I170" s="49">
        <v>0</v>
      </c>
      <c r="J170" s="49">
        <v>2</v>
      </c>
      <c r="K170" s="49">
        <v>0</v>
      </c>
      <c r="L170" s="49">
        <v>0</v>
      </c>
      <c r="M170" s="49">
        <f t="shared" si="60"/>
        <v>1</v>
      </c>
      <c r="N170" s="49">
        <f t="shared" si="61"/>
        <v>3</v>
      </c>
      <c r="P170" s="49">
        <v>340</v>
      </c>
      <c r="Q170" s="49">
        <v>1403</v>
      </c>
      <c r="R170" s="49">
        <v>642</v>
      </c>
      <c r="S170" s="49">
        <v>351</v>
      </c>
      <c r="T170" s="49">
        <v>0</v>
      </c>
      <c r="U170" s="50">
        <v>14.255765199161424</v>
      </c>
      <c r="V170" s="50">
        <v>58.825995807127882</v>
      </c>
      <c r="W170" s="50">
        <v>26.918238993710691</v>
      </c>
      <c r="X170" s="51">
        <v>14.716981132075471</v>
      </c>
      <c r="Y170" s="47" t="s">
        <v>112</v>
      </c>
    </row>
    <row r="171" spans="1:25" ht="12" customHeight="1">
      <c r="A171" s="24" t="s">
        <v>160</v>
      </c>
      <c r="B171" s="44">
        <f>SUM(B174:B185)</f>
        <v>11192</v>
      </c>
      <c r="C171" s="44">
        <f t="shared" ref="C171:E173" si="76">C174+C177+C180+C183</f>
        <v>38026</v>
      </c>
      <c r="D171" s="44">
        <f t="shared" si="76"/>
        <v>25</v>
      </c>
      <c r="E171" s="44">
        <f t="shared" si="76"/>
        <v>38</v>
      </c>
      <c r="F171" s="44">
        <f t="shared" si="59"/>
        <v>-13</v>
      </c>
      <c r="G171" s="44">
        <f t="shared" ref="G171:L173" si="77">G174+G177+G180+G183</f>
        <v>43</v>
      </c>
      <c r="H171" s="44">
        <f t="shared" si="77"/>
        <v>49</v>
      </c>
      <c r="I171" s="44">
        <f t="shared" si="77"/>
        <v>0</v>
      </c>
      <c r="J171" s="44">
        <f t="shared" si="77"/>
        <v>65</v>
      </c>
      <c r="K171" s="44">
        <f t="shared" si="77"/>
        <v>45</v>
      </c>
      <c r="L171" s="44">
        <f t="shared" si="77"/>
        <v>0</v>
      </c>
      <c r="M171" s="44">
        <f t="shared" si="60"/>
        <v>-18</v>
      </c>
      <c r="N171" s="44">
        <f t="shared" si="61"/>
        <v>-31</v>
      </c>
      <c r="P171" s="44">
        <v>5717</v>
      </c>
      <c r="Q171" s="44">
        <v>22150</v>
      </c>
      <c r="R171" s="44">
        <v>10159</v>
      </c>
      <c r="S171" s="44">
        <v>5144</v>
      </c>
      <c r="T171" s="44">
        <v>0</v>
      </c>
      <c r="U171" s="45">
        <v>15.034450113080524</v>
      </c>
      <c r="V171" s="45">
        <v>58.249618681954452</v>
      </c>
      <c r="W171" s="45">
        <v>26.715931204965027</v>
      </c>
      <c r="X171" s="46">
        <v>13.527586388260666</v>
      </c>
      <c r="Y171" s="47" t="s">
        <v>160</v>
      </c>
    </row>
    <row r="172" spans="1:25" ht="12" customHeight="1">
      <c r="A172" s="24" t="s">
        <v>106</v>
      </c>
      <c r="B172" s="44" t="s">
        <v>98</v>
      </c>
      <c r="C172" s="44">
        <f t="shared" si="76"/>
        <v>18604</v>
      </c>
      <c r="D172" s="44">
        <f t="shared" si="76"/>
        <v>17</v>
      </c>
      <c r="E172" s="44">
        <f t="shared" si="76"/>
        <v>21</v>
      </c>
      <c r="F172" s="44">
        <f t="shared" si="59"/>
        <v>-4</v>
      </c>
      <c r="G172" s="44">
        <f t="shared" si="77"/>
        <v>22</v>
      </c>
      <c r="H172" s="44">
        <f t="shared" si="77"/>
        <v>25</v>
      </c>
      <c r="I172" s="44">
        <f t="shared" si="77"/>
        <v>0</v>
      </c>
      <c r="J172" s="44">
        <f t="shared" si="77"/>
        <v>32</v>
      </c>
      <c r="K172" s="44">
        <f t="shared" si="77"/>
        <v>19</v>
      </c>
      <c r="L172" s="44">
        <f t="shared" si="77"/>
        <v>0</v>
      </c>
      <c r="M172" s="44">
        <f t="shared" si="60"/>
        <v>-4</v>
      </c>
      <c r="N172" s="44">
        <f t="shared" si="61"/>
        <v>-8</v>
      </c>
      <c r="P172" s="44">
        <v>2957</v>
      </c>
      <c r="Q172" s="44">
        <v>11481</v>
      </c>
      <c r="R172" s="44">
        <v>4166</v>
      </c>
      <c r="S172" s="44">
        <v>1881</v>
      </c>
      <c r="T172" s="44">
        <v>0</v>
      </c>
      <c r="U172" s="45">
        <v>15.894431305095678</v>
      </c>
      <c r="V172" s="45">
        <v>61.712534938722854</v>
      </c>
      <c r="W172" s="45">
        <v>22.393033756181467</v>
      </c>
      <c r="X172" s="46">
        <v>10.110728875510642</v>
      </c>
      <c r="Y172" s="47" t="s">
        <v>106</v>
      </c>
    </row>
    <row r="173" spans="1:25" ht="12" customHeight="1">
      <c r="A173" s="24" t="s">
        <v>107</v>
      </c>
      <c r="B173" s="49" t="s">
        <v>98</v>
      </c>
      <c r="C173" s="49">
        <f t="shared" si="76"/>
        <v>19422</v>
      </c>
      <c r="D173" s="49">
        <f t="shared" si="76"/>
        <v>8</v>
      </c>
      <c r="E173" s="49">
        <f t="shared" si="76"/>
        <v>17</v>
      </c>
      <c r="F173" s="49">
        <f t="shared" si="59"/>
        <v>-9</v>
      </c>
      <c r="G173" s="49">
        <f t="shared" si="77"/>
        <v>21</v>
      </c>
      <c r="H173" s="49">
        <f t="shared" si="77"/>
        <v>24</v>
      </c>
      <c r="I173" s="49">
        <f t="shared" si="77"/>
        <v>0</v>
      </c>
      <c r="J173" s="49">
        <f t="shared" si="77"/>
        <v>33</v>
      </c>
      <c r="K173" s="49">
        <f t="shared" si="77"/>
        <v>26</v>
      </c>
      <c r="L173" s="49">
        <f t="shared" si="77"/>
        <v>0</v>
      </c>
      <c r="M173" s="49">
        <f t="shared" si="60"/>
        <v>-14</v>
      </c>
      <c r="N173" s="49">
        <f t="shared" si="61"/>
        <v>-23</v>
      </c>
      <c r="P173" s="49">
        <v>2760</v>
      </c>
      <c r="Q173" s="49">
        <v>10669</v>
      </c>
      <c r="R173" s="49">
        <v>5993</v>
      </c>
      <c r="S173" s="49">
        <v>3263</v>
      </c>
      <c r="T173" s="49">
        <v>0</v>
      </c>
      <c r="U173" s="50">
        <v>14.210688909484089</v>
      </c>
      <c r="V173" s="50">
        <v>54.932550715683249</v>
      </c>
      <c r="W173" s="50">
        <v>30.856760374832664</v>
      </c>
      <c r="X173" s="51">
        <v>16.80053547523427</v>
      </c>
      <c r="Y173" s="47" t="s">
        <v>107</v>
      </c>
    </row>
    <row r="174" spans="1:25" ht="12" customHeight="1">
      <c r="A174" s="24" t="s">
        <v>161</v>
      </c>
      <c r="B174" s="44">
        <v>4896</v>
      </c>
      <c r="C174" s="44">
        <f>C175+C176</f>
        <v>15973</v>
      </c>
      <c r="D174" s="44">
        <f>D175+D176</f>
        <v>6</v>
      </c>
      <c r="E174" s="44">
        <f>E175+E176</f>
        <v>13</v>
      </c>
      <c r="F174" s="44">
        <f t="shared" si="59"/>
        <v>-7</v>
      </c>
      <c r="G174" s="44">
        <f t="shared" ref="G174:L174" si="78">G175+G176</f>
        <v>32</v>
      </c>
      <c r="H174" s="44">
        <f t="shared" si="78"/>
        <v>28</v>
      </c>
      <c r="I174" s="44">
        <f t="shared" si="78"/>
        <v>0</v>
      </c>
      <c r="J174" s="44">
        <f t="shared" si="78"/>
        <v>22</v>
      </c>
      <c r="K174" s="44">
        <f t="shared" si="78"/>
        <v>36</v>
      </c>
      <c r="L174" s="44">
        <f t="shared" si="78"/>
        <v>0</v>
      </c>
      <c r="M174" s="44">
        <f t="shared" si="60"/>
        <v>2</v>
      </c>
      <c r="N174" s="44">
        <f t="shared" si="61"/>
        <v>-5</v>
      </c>
      <c r="P174" s="44">
        <v>2561</v>
      </c>
      <c r="Q174" s="44">
        <v>9711</v>
      </c>
      <c r="R174" s="44">
        <v>3701</v>
      </c>
      <c r="S174" s="44">
        <v>1826</v>
      </c>
      <c r="T174" s="44">
        <v>0</v>
      </c>
      <c r="U174" s="45">
        <v>16.03330620421962</v>
      </c>
      <c r="V174" s="45">
        <v>60.796343830213488</v>
      </c>
      <c r="W174" s="45">
        <v>23.170349965566896</v>
      </c>
      <c r="X174" s="46">
        <v>11.43179114756151</v>
      </c>
      <c r="Y174" s="47" t="s">
        <v>161</v>
      </c>
    </row>
    <row r="175" spans="1:25" ht="12" customHeight="1">
      <c r="A175" s="24" t="s">
        <v>111</v>
      </c>
      <c r="B175" s="44"/>
      <c r="C175" s="44">
        <v>7887</v>
      </c>
      <c r="D175" s="44">
        <v>4</v>
      </c>
      <c r="E175" s="44">
        <v>9</v>
      </c>
      <c r="F175" s="44">
        <f t="shared" si="59"/>
        <v>-5</v>
      </c>
      <c r="G175" s="44">
        <v>15</v>
      </c>
      <c r="H175" s="44">
        <v>12</v>
      </c>
      <c r="I175" s="44">
        <v>0</v>
      </c>
      <c r="J175" s="44">
        <v>13</v>
      </c>
      <c r="K175" s="44">
        <v>13</v>
      </c>
      <c r="L175" s="44">
        <v>0</v>
      </c>
      <c r="M175" s="44">
        <f t="shared" si="60"/>
        <v>1</v>
      </c>
      <c r="N175" s="44">
        <f t="shared" si="61"/>
        <v>-4</v>
      </c>
      <c r="P175" s="44">
        <v>1339</v>
      </c>
      <c r="Q175" s="44">
        <v>5044</v>
      </c>
      <c r="R175" s="44">
        <v>1504</v>
      </c>
      <c r="S175" s="44">
        <v>667</v>
      </c>
      <c r="T175" s="44">
        <v>0</v>
      </c>
      <c r="U175" s="45">
        <v>16.977304425003169</v>
      </c>
      <c r="V175" s="45">
        <v>63.953340940788635</v>
      </c>
      <c r="W175" s="45">
        <v>19.069354634208192</v>
      </c>
      <c r="X175" s="46">
        <v>8.4569544820590838</v>
      </c>
      <c r="Y175" s="47" t="s">
        <v>111</v>
      </c>
    </row>
    <row r="176" spans="1:25" ht="12" customHeight="1">
      <c r="A176" s="33" t="s">
        <v>112</v>
      </c>
      <c r="B176" s="53"/>
      <c r="C176" s="53">
        <v>8086</v>
      </c>
      <c r="D176" s="53">
        <v>2</v>
      </c>
      <c r="E176" s="53">
        <v>4</v>
      </c>
      <c r="F176" s="53">
        <f t="shared" si="59"/>
        <v>-2</v>
      </c>
      <c r="G176" s="53">
        <v>17</v>
      </c>
      <c r="H176" s="53">
        <v>16</v>
      </c>
      <c r="I176" s="53">
        <v>0</v>
      </c>
      <c r="J176" s="53">
        <v>9</v>
      </c>
      <c r="K176" s="53">
        <v>23</v>
      </c>
      <c r="L176" s="53">
        <v>0</v>
      </c>
      <c r="M176" s="53">
        <f t="shared" si="60"/>
        <v>1</v>
      </c>
      <c r="N176" s="53">
        <f t="shared" si="61"/>
        <v>-1</v>
      </c>
      <c r="P176" s="53">
        <v>1222</v>
      </c>
      <c r="Q176" s="53">
        <v>4667</v>
      </c>
      <c r="R176" s="53">
        <v>2197</v>
      </c>
      <c r="S176" s="53">
        <v>1159</v>
      </c>
      <c r="T176" s="53">
        <v>0</v>
      </c>
      <c r="U176" s="54">
        <v>15.112540192926044</v>
      </c>
      <c r="V176" s="54">
        <v>57.717041800643088</v>
      </c>
      <c r="W176" s="54">
        <v>27.170418006430868</v>
      </c>
      <c r="X176" s="55">
        <v>14.333415780361117</v>
      </c>
      <c r="Y176" s="56" t="s">
        <v>112</v>
      </c>
    </row>
    <row r="177" spans="1:25" ht="12" customHeight="1">
      <c r="A177" s="24" t="s">
        <v>162</v>
      </c>
      <c r="B177" s="44">
        <v>1964</v>
      </c>
      <c r="C177" s="44">
        <f>C178+C179</f>
        <v>6826</v>
      </c>
      <c r="D177" s="44">
        <f>D178+D179</f>
        <v>3</v>
      </c>
      <c r="E177" s="44">
        <f>E178+E179</f>
        <v>8</v>
      </c>
      <c r="F177" s="44">
        <f t="shared" si="59"/>
        <v>-5</v>
      </c>
      <c r="G177" s="44">
        <f t="shared" ref="G177:L177" si="79">G178+G179</f>
        <v>3</v>
      </c>
      <c r="H177" s="44">
        <f t="shared" si="79"/>
        <v>8</v>
      </c>
      <c r="I177" s="44">
        <f t="shared" si="79"/>
        <v>0</v>
      </c>
      <c r="J177" s="44">
        <f t="shared" si="79"/>
        <v>12</v>
      </c>
      <c r="K177" s="44">
        <f t="shared" si="79"/>
        <v>4</v>
      </c>
      <c r="L177" s="44">
        <f t="shared" si="79"/>
        <v>0</v>
      </c>
      <c r="M177" s="44">
        <f t="shared" si="60"/>
        <v>-5</v>
      </c>
      <c r="N177" s="44">
        <f t="shared" si="61"/>
        <v>-10</v>
      </c>
      <c r="P177" s="44">
        <v>949</v>
      </c>
      <c r="Q177" s="44">
        <v>3843</v>
      </c>
      <c r="R177" s="44">
        <v>2034</v>
      </c>
      <c r="S177" s="44">
        <v>1060</v>
      </c>
      <c r="T177" s="44">
        <v>0</v>
      </c>
      <c r="U177" s="45">
        <v>13.902724875476121</v>
      </c>
      <c r="V177" s="45">
        <v>56.299443305010257</v>
      </c>
      <c r="W177" s="45">
        <v>29.797831819513625</v>
      </c>
      <c r="X177" s="46">
        <v>15.528860240257838</v>
      </c>
      <c r="Y177" s="47" t="s">
        <v>162</v>
      </c>
    </row>
    <row r="178" spans="1:25" ht="12" customHeight="1">
      <c r="A178" s="24" t="s">
        <v>111</v>
      </c>
      <c r="B178" s="44"/>
      <c r="C178" s="44">
        <v>3304</v>
      </c>
      <c r="D178" s="44">
        <v>2</v>
      </c>
      <c r="E178" s="44">
        <v>2</v>
      </c>
      <c r="F178" s="44">
        <f t="shared" si="59"/>
        <v>0</v>
      </c>
      <c r="G178" s="44">
        <v>2</v>
      </c>
      <c r="H178" s="44">
        <v>5</v>
      </c>
      <c r="I178" s="44">
        <v>0</v>
      </c>
      <c r="J178" s="44">
        <v>5</v>
      </c>
      <c r="K178" s="44">
        <v>2</v>
      </c>
      <c r="L178" s="44">
        <v>0</v>
      </c>
      <c r="M178" s="44">
        <f t="shared" si="60"/>
        <v>0</v>
      </c>
      <c r="N178" s="44">
        <f t="shared" si="61"/>
        <v>0</v>
      </c>
      <c r="P178" s="44">
        <v>490</v>
      </c>
      <c r="Q178" s="44">
        <v>1979</v>
      </c>
      <c r="R178" s="44">
        <v>835</v>
      </c>
      <c r="S178" s="44">
        <v>388</v>
      </c>
      <c r="T178" s="44">
        <v>0</v>
      </c>
      <c r="U178" s="45">
        <v>14.83050847457627</v>
      </c>
      <c r="V178" s="45">
        <v>59.897094430992738</v>
      </c>
      <c r="W178" s="45">
        <v>25.272397094430993</v>
      </c>
      <c r="X178" s="46">
        <v>11.743341404358354</v>
      </c>
      <c r="Y178" s="47" t="s">
        <v>111</v>
      </c>
    </row>
    <row r="179" spans="1:25" ht="12" customHeight="1">
      <c r="A179" s="24" t="s">
        <v>112</v>
      </c>
      <c r="B179" s="44"/>
      <c r="C179" s="44">
        <v>3522</v>
      </c>
      <c r="D179" s="44">
        <v>1</v>
      </c>
      <c r="E179" s="44">
        <v>6</v>
      </c>
      <c r="F179" s="44">
        <f t="shared" si="59"/>
        <v>-5</v>
      </c>
      <c r="G179" s="44">
        <v>1</v>
      </c>
      <c r="H179" s="44">
        <v>3</v>
      </c>
      <c r="I179" s="44">
        <v>0</v>
      </c>
      <c r="J179" s="44">
        <v>7</v>
      </c>
      <c r="K179" s="44">
        <v>2</v>
      </c>
      <c r="L179" s="44">
        <v>0</v>
      </c>
      <c r="M179" s="44">
        <f t="shared" si="60"/>
        <v>-5</v>
      </c>
      <c r="N179" s="44">
        <f t="shared" si="61"/>
        <v>-10</v>
      </c>
      <c r="P179" s="44">
        <v>459</v>
      </c>
      <c r="Q179" s="44">
        <v>1864</v>
      </c>
      <c r="R179" s="44">
        <v>1199</v>
      </c>
      <c r="S179" s="44">
        <v>672</v>
      </c>
      <c r="T179" s="44">
        <v>0</v>
      </c>
      <c r="U179" s="45">
        <v>13.032367972742758</v>
      </c>
      <c r="V179" s="45">
        <v>52.924474730266894</v>
      </c>
      <c r="W179" s="45">
        <v>34.043157296990344</v>
      </c>
      <c r="X179" s="46">
        <v>19.080068143100512</v>
      </c>
      <c r="Y179" s="47" t="s">
        <v>112</v>
      </c>
    </row>
    <row r="180" spans="1:25" ht="12" customHeight="1">
      <c r="A180" s="24" t="s">
        <v>163</v>
      </c>
      <c r="B180" s="44">
        <v>3228</v>
      </c>
      <c r="C180" s="44">
        <f>C181+C182</f>
        <v>10786</v>
      </c>
      <c r="D180" s="44">
        <f>D181+D182</f>
        <v>12</v>
      </c>
      <c r="E180" s="44">
        <f>E181+E182</f>
        <v>15</v>
      </c>
      <c r="F180" s="44">
        <f t="shared" si="59"/>
        <v>-3</v>
      </c>
      <c r="G180" s="44">
        <f t="shared" ref="G180:L180" si="80">G181+G182</f>
        <v>5</v>
      </c>
      <c r="H180" s="44">
        <f t="shared" si="80"/>
        <v>12</v>
      </c>
      <c r="I180" s="44">
        <f t="shared" si="80"/>
        <v>0</v>
      </c>
      <c r="J180" s="44">
        <f t="shared" si="80"/>
        <v>18</v>
      </c>
      <c r="K180" s="44">
        <f t="shared" si="80"/>
        <v>3</v>
      </c>
      <c r="L180" s="44">
        <f t="shared" si="80"/>
        <v>0</v>
      </c>
      <c r="M180" s="44">
        <f t="shared" si="60"/>
        <v>-4</v>
      </c>
      <c r="N180" s="44">
        <f t="shared" si="61"/>
        <v>-7</v>
      </c>
      <c r="P180" s="44">
        <v>1546</v>
      </c>
      <c r="Q180" s="44">
        <v>6108</v>
      </c>
      <c r="R180" s="44">
        <v>3132</v>
      </c>
      <c r="S180" s="44">
        <v>1597</v>
      </c>
      <c r="T180" s="44">
        <v>0</v>
      </c>
      <c r="U180" s="45">
        <v>14.333395141850547</v>
      </c>
      <c r="V180" s="45">
        <v>56.62896347116633</v>
      </c>
      <c r="W180" s="45">
        <v>29.037641386983125</v>
      </c>
      <c r="X180" s="46">
        <v>14.806230298535139</v>
      </c>
      <c r="Y180" s="47" t="s">
        <v>163</v>
      </c>
    </row>
    <row r="181" spans="1:25" ht="12" customHeight="1">
      <c r="A181" s="24" t="s">
        <v>111</v>
      </c>
      <c r="B181" s="44"/>
      <c r="C181" s="44">
        <v>5238</v>
      </c>
      <c r="D181" s="44">
        <v>8</v>
      </c>
      <c r="E181" s="44">
        <v>8</v>
      </c>
      <c r="F181" s="44">
        <f t="shared" si="59"/>
        <v>0</v>
      </c>
      <c r="G181" s="44">
        <v>4</v>
      </c>
      <c r="H181" s="44">
        <v>7</v>
      </c>
      <c r="I181" s="44">
        <v>0</v>
      </c>
      <c r="J181" s="44">
        <v>8</v>
      </c>
      <c r="K181" s="44">
        <v>2</v>
      </c>
      <c r="L181" s="44">
        <v>0</v>
      </c>
      <c r="M181" s="44">
        <f t="shared" si="60"/>
        <v>1</v>
      </c>
      <c r="N181" s="44">
        <f t="shared" si="61"/>
        <v>1</v>
      </c>
      <c r="P181" s="44">
        <v>786</v>
      </c>
      <c r="Q181" s="44">
        <v>3159</v>
      </c>
      <c r="R181" s="44">
        <v>1293</v>
      </c>
      <c r="S181" s="44">
        <v>585</v>
      </c>
      <c r="T181" s="44">
        <v>0</v>
      </c>
      <c r="U181" s="45">
        <v>15.005727376861397</v>
      </c>
      <c r="V181" s="45">
        <v>60.309278350515463</v>
      </c>
      <c r="W181" s="45">
        <v>24.68499427262314</v>
      </c>
      <c r="X181" s="46">
        <v>11.168384879725087</v>
      </c>
      <c r="Y181" s="47" t="s">
        <v>111</v>
      </c>
    </row>
    <row r="182" spans="1:25" ht="12" customHeight="1">
      <c r="A182" s="24" t="s">
        <v>112</v>
      </c>
      <c r="B182" s="44"/>
      <c r="C182" s="44">
        <v>5548</v>
      </c>
      <c r="D182" s="44">
        <v>4</v>
      </c>
      <c r="E182" s="44">
        <v>7</v>
      </c>
      <c r="F182" s="44">
        <f t="shared" si="59"/>
        <v>-3</v>
      </c>
      <c r="G182" s="44">
        <v>1</v>
      </c>
      <c r="H182" s="44">
        <v>5</v>
      </c>
      <c r="I182" s="44">
        <v>0</v>
      </c>
      <c r="J182" s="44">
        <v>10</v>
      </c>
      <c r="K182" s="44">
        <v>1</v>
      </c>
      <c r="L182" s="44">
        <v>0</v>
      </c>
      <c r="M182" s="44">
        <f t="shared" si="60"/>
        <v>-5</v>
      </c>
      <c r="N182" s="44">
        <f t="shared" si="61"/>
        <v>-8</v>
      </c>
      <c r="P182" s="44">
        <v>760</v>
      </c>
      <c r="Q182" s="44">
        <v>2949</v>
      </c>
      <c r="R182" s="44">
        <v>1839</v>
      </c>
      <c r="S182" s="44">
        <v>1012</v>
      </c>
      <c r="T182" s="44">
        <v>0</v>
      </c>
      <c r="U182" s="45">
        <v>13.698630136986301</v>
      </c>
      <c r="V182" s="45">
        <v>53.15428983417447</v>
      </c>
      <c r="W182" s="45">
        <v>33.14708002883922</v>
      </c>
      <c r="X182" s="46">
        <v>18.240807498197547</v>
      </c>
      <c r="Y182" s="47" t="s">
        <v>112</v>
      </c>
    </row>
    <row r="183" spans="1:25" ht="12" customHeight="1">
      <c r="A183" s="24" t="s">
        <v>164</v>
      </c>
      <c r="B183" s="44">
        <v>1104</v>
      </c>
      <c r="C183" s="44">
        <f>C184+C185</f>
        <v>4441</v>
      </c>
      <c r="D183" s="44">
        <f>D184+D185</f>
        <v>4</v>
      </c>
      <c r="E183" s="44">
        <f>E184+E185</f>
        <v>2</v>
      </c>
      <c r="F183" s="44">
        <f t="shared" si="59"/>
        <v>2</v>
      </c>
      <c r="G183" s="44">
        <f t="shared" ref="G183:L183" si="81">G184+G185</f>
        <v>3</v>
      </c>
      <c r="H183" s="44">
        <f t="shared" si="81"/>
        <v>1</v>
      </c>
      <c r="I183" s="44">
        <f t="shared" si="81"/>
        <v>0</v>
      </c>
      <c r="J183" s="44">
        <f t="shared" si="81"/>
        <v>13</v>
      </c>
      <c r="K183" s="44">
        <f t="shared" si="81"/>
        <v>2</v>
      </c>
      <c r="L183" s="44">
        <f t="shared" si="81"/>
        <v>0</v>
      </c>
      <c r="M183" s="44">
        <f t="shared" si="60"/>
        <v>-11</v>
      </c>
      <c r="N183" s="44">
        <f t="shared" si="61"/>
        <v>-9</v>
      </c>
      <c r="P183" s="44">
        <v>661</v>
      </c>
      <c r="Q183" s="44">
        <v>2488</v>
      </c>
      <c r="R183" s="44">
        <v>1292</v>
      </c>
      <c r="S183" s="44">
        <v>661</v>
      </c>
      <c r="T183" s="44">
        <v>0</v>
      </c>
      <c r="U183" s="45">
        <v>14.8840351272236</v>
      </c>
      <c r="V183" s="45">
        <v>56.023418149065527</v>
      </c>
      <c r="W183" s="45">
        <v>29.092546723710878</v>
      </c>
      <c r="X183" s="46">
        <v>14.8840351272236</v>
      </c>
      <c r="Y183" s="47" t="s">
        <v>164</v>
      </c>
    </row>
    <row r="184" spans="1:25" ht="12" customHeight="1">
      <c r="A184" s="24" t="s">
        <v>111</v>
      </c>
      <c r="B184" s="44" t="s">
        <v>98</v>
      </c>
      <c r="C184" s="44">
        <v>2175</v>
      </c>
      <c r="D184" s="44">
        <v>3</v>
      </c>
      <c r="E184" s="44">
        <v>2</v>
      </c>
      <c r="F184" s="44">
        <f t="shared" si="59"/>
        <v>1</v>
      </c>
      <c r="G184" s="44">
        <v>1</v>
      </c>
      <c r="H184" s="44">
        <v>1</v>
      </c>
      <c r="I184" s="44">
        <v>0</v>
      </c>
      <c r="J184" s="44">
        <v>6</v>
      </c>
      <c r="K184" s="44">
        <v>2</v>
      </c>
      <c r="L184" s="44">
        <v>0</v>
      </c>
      <c r="M184" s="44">
        <f t="shared" si="60"/>
        <v>-6</v>
      </c>
      <c r="N184" s="44">
        <f t="shared" si="61"/>
        <v>-5</v>
      </c>
      <c r="P184" s="44">
        <v>342</v>
      </c>
      <c r="Q184" s="44">
        <v>1299</v>
      </c>
      <c r="R184" s="44">
        <v>534</v>
      </c>
      <c r="S184" s="44">
        <v>241</v>
      </c>
      <c r="T184" s="44">
        <v>0</v>
      </c>
      <c r="U184" s="45">
        <v>15.724137931034482</v>
      </c>
      <c r="V184" s="45">
        <v>59.724137931034484</v>
      </c>
      <c r="W184" s="45">
        <v>24.551724137931036</v>
      </c>
      <c r="X184" s="46">
        <v>11.080459770114942</v>
      </c>
      <c r="Y184" s="47" t="s">
        <v>111</v>
      </c>
    </row>
    <row r="185" spans="1:25" ht="12" customHeight="1">
      <c r="A185" s="48" t="s">
        <v>112</v>
      </c>
      <c r="B185" s="49" t="s">
        <v>98</v>
      </c>
      <c r="C185" s="49">
        <v>2266</v>
      </c>
      <c r="D185" s="49">
        <v>1</v>
      </c>
      <c r="E185" s="49">
        <v>0</v>
      </c>
      <c r="F185" s="49">
        <f t="shared" si="59"/>
        <v>1</v>
      </c>
      <c r="G185" s="49">
        <v>2</v>
      </c>
      <c r="H185" s="49">
        <v>0</v>
      </c>
      <c r="I185" s="49">
        <v>0</v>
      </c>
      <c r="J185" s="49">
        <v>7</v>
      </c>
      <c r="K185" s="49">
        <v>0</v>
      </c>
      <c r="L185" s="49">
        <v>0</v>
      </c>
      <c r="M185" s="49">
        <f t="shared" si="60"/>
        <v>-5</v>
      </c>
      <c r="N185" s="49">
        <f t="shared" si="61"/>
        <v>-4</v>
      </c>
      <c r="P185" s="49">
        <v>319</v>
      </c>
      <c r="Q185" s="49">
        <v>1189</v>
      </c>
      <c r="R185" s="49">
        <v>758</v>
      </c>
      <c r="S185" s="49">
        <v>420</v>
      </c>
      <c r="T185" s="49">
        <v>0</v>
      </c>
      <c r="U185" s="50">
        <v>14.077669902912621</v>
      </c>
      <c r="V185" s="50">
        <v>52.471315092674317</v>
      </c>
      <c r="W185" s="50">
        <v>33.451015004413065</v>
      </c>
      <c r="X185" s="51">
        <v>18.534863195057369</v>
      </c>
      <c r="Y185" s="52" t="s">
        <v>112</v>
      </c>
    </row>
    <row r="186" spans="1:25" ht="12" customHeight="1">
      <c r="A186" s="24" t="s">
        <v>165</v>
      </c>
      <c r="B186" s="44">
        <f>B189+B192+B195+B222+B237</f>
        <v>94561</v>
      </c>
      <c r="C186" s="44">
        <f>C189+C192+C195+C222+C237</f>
        <v>281956</v>
      </c>
      <c r="D186" s="44">
        <f>D189+D192+D195+D222+D237</f>
        <v>180</v>
      </c>
      <c r="E186" s="44">
        <f>E189+E192+E195+E222+E237</f>
        <v>283</v>
      </c>
      <c r="F186" s="44">
        <f t="shared" si="59"/>
        <v>-103</v>
      </c>
      <c r="G186" s="44">
        <f t="shared" ref="G186:L188" si="82">G189+G192+G195+G222+G237</f>
        <v>282</v>
      </c>
      <c r="H186" s="44">
        <f t="shared" si="82"/>
        <v>262</v>
      </c>
      <c r="I186" s="44">
        <f t="shared" si="82"/>
        <v>1</v>
      </c>
      <c r="J186" s="44">
        <f t="shared" si="82"/>
        <v>326</v>
      </c>
      <c r="K186" s="44">
        <f t="shared" si="82"/>
        <v>244</v>
      </c>
      <c r="L186" s="44">
        <f t="shared" si="82"/>
        <v>7</v>
      </c>
      <c r="M186" s="44">
        <f t="shared" si="60"/>
        <v>-32</v>
      </c>
      <c r="N186" s="44">
        <f t="shared" si="61"/>
        <v>-135</v>
      </c>
      <c r="P186" s="44">
        <v>40597</v>
      </c>
      <c r="Q186" s="44">
        <v>166174</v>
      </c>
      <c r="R186" s="44">
        <v>75148</v>
      </c>
      <c r="S186" s="44">
        <v>37806</v>
      </c>
      <c r="T186" s="44">
        <v>37</v>
      </c>
      <c r="U186" s="45">
        <v>14.398345841195079</v>
      </c>
      <c r="V186" s="45">
        <v>58.936146065343529</v>
      </c>
      <c r="W186" s="45">
        <v>26.652385478585312</v>
      </c>
      <c r="X186" s="46">
        <v>13.408475081218347</v>
      </c>
      <c r="Y186" s="47" t="s">
        <v>165</v>
      </c>
    </row>
    <row r="187" spans="1:25" ht="12" customHeight="1">
      <c r="A187" s="24" t="s">
        <v>103</v>
      </c>
      <c r="B187" s="44" t="s">
        <v>98</v>
      </c>
      <c r="C187" s="44">
        <f t="shared" ref="C187:E188" si="83">C190+C193+C196+C223+C238</f>
        <v>134596</v>
      </c>
      <c r="D187" s="44">
        <f t="shared" si="83"/>
        <v>90</v>
      </c>
      <c r="E187" s="44">
        <f t="shared" si="83"/>
        <v>143</v>
      </c>
      <c r="F187" s="44">
        <f t="shared" si="59"/>
        <v>-53</v>
      </c>
      <c r="G187" s="44">
        <f t="shared" si="82"/>
        <v>129</v>
      </c>
      <c r="H187" s="44">
        <f t="shared" si="82"/>
        <v>94</v>
      </c>
      <c r="I187" s="44">
        <f t="shared" si="82"/>
        <v>0</v>
      </c>
      <c r="J187" s="44">
        <f t="shared" si="82"/>
        <v>140</v>
      </c>
      <c r="K187" s="44">
        <f t="shared" si="82"/>
        <v>105</v>
      </c>
      <c r="L187" s="44">
        <f t="shared" si="82"/>
        <v>4</v>
      </c>
      <c r="M187" s="44">
        <f t="shared" si="60"/>
        <v>-26</v>
      </c>
      <c r="N187" s="44">
        <f t="shared" si="61"/>
        <v>-79</v>
      </c>
      <c r="P187" s="44">
        <v>20712</v>
      </c>
      <c r="Q187" s="44">
        <v>84080</v>
      </c>
      <c r="R187" s="44">
        <v>29781</v>
      </c>
      <c r="S187" s="44">
        <v>13334</v>
      </c>
      <c r="T187" s="44">
        <v>23</v>
      </c>
      <c r="U187" s="45">
        <v>15.388273054176944</v>
      </c>
      <c r="V187" s="45">
        <v>62.468424024488101</v>
      </c>
      <c r="W187" s="45">
        <v>22.126214746352048</v>
      </c>
      <c r="X187" s="46">
        <v>9.9066837053107086</v>
      </c>
      <c r="Y187" s="47" t="s">
        <v>103</v>
      </c>
    </row>
    <row r="188" spans="1:25" ht="12" customHeight="1">
      <c r="A188" s="48" t="s">
        <v>104</v>
      </c>
      <c r="B188" s="49" t="s">
        <v>98</v>
      </c>
      <c r="C188" s="49">
        <f t="shared" si="83"/>
        <v>147360</v>
      </c>
      <c r="D188" s="49">
        <f t="shared" si="83"/>
        <v>90</v>
      </c>
      <c r="E188" s="49">
        <f t="shared" si="83"/>
        <v>140</v>
      </c>
      <c r="F188" s="49">
        <f t="shared" si="59"/>
        <v>-50</v>
      </c>
      <c r="G188" s="49">
        <f t="shared" si="82"/>
        <v>153</v>
      </c>
      <c r="H188" s="49">
        <f t="shared" si="82"/>
        <v>168</v>
      </c>
      <c r="I188" s="49">
        <f t="shared" si="82"/>
        <v>1</v>
      </c>
      <c r="J188" s="49">
        <f t="shared" si="82"/>
        <v>186</v>
      </c>
      <c r="K188" s="49">
        <f t="shared" si="82"/>
        <v>139</v>
      </c>
      <c r="L188" s="49">
        <f t="shared" si="82"/>
        <v>3</v>
      </c>
      <c r="M188" s="49">
        <f t="shared" si="60"/>
        <v>-6</v>
      </c>
      <c r="N188" s="49">
        <f t="shared" si="61"/>
        <v>-56</v>
      </c>
      <c r="P188" s="49">
        <v>19885</v>
      </c>
      <c r="Q188" s="49">
        <v>82094</v>
      </c>
      <c r="R188" s="49">
        <v>45367</v>
      </c>
      <c r="S188" s="49">
        <v>24472</v>
      </c>
      <c r="T188" s="49">
        <v>14</v>
      </c>
      <c r="U188" s="50">
        <v>13.49416395222584</v>
      </c>
      <c r="V188" s="50">
        <v>55.709826275787186</v>
      </c>
      <c r="W188" s="50">
        <v>30.786509229098808</v>
      </c>
      <c r="X188" s="51">
        <v>16.606948968512487</v>
      </c>
      <c r="Y188" s="52" t="s">
        <v>104</v>
      </c>
    </row>
    <row r="189" spans="1:25" ht="12" customHeight="1">
      <c r="A189" s="24" t="s">
        <v>166</v>
      </c>
      <c r="B189" s="44">
        <v>45979</v>
      </c>
      <c r="C189" s="44">
        <f>C190+C191</f>
        <v>123693</v>
      </c>
      <c r="D189" s="44">
        <f>D190+D191</f>
        <v>79</v>
      </c>
      <c r="E189" s="44">
        <f>E190+E191</f>
        <v>102</v>
      </c>
      <c r="F189" s="44">
        <f t="shared" si="59"/>
        <v>-23</v>
      </c>
      <c r="G189" s="44">
        <f t="shared" ref="G189:L189" si="84">G190+G191</f>
        <v>111</v>
      </c>
      <c r="H189" s="44">
        <f t="shared" si="84"/>
        <v>140</v>
      </c>
      <c r="I189" s="44">
        <f t="shared" si="84"/>
        <v>0</v>
      </c>
      <c r="J189" s="44">
        <f t="shared" si="84"/>
        <v>127</v>
      </c>
      <c r="K189" s="44">
        <f t="shared" si="84"/>
        <v>125</v>
      </c>
      <c r="L189" s="44">
        <f t="shared" si="84"/>
        <v>1</v>
      </c>
      <c r="M189" s="44">
        <f t="shared" si="60"/>
        <v>-2</v>
      </c>
      <c r="N189" s="44">
        <f t="shared" si="61"/>
        <v>-25</v>
      </c>
      <c r="P189" s="44">
        <v>18832</v>
      </c>
      <c r="Q189" s="44">
        <v>77510</v>
      </c>
      <c r="R189" s="44">
        <v>27314</v>
      </c>
      <c r="S189" s="44">
        <v>12823</v>
      </c>
      <c r="T189" s="44">
        <v>37</v>
      </c>
      <c r="U189" s="45">
        <v>15.224790408511396</v>
      </c>
      <c r="V189" s="45">
        <v>62.663206487028368</v>
      </c>
      <c r="W189" s="45">
        <v>22.082090336559062</v>
      </c>
      <c r="X189" s="46">
        <v>10.366795210723323</v>
      </c>
      <c r="Y189" s="47" t="s">
        <v>166</v>
      </c>
    </row>
    <row r="190" spans="1:25" ht="12" customHeight="1">
      <c r="A190" s="24" t="s">
        <v>106</v>
      </c>
      <c r="B190" s="44" t="s">
        <v>98</v>
      </c>
      <c r="C190" s="44">
        <v>58950</v>
      </c>
      <c r="D190" s="44">
        <v>38</v>
      </c>
      <c r="E190" s="44">
        <v>54</v>
      </c>
      <c r="F190" s="44">
        <f t="shared" si="59"/>
        <v>-16</v>
      </c>
      <c r="G190" s="44">
        <v>50</v>
      </c>
      <c r="H190" s="44">
        <v>57</v>
      </c>
      <c r="I190" s="44">
        <v>0</v>
      </c>
      <c r="J190" s="44">
        <v>56</v>
      </c>
      <c r="K190" s="44">
        <v>59</v>
      </c>
      <c r="L190" s="44">
        <v>1</v>
      </c>
      <c r="M190" s="44">
        <f t="shared" si="60"/>
        <v>-9</v>
      </c>
      <c r="N190" s="44">
        <f t="shared" si="61"/>
        <v>-25</v>
      </c>
      <c r="P190" s="44">
        <v>9573</v>
      </c>
      <c r="Q190" s="44">
        <v>38451</v>
      </c>
      <c r="R190" s="44">
        <v>10903</v>
      </c>
      <c r="S190" s="44">
        <v>4625</v>
      </c>
      <c r="T190" s="44">
        <v>23</v>
      </c>
      <c r="U190" s="45">
        <v>16.239185750636132</v>
      </c>
      <c r="V190" s="45">
        <v>65.226463104325703</v>
      </c>
      <c r="W190" s="45">
        <v>18.495335029686174</v>
      </c>
      <c r="X190" s="46">
        <v>7.8456318914334178</v>
      </c>
      <c r="Y190" s="47" t="s">
        <v>106</v>
      </c>
    </row>
    <row r="191" spans="1:25" ht="12" customHeight="1">
      <c r="A191" s="24" t="s">
        <v>107</v>
      </c>
      <c r="B191" s="44" t="s">
        <v>98</v>
      </c>
      <c r="C191" s="44">
        <v>64743</v>
      </c>
      <c r="D191" s="44">
        <v>41</v>
      </c>
      <c r="E191" s="44">
        <v>48</v>
      </c>
      <c r="F191" s="44">
        <f t="shared" si="59"/>
        <v>-7</v>
      </c>
      <c r="G191" s="44">
        <v>61</v>
      </c>
      <c r="H191" s="44">
        <v>83</v>
      </c>
      <c r="I191" s="44">
        <v>0</v>
      </c>
      <c r="J191" s="44">
        <v>71</v>
      </c>
      <c r="K191" s="44">
        <v>66</v>
      </c>
      <c r="L191" s="44">
        <v>0</v>
      </c>
      <c r="M191" s="44">
        <f t="shared" si="60"/>
        <v>7</v>
      </c>
      <c r="N191" s="44">
        <f t="shared" si="61"/>
        <v>0</v>
      </c>
      <c r="P191" s="44">
        <v>9259</v>
      </c>
      <c r="Q191" s="44">
        <v>39059</v>
      </c>
      <c r="R191" s="44">
        <v>16411</v>
      </c>
      <c r="S191" s="44">
        <v>8198</v>
      </c>
      <c r="T191" s="44">
        <v>14</v>
      </c>
      <c r="U191" s="45">
        <v>14.301159970962113</v>
      </c>
      <c r="V191" s="45">
        <v>60.329302009483655</v>
      </c>
      <c r="W191" s="45">
        <v>25.347914060207284</v>
      </c>
      <c r="X191" s="46">
        <v>12.662372766167771</v>
      </c>
      <c r="Y191" s="47" t="s">
        <v>107</v>
      </c>
    </row>
    <row r="192" spans="1:25" ht="12" customHeight="1">
      <c r="A192" s="24" t="s">
        <v>167</v>
      </c>
      <c r="B192" s="44">
        <v>11744</v>
      </c>
      <c r="C192" s="44">
        <f>C193+C194</f>
        <v>36733</v>
      </c>
      <c r="D192" s="44">
        <f>D193+D194</f>
        <v>25</v>
      </c>
      <c r="E192" s="44">
        <f>E193+E194</f>
        <v>20</v>
      </c>
      <c r="F192" s="44">
        <f t="shared" si="59"/>
        <v>5</v>
      </c>
      <c r="G192" s="44">
        <f t="shared" ref="G192:L192" si="85">G193+G194</f>
        <v>51</v>
      </c>
      <c r="H192" s="44">
        <f t="shared" si="85"/>
        <v>31</v>
      </c>
      <c r="I192" s="44">
        <f t="shared" si="85"/>
        <v>1</v>
      </c>
      <c r="J192" s="44">
        <f t="shared" si="85"/>
        <v>31</v>
      </c>
      <c r="K192" s="44">
        <f t="shared" si="85"/>
        <v>47</v>
      </c>
      <c r="L192" s="44">
        <f t="shared" si="85"/>
        <v>1</v>
      </c>
      <c r="M192" s="44">
        <f t="shared" si="60"/>
        <v>4</v>
      </c>
      <c r="N192" s="44">
        <f t="shared" si="61"/>
        <v>9</v>
      </c>
      <c r="P192" s="44">
        <v>5376</v>
      </c>
      <c r="Q192" s="44">
        <v>21060</v>
      </c>
      <c r="R192" s="44">
        <v>10297</v>
      </c>
      <c r="S192" s="44">
        <v>5304</v>
      </c>
      <c r="T192" s="44">
        <v>0</v>
      </c>
      <c r="U192" s="45">
        <v>14.635341518525577</v>
      </c>
      <c r="V192" s="45">
        <v>57.332643671902652</v>
      </c>
      <c r="W192" s="45">
        <v>28.032014809571777</v>
      </c>
      <c r="X192" s="46">
        <v>14.439332480331037</v>
      </c>
      <c r="Y192" s="47" t="s">
        <v>167</v>
      </c>
    </row>
    <row r="193" spans="1:25" ht="12" customHeight="1">
      <c r="A193" s="24" t="s">
        <v>106</v>
      </c>
      <c r="B193" s="44" t="s">
        <v>98</v>
      </c>
      <c r="C193" s="44">
        <v>17371</v>
      </c>
      <c r="D193" s="44">
        <v>11</v>
      </c>
      <c r="E193" s="44">
        <v>11</v>
      </c>
      <c r="F193" s="44">
        <f t="shared" si="59"/>
        <v>0</v>
      </c>
      <c r="G193" s="44">
        <v>25</v>
      </c>
      <c r="H193" s="44">
        <v>7</v>
      </c>
      <c r="I193" s="44">
        <v>0</v>
      </c>
      <c r="J193" s="44">
        <v>13</v>
      </c>
      <c r="K193" s="44">
        <v>12</v>
      </c>
      <c r="L193" s="44">
        <v>0</v>
      </c>
      <c r="M193" s="44">
        <f t="shared" si="60"/>
        <v>7</v>
      </c>
      <c r="N193" s="44">
        <f t="shared" si="61"/>
        <v>7</v>
      </c>
      <c r="P193" s="44">
        <v>2710</v>
      </c>
      <c r="Q193" s="44">
        <v>10676</v>
      </c>
      <c r="R193" s="44">
        <v>3985</v>
      </c>
      <c r="S193" s="44">
        <v>1784</v>
      </c>
      <c r="T193" s="44">
        <v>0</v>
      </c>
      <c r="U193" s="45">
        <v>15.600713833400496</v>
      </c>
      <c r="V193" s="45">
        <v>61.458753094237515</v>
      </c>
      <c r="W193" s="45">
        <v>22.940533072361983</v>
      </c>
      <c r="X193" s="46">
        <v>10.269990213574347</v>
      </c>
      <c r="Y193" s="47" t="s">
        <v>106</v>
      </c>
    </row>
    <row r="194" spans="1:25" ht="12" customHeight="1">
      <c r="A194" s="24" t="s">
        <v>107</v>
      </c>
      <c r="B194" s="49" t="s">
        <v>98</v>
      </c>
      <c r="C194" s="49">
        <v>19362</v>
      </c>
      <c r="D194" s="49">
        <v>14</v>
      </c>
      <c r="E194" s="49">
        <v>9</v>
      </c>
      <c r="F194" s="49">
        <f t="shared" si="59"/>
        <v>5</v>
      </c>
      <c r="G194" s="49">
        <v>26</v>
      </c>
      <c r="H194" s="49">
        <v>24</v>
      </c>
      <c r="I194" s="49">
        <v>1</v>
      </c>
      <c r="J194" s="49">
        <v>18</v>
      </c>
      <c r="K194" s="49">
        <v>35</v>
      </c>
      <c r="L194" s="49">
        <v>1</v>
      </c>
      <c r="M194" s="49">
        <f t="shared" si="60"/>
        <v>-3</v>
      </c>
      <c r="N194" s="49">
        <f t="shared" si="61"/>
        <v>2</v>
      </c>
      <c r="P194" s="49">
        <v>2666</v>
      </c>
      <c r="Q194" s="49">
        <v>10384</v>
      </c>
      <c r="R194" s="49">
        <v>6312</v>
      </c>
      <c r="S194" s="49">
        <v>3520</v>
      </c>
      <c r="T194" s="49">
        <v>0</v>
      </c>
      <c r="U194" s="50">
        <v>13.769238715008781</v>
      </c>
      <c r="V194" s="50">
        <v>53.6308232620597</v>
      </c>
      <c r="W194" s="50">
        <v>32.599938022931511</v>
      </c>
      <c r="X194" s="51">
        <v>18.179940088833799</v>
      </c>
      <c r="Y194" s="47" t="s">
        <v>107</v>
      </c>
    </row>
    <row r="195" spans="1:25" ht="12" customHeight="1">
      <c r="A195" s="24" t="s">
        <v>168</v>
      </c>
      <c r="B195" s="44">
        <f>SUM(B198:B219)</f>
        <v>16420</v>
      </c>
      <c r="C195" s="44">
        <f t="shared" ref="C195:E197" si="86">C198+C201+C204+C207+C210+C213+C216+C219</f>
        <v>53439</v>
      </c>
      <c r="D195" s="44">
        <f t="shared" si="86"/>
        <v>37</v>
      </c>
      <c r="E195" s="44">
        <f t="shared" si="86"/>
        <v>70</v>
      </c>
      <c r="F195" s="44">
        <f t="shared" si="59"/>
        <v>-33</v>
      </c>
      <c r="G195" s="44">
        <f t="shared" ref="G195:L197" si="87">G198+G201+G204+G207+G210+G213+G216+G219</f>
        <v>64</v>
      </c>
      <c r="H195" s="44">
        <f t="shared" si="87"/>
        <v>60</v>
      </c>
      <c r="I195" s="44">
        <f t="shared" si="87"/>
        <v>0</v>
      </c>
      <c r="J195" s="44">
        <f t="shared" si="87"/>
        <v>80</v>
      </c>
      <c r="K195" s="44">
        <f t="shared" si="87"/>
        <v>43</v>
      </c>
      <c r="L195" s="44">
        <f t="shared" si="87"/>
        <v>3</v>
      </c>
      <c r="M195" s="44">
        <f t="shared" si="60"/>
        <v>-2</v>
      </c>
      <c r="N195" s="44">
        <f t="shared" si="61"/>
        <v>-35</v>
      </c>
      <c r="P195" s="44">
        <v>7165</v>
      </c>
      <c r="Q195" s="44">
        <v>29742</v>
      </c>
      <c r="R195" s="44">
        <v>16532</v>
      </c>
      <c r="S195" s="44">
        <v>8677</v>
      </c>
      <c r="T195" s="44">
        <v>0</v>
      </c>
      <c r="U195" s="45">
        <v>13.407810774902226</v>
      </c>
      <c r="V195" s="45">
        <v>55.655981586481786</v>
      </c>
      <c r="W195" s="45">
        <v>30.936207638615993</v>
      </c>
      <c r="X195" s="46">
        <v>16.237205037519413</v>
      </c>
      <c r="Y195" s="47" t="s">
        <v>168</v>
      </c>
    </row>
    <row r="196" spans="1:25" ht="12" customHeight="1">
      <c r="A196" s="24" t="s">
        <v>106</v>
      </c>
      <c r="B196" s="44" t="s">
        <v>98</v>
      </c>
      <c r="C196" s="44">
        <f t="shared" si="86"/>
        <v>25657</v>
      </c>
      <c r="D196" s="44">
        <f t="shared" si="86"/>
        <v>17</v>
      </c>
      <c r="E196" s="44">
        <f t="shared" si="86"/>
        <v>36</v>
      </c>
      <c r="F196" s="44">
        <f t="shared" si="59"/>
        <v>-19</v>
      </c>
      <c r="G196" s="44">
        <f t="shared" si="87"/>
        <v>28</v>
      </c>
      <c r="H196" s="44">
        <f t="shared" si="87"/>
        <v>17</v>
      </c>
      <c r="I196" s="44">
        <f t="shared" si="87"/>
        <v>0</v>
      </c>
      <c r="J196" s="44">
        <f t="shared" si="87"/>
        <v>37</v>
      </c>
      <c r="K196" s="44">
        <f t="shared" si="87"/>
        <v>20</v>
      </c>
      <c r="L196" s="44">
        <f t="shared" si="87"/>
        <v>2</v>
      </c>
      <c r="M196" s="44">
        <f t="shared" si="60"/>
        <v>-14</v>
      </c>
      <c r="N196" s="44">
        <f t="shared" si="61"/>
        <v>-33</v>
      </c>
      <c r="P196" s="44">
        <v>3698</v>
      </c>
      <c r="Q196" s="44">
        <v>15430</v>
      </c>
      <c r="R196" s="44">
        <v>6529</v>
      </c>
      <c r="S196" s="44">
        <v>3025</v>
      </c>
      <c r="T196" s="44">
        <v>0</v>
      </c>
      <c r="U196" s="45">
        <v>14.413220563588885</v>
      </c>
      <c r="V196" s="45">
        <v>60.139533070896832</v>
      </c>
      <c r="W196" s="45">
        <v>25.447246365514285</v>
      </c>
      <c r="X196" s="46">
        <v>11.790154733600966</v>
      </c>
      <c r="Y196" s="47" t="s">
        <v>106</v>
      </c>
    </row>
    <row r="197" spans="1:25" ht="12" customHeight="1">
      <c r="A197" s="24" t="s">
        <v>107</v>
      </c>
      <c r="B197" s="49" t="s">
        <v>98</v>
      </c>
      <c r="C197" s="49">
        <f t="shared" si="86"/>
        <v>27782</v>
      </c>
      <c r="D197" s="49">
        <f t="shared" si="86"/>
        <v>20</v>
      </c>
      <c r="E197" s="49">
        <f t="shared" si="86"/>
        <v>34</v>
      </c>
      <c r="F197" s="49">
        <f t="shared" si="59"/>
        <v>-14</v>
      </c>
      <c r="G197" s="49">
        <f t="shared" si="87"/>
        <v>36</v>
      </c>
      <c r="H197" s="49">
        <f t="shared" si="87"/>
        <v>43</v>
      </c>
      <c r="I197" s="49">
        <f t="shared" si="87"/>
        <v>0</v>
      </c>
      <c r="J197" s="49">
        <f t="shared" si="87"/>
        <v>43</v>
      </c>
      <c r="K197" s="49">
        <f t="shared" si="87"/>
        <v>23</v>
      </c>
      <c r="L197" s="49">
        <f t="shared" si="87"/>
        <v>1</v>
      </c>
      <c r="M197" s="49">
        <f t="shared" si="60"/>
        <v>12</v>
      </c>
      <c r="N197" s="49">
        <f t="shared" si="61"/>
        <v>-2</v>
      </c>
      <c r="P197" s="49">
        <v>3467</v>
      </c>
      <c r="Q197" s="49">
        <v>14312</v>
      </c>
      <c r="R197" s="49">
        <v>10003</v>
      </c>
      <c r="S197" s="49">
        <v>5652</v>
      </c>
      <c r="T197" s="49">
        <v>0</v>
      </c>
      <c r="U197" s="50">
        <v>12.47930314592182</v>
      </c>
      <c r="V197" s="50">
        <v>51.515369663811107</v>
      </c>
      <c r="W197" s="50">
        <v>36.005327190267082</v>
      </c>
      <c r="X197" s="51">
        <v>20.344107695630264</v>
      </c>
      <c r="Y197" s="47" t="s">
        <v>107</v>
      </c>
    </row>
    <row r="198" spans="1:25" ht="12" customHeight="1">
      <c r="A198" s="24" t="s">
        <v>169</v>
      </c>
      <c r="B198" s="44">
        <v>961</v>
      </c>
      <c r="C198" s="44">
        <f>C199+C200</f>
        <v>3416</v>
      </c>
      <c r="D198" s="44">
        <f>D199+D200</f>
        <v>4</v>
      </c>
      <c r="E198" s="44">
        <f>E199+E200</f>
        <v>3</v>
      </c>
      <c r="F198" s="44">
        <f t="shared" ref="F198:F257" si="88">D198-E198</f>
        <v>1</v>
      </c>
      <c r="G198" s="44">
        <f t="shared" ref="G198:L198" si="89">G199+G200</f>
        <v>4</v>
      </c>
      <c r="H198" s="44">
        <f t="shared" si="89"/>
        <v>1</v>
      </c>
      <c r="I198" s="44">
        <f t="shared" si="89"/>
        <v>0</v>
      </c>
      <c r="J198" s="44">
        <f t="shared" si="89"/>
        <v>4</v>
      </c>
      <c r="K198" s="44">
        <f t="shared" si="89"/>
        <v>0</v>
      </c>
      <c r="L198" s="44">
        <f t="shared" si="89"/>
        <v>0</v>
      </c>
      <c r="M198" s="44">
        <f t="shared" ref="M198:M257" si="90">G198+H198+I198-J198-K198-L198</f>
        <v>1</v>
      </c>
      <c r="N198" s="44">
        <f t="shared" ref="N198:N257" si="91">F198+M198</f>
        <v>2</v>
      </c>
      <c r="P198" s="44">
        <v>434</v>
      </c>
      <c r="Q198" s="44">
        <v>1864</v>
      </c>
      <c r="R198" s="44">
        <v>1118</v>
      </c>
      <c r="S198" s="44">
        <v>604</v>
      </c>
      <c r="T198" s="44">
        <v>0</v>
      </c>
      <c r="U198" s="45">
        <v>12.704918032786885</v>
      </c>
      <c r="V198" s="45">
        <v>54.566744730679162</v>
      </c>
      <c r="W198" s="45">
        <v>32.728337236533953</v>
      </c>
      <c r="X198" s="46">
        <v>17.681498829039814</v>
      </c>
      <c r="Y198" s="47" t="s">
        <v>169</v>
      </c>
    </row>
    <row r="199" spans="1:25" ht="12" customHeight="1">
      <c r="A199" s="24" t="s">
        <v>111</v>
      </c>
      <c r="B199" s="44"/>
      <c r="C199" s="44">
        <v>1630</v>
      </c>
      <c r="D199" s="44">
        <v>3</v>
      </c>
      <c r="E199" s="44">
        <v>0</v>
      </c>
      <c r="F199" s="44">
        <f t="shared" si="88"/>
        <v>3</v>
      </c>
      <c r="G199" s="44">
        <v>2</v>
      </c>
      <c r="H199" s="44">
        <v>1</v>
      </c>
      <c r="I199" s="44">
        <v>0</v>
      </c>
      <c r="J199" s="44">
        <v>1</v>
      </c>
      <c r="K199" s="44">
        <v>0</v>
      </c>
      <c r="L199" s="44">
        <v>0</v>
      </c>
      <c r="M199" s="44">
        <f t="shared" si="90"/>
        <v>2</v>
      </c>
      <c r="N199" s="44">
        <f t="shared" si="91"/>
        <v>5</v>
      </c>
      <c r="P199" s="44">
        <v>209</v>
      </c>
      <c r="Q199" s="44">
        <v>990</v>
      </c>
      <c r="R199" s="44">
        <v>431</v>
      </c>
      <c r="S199" s="44">
        <v>194</v>
      </c>
      <c r="T199" s="44">
        <v>0</v>
      </c>
      <c r="U199" s="45">
        <v>12.822085889570554</v>
      </c>
      <c r="V199" s="45">
        <v>60.736196319018411</v>
      </c>
      <c r="W199" s="45">
        <v>26.44171779141104</v>
      </c>
      <c r="X199" s="46">
        <v>11.901840490797547</v>
      </c>
      <c r="Y199" s="47" t="s">
        <v>111</v>
      </c>
    </row>
    <row r="200" spans="1:25" ht="12" customHeight="1">
      <c r="A200" s="24" t="s">
        <v>112</v>
      </c>
      <c r="B200" s="44"/>
      <c r="C200" s="44">
        <v>1786</v>
      </c>
      <c r="D200" s="44">
        <v>1</v>
      </c>
      <c r="E200" s="44">
        <v>3</v>
      </c>
      <c r="F200" s="44">
        <f t="shared" si="88"/>
        <v>-2</v>
      </c>
      <c r="G200" s="44">
        <v>2</v>
      </c>
      <c r="H200" s="44">
        <v>0</v>
      </c>
      <c r="I200" s="44">
        <v>0</v>
      </c>
      <c r="J200" s="44">
        <v>3</v>
      </c>
      <c r="K200" s="44">
        <v>0</v>
      </c>
      <c r="L200" s="44">
        <v>0</v>
      </c>
      <c r="M200" s="44">
        <f t="shared" si="90"/>
        <v>-1</v>
      </c>
      <c r="N200" s="44">
        <f t="shared" si="91"/>
        <v>-3</v>
      </c>
      <c r="P200" s="44">
        <v>225</v>
      </c>
      <c r="Q200" s="44">
        <v>874</v>
      </c>
      <c r="R200" s="44">
        <v>687</v>
      </c>
      <c r="S200" s="44">
        <v>410</v>
      </c>
      <c r="T200" s="44">
        <v>0</v>
      </c>
      <c r="U200" s="45">
        <v>12.597984322508399</v>
      </c>
      <c r="V200" s="45">
        <v>48.936170212765958</v>
      </c>
      <c r="W200" s="45">
        <v>38.465845464725646</v>
      </c>
      <c r="X200" s="46">
        <v>22.956326987681972</v>
      </c>
      <c r="Y200" s="47" t="s">
        <v>112</v>
      </c>
    </row>
    <row r="201" spans="1:25" ht="12" customHeight="1">
      <c r="A201" s="24" t="s">
        <v>170</v>
      </c>
      <c r="B201" s="44">
        <v>1098</v>
      </c>
      <c r="C201" s="44">
        <f>C202+C203</f>
        <v>3444</v>
      </c>
      <c r="D201" s="44">
        <f>D202+D203</f>
        <v>2</v>
      </c>
      <c r="E201" s="44">
        <f>E202+E203</f>
        <v>6</v>
      </c>
      <c r="F201" s="44">
        <f t="shared" si="88"/>
        <v>-4</v>
      </c>
      <c r="G201" s="44">
        <f t="shared" ref="G201:L201" si="92">G202+G203</f>
        <v>8</v>
      </c>
      <c r="H201" s="44">
        <f t="shared" si="92"/>
        <v>5</v>
      </c>
      <c r="I201" s="44">
        <f t="shared" si="92"/>
        <v>0</v>
      </c>
      <c r="J201" s="44">
        <f t="shared" si="92"/>
        <v>10</v>
      </c>
      <c r="K201" s="44">
        <f t="shared" si="92"/>
        <v>5</v>
      </c>
      <c r="L201" s="44">
        <f t="shared" si="92"/>
        <v>2</v>
      </c>
      <c r="M201" s="44">
        <f t="shared" si="90"/>
        <v>-4</v>
      </c>
      <c r="N201" s="44">
        <f t="shared" si="91"/>
        <v>-8</v>
      </c>
      <c r="P201" s="44">
        <v>449</v>
      </c>
      <c r="Q201" s="44">
        <v>2068</v>
      </c>
      <c r="R201" s="44">
        <v>927</v>
      </c>
      <c r="S201" s="44">
        <v>499</v>
      </c>
      <c r="T201" s="44">
        <v>0</v>
      </c>
      <c r="U201" s="45">
        <v>13.037166085946575</v>
      </c>
      <c r="V201" s="45">
        <v>60.046457607433211</v>
      </c>
      <c r="W201" s="45">
        <v>26.916376306620212</v>
      </c>
      <c r="X201" s="46">
        <v>14.488966318234612</v>
      </c>
      <c r="Y201" s="47" t="s">
        <v>170</v>
      </c>
    </row>
    <row r="202" spans="1:25" ht="12" customHeight="1">
      <c r="A202" s="24" t="s">
        <v>111</v>
      </c>
      <c r="B202" s="44"/>
      <c r="C202" s="44">
        <v>1690</v>
      </c>
      <c r="D202" s="44">
        <v>0</v>
      </c>
      <c r="E202" s="44">
        <v>5</v>
      </c>
      <c r="F202" s="44">
        <f t="shared" si="88"/>
        <v>-5</v>
      </c>
      <c r="G202" s="44">
        <v>6</v>
      </c>
      <c r="H202" s="44">
        <v>3</v>
      </c>
      <c r="I202" s="44">
        <v>0</v>
      </c>
      <c r="J202" s="44">
        <v>5</v>
      </c>
      <c r="K202" s="44">
        <v>2</v>
      </c>
      <c r="L202" s="44">
        <v>1</v>
      </c>
      <c r="M202" s="44">
        <f t="shared" si="90"/>
        <v>1</v>
      </c>
      <c r="N202" s="44">
        <f t="shared" si="91"/>
        <v>-4</v>
      </c>
      <c r="P202" s="44">
        <v>237</v>
      </c>
      <c r="Q202" s="44">
        <v>1088</v>
      </c>
      <c r="R202" s="44">
        <v>365</v>
      </c>
      <c r="S202" s="44">
        <v>181</v>
      </c>
      <c r="T202" s="44">
        <v>0</v>
      </c>
      <c r="U202" s="45">
        <v>14.023668639053255</v>
      </c>
      <c r="V202" s="45">
        <v>64.378698224852073</v>
      </c>
      <c r="W202" s="45">
        <v>21.597633136094675</v>
      </c>
      <c r="X202" s="46">
        <v>10.710059171597633</v>
      </c>
      <c r="Y202" s="47" t="s">
        <v>111</v>
      </c>
    </row>
    <row r="203" spans="1:25" ht="12" customHeight="1">
      <c r="A203" s="24" t="s">
        <v>112</v>
      </c>
      <c r="B203" s="44"/>
      <c r="C203" s="44">
        <v>1754</v>
      </c>
      <c r="D203" s="44">
        <v>2</v>
      </c>
      <c r="E203" s="44">
        <v>1</v>
      </c>
      <c r="F203" s="44">
        <f t="shared" si="88"/>
        <v>1</v>
      </c>
      <c r="G203" s="44">
        <v>2</v>
      </c>
      <c r="H203" s="44">
        <v>2</v>
      </c>
      <c r="I203" s="44">
        <v>0</v>
      </c>
      <c r="J203" s="44">
        <v>5</v>
      </c>
      <c r="K203" s="44">
        <v>3</v>
      </c>
      <c r="L203" s="44">
        <v>1</v>
      </c>
      <c r="M203" s="44">
        <f t="shared" si="90"/>
        <v>-5</v>
      </c>
      <c r="N203" s="44">
        <f t="shared" si="91"/>
        <v>-4</v>
      </c>
      <c r="P203" s="44">
        <v>212</v>
      </c>
      <c r="Q203" s="44">
        <v>980</v>
      </c>
      <c r="R203" s="44">
        <v>562</v>
      </c>
      <c r="S203" s="44">
        <v>318</v>
      </c>
      <c r="T203" s="44">
        <v>0</v>
      </c>
      <c r="U203" s="45">
        <v>12.086659064994299</v>
      </c>
      <c r="V203" s="45">
        <v>55.872291904218926</v>
      </c>
      <c r="W203" s="45">
        <v>32.041049030786773</v>
      </c>
      <c r="X203" s="46">
        <v>18.129988597491447</v>
      </c>
      <c r="Y203" s="47" t="s">
        <v>112</v>
      </c>
    </row>
    <row r="204" spans="1:25" ht="12" customHeight="1">
      <c r="A204" s="24" t="s">
        <v>171</v>
      </c>
      <c r="B204" s="44">
        <v>3097</v>
      </c>
      <c r="C204" s="44">
        <f>C205+C206</f>
        <v>10435</v>
      </c>
      <c r="D204" s="44">
        <f>D205+D206</f>
        <v>14</v>
      </c>
      <c r="E204" s="44">
        <f>E205+E206</f>
        <v>20</v>
      </c>
      <c r="F204" s="44">
        <f t="shared" si="88"/>
        <v>-6</v>
      </c>
      <c r="G204" s="44">
        <f t="shared" ref="G204:L204" si="93">G205+G206</f>
        <v>17</v>
      </c>
      <c r="H204" s="44">
        <f t="shared" si="93"/>
        <v>11</v>
      </c>
      <c r="I204" s="44">
        <f t="shared" si="93"/>
        <v>0</v>
      </c>
      <c r="J204" s="44">
        <f t="shared" si="93"/>
        <v>13</v>
      </c>
      <c r="K204" s="44">
        <f t="shared" si="93"/>
        <v>9</v>
      </c>
      <c r="L204" s="44">
        <f t="shared" si="93"/>
        <v>0</v>
      </c>
      <c r="M204" s="44">
        <f t="shared" si="90"/>
        <v>6</v>
      </c>
      <c r="N204" s="44">
        <f t="shared" si="91"/>
        <v>0</v>
      </c>
      <c r="P204" s="44">
        <v>1592</v>
      </c>
      <c r="Q204" s="44">
        <v>6127</v>
      </c>
      <c r="R204" s="44">
        <v>2716</v>
      </c>
      <c r="S204" s="44">
        <v>1443</v>
      </c>
      <c r="T204" s="44">
        <v>0</v>
      </c>
      <c r="U204" s="45">
        <v>15.256348826066123</v>
      </c>
      <c r="V204" s="45">
        <v>58.715860086248206</v>
      </c>
      <c r="W204" s="45">
        <v>26.027791087685674</v>
      </c>
      <c r="X204" s="46">
        <v>13.828461907043604</v>
      </c>
      <c r="Y204" s="47" t="s">
        <v>171</v>
      </c>
    </row>
    <row r="205" spans="1:25" ht="12" customHeight="1">
      <c r="A205" s="24" t="s">
        <v>111</v>
      </c>
      <c r="B205" s="44"/>
      <c r="C205" s="44">
        <v>4984</v>
      </c>
      <c r="D205" s="44">
        <v>7</v>
      </c>
      <c r="E205" s="44">
        <v>12</v>
      </c>
      <c r="F205" s="44">
        <f t="shared" si="88"/>
        <v>-5</v>
      </c>
      <c r="G205" s="44">
        <v>9</v>
      </c>
      <c r="H205" s="44">
        <v>6</v>
      </c>
      <c r="I205" s="44">
        <v>0</v>
      </c>
      <c r="J205" s="44">
        <v>6</v>
      </c>
      <c r="K205" s="44">
        <v>4</v>
      </c>
      <c r="L205" s="44">
        <v>0</v>
      </c>
      <c r="M205" s="44">
        <f t="shared" si="90"/>
        <v>5</v>
      </c>
      <c r="N205" s="44">
        <f t="shared" si="91"/>
        <v>0</v>
      </c>
      <c r="P205" s="44">
        <v>810</v>
      </c>
      <c r="Q205" s="44">
        <v>3148</v>
      </c>
      <c r="R205" s="44">
        <v>1026</v>
      </c>
      <c r="S205" s="44">
        <v>471</v>
      </c>
      <c r="T205" s="44">
        <v>0</v>
      </c>
      <c r="U205" s="45">
        <v>16.252006420545747</v>
      </c>
      <c r="V205" s="45">
        <v>63.162118780096307</v>
      </c>
      <c r="W205" s="45">
        <v>20.585874799357946</v>
      </c>
      <c r="X205" s="46">
        <v>9.4502407704654896</v>
      </c>
      <c r="Y205" s="47" t="s">
        <v>111</v>
      </c>
    </row>
    <row r="206" spans="1:25" ht="12" customHeight="1">
      <c r="A206" s="24" t="s">
        <v>112</v>
      </c>
      <c r="B206" s="44"/>
      <c r="C206" s="44">
        <v>5451</v>
      </c>
      <c r="D206" s="44">
        <v>7</v>
      </c>
      <c r="E206" s="44">
        <v>8</v>
      </c>
      <c r="F206" s="44">
        <f t="shared" si="88"/>
        <v>-1</v>
      </c>
      <c r="G206" s="44">
        <v>8</v>
      </c>
      <c r="H206" s="44">
        <v>5</v>
      </c>
      <c r="I206" s="44">
        <v>0</v>
      </c>
      <c r="J206" s="44">
        <v>7</v>
      </c>
      <c r="K206" s="44">
        <v>5</v>
      </c>
      <c r="L206" s="44">
        <v>0</v>
      </c>
      <c r="M206" s="44">
        <f t="shared" si="90"/>
        <v>1</v>
      </c>
      <c r="N206" s="44">
        <f t="shared" si="91"/>
        <v>0</v>
      </c>
      <c r="P206" s="44">
        <v>782</v>
      </c>
      <c r="Q206" s="44">
        <v>2979</v>
      </c>
      <c r="R206" s="44">
        <v>1690</v>
      </c>
      <c r="S206" s="44">
        <v>972</v>
      </c>
      <c r="T206" s="44">
        <v>0</v>
      </c>
      <c r="U206" s="45">
        <v>14.345991561181433</v>
      </c>
      <c r="V206" s="45">
        <v>54.650522839845905</v>
      </c>
      <c r="W206" s="45">
        <v>31.003485598972663</v>
      </c>
      <c r="X206" s="46">
        <v>17.831590533846999</v>
      </c>
      <c r="Y206" s="47" t="s">
        <v>112</v>
      </c>
    </row>
    <row r="207" spans="1:25" ht="12" customHeight="1">
      <c r="A207" s="24" t="s">
        <v>172</v>
      </c>
      <c r="B207" s="44">
        <v>1296</v>
      </c>
      <c r="C207" s="44">
        <f>C208+C209</f>
        <v>4043</v>
      </c>
      <c r="D207" s="44">
        <f>D208+D209</f>
        <v>1</v>
      </c>
      <c r="E207" s="44">
        <f>E208+E209</f>
        <v>6</v>
      </c>
      <c r="F207" s="44">
        <f t="shared" si="88"/>
        <v>-5</v>
      </c>
      <c r="G207" s="44">
        <f t="shared" ref="G207:L207" si="94">G208+G209</f>
        <v>0</v>
      </c>
      <c r="H207" s="44">
        <f t="shared" si="94"/>
        <v>3</v>
      </c>
      <c r="I207" s="44">
        <f t="shared" si="94"/>
        <v>0</v>
      </c>
      <c r="J207" s="44">
        <f t="shared" si="94"/>
        <v>10</v>
      </c>
      <c r="K207" s="44">
        <f t="shared" si="94"/>
        <v>0</v>
      </c>
      <c r="L207" s="44">
        <f t="shared" si="94"/>
        <v>0</v>
      </c>
      <c r="M207" s="44">
        <f t="shared" si="90"/>
        <v>-7</v>
      </c>
      <c r="N207" s="44">
        <f t="shared" si="91"/>
        <v>-12</v>
      </c>
      <c r="P207" s="44">
        <v>429</v>
      </c>
      <c r="Q207" s="44">
        <v>2103</v>
      </c>
      <c r="R207" s="44">
        <v>1511</v>
      </c>
      <c r="S207" s="44">
        <v>820</v>
      </c>
      <c r="T207" s="44">
        <v>0</v>
      </c>
      <c r="U207" s="45">
        <v>10.610932475884244</v>
      </c>
      <c r="V207" s="45">
        <v>52.015829829334649</v>
      </c>
      <c r="W207" s="45">
        <v>37.373237694781103</v>
      </c>
      <c r="X207" s="46">
        <v>20.281968835023498</v>
      </c>
      <c r="Y207" s="47" t="s">
        <v>172</v>
      </c>
    </row>
    <row r="208" spans="1:25" ht="12" customHeight="1">
      <c r="A208" s="24" t="s">
        <v>111</v>
      </c>
      <c r="B208" s="44"/>
      <c r="C208" s="44">
        <v>1959</v>
      </c>
      <c r="D208" s="44">
        <v>0</v>
      </c>
      <c r="E208" s="44">
        <v>0</v>
      </c>
      <c r="F208" s="44">
        <f t="shared" si="88"/>
        <v>0</v>
      </c>
      <c r="G208" s="44">
        <v>0</v>
      </c>
      <c r="H208" s="44">
        <v>0</v>
      </c>
      <c r="I208" s="44">
        <v>0</v>
      </c>
      <c r="J208" s="44">
        <v>5</v>
      </c>
      <c r="K208" s="44">
        <v>0</v>
      </c>
      <c r="L208" s="44">
        <v>0</v>
      </c>
      <c r="M208" s="44">
        <f t="shared" si="90"/>
        <v>-5</v>
      </c>
      <c r="N208" s="44">
        <f t="shared" si="91"/>
        <v>-5</v>
      </c>
      <c r="P208" s="44">
        <v>224</v>
      </c>
      <c r="Q208" s="44">
        <v>1124</v>
      </c>
      <c r="R208" s="44">
        <v>611</v>
      </c>
      <c r="S208" s="44">
        <v>300</v>
      </c>
      <c r="T208" s="44">
        <v>0</v>
      </c>
      <c r="U208" s="45">
        <v>11.434405308831035</v>
      </c>
      <c r="V208" s="45">
        <v>57.376212353241449</v>
      </c>
      <c r="W208" s="45">
        <v>31.189382337927512</v>
      </c>
      <c r="X208" s="46">
        <v>15.313935681470136</v>
      </c>
      <c r="Y208" s="47" t="s">
        <v>111</v>
      </c>
    </row>
    <row r="209" spans="1:25" ht="12" customHeight="1">
      <c r="A209" s="24" t="s">
        <v>112</v>
      </c>
      <c r="B209" s="44"/>
      <c r="C209" s="44">
        <v>2084</v>
      </c>
      <c r="D209" s="44">
        <v>1</v>
      </c>
      <c r="E209" s="44">
        <v>6</v>
      </c>
      <c r="F209" s="44">
        <f t="shared" si="88"/>
        <v>-5</v>
      </c>
      <c r="G209" s="44">
        <v>0</v>
      </c>
      <c r="H209" s="44">
        <v>3</v>
      </c>
      <c r="I209" s="44">
        <v>0</v>
      </c>
      <c r="J209" s="44">
        <v>5</v>
      </c>
      <c r="K209" s="44">
        <v>0</v>
      </c>
      <c r="L209" s="44">
        <v>0</v>
      </c>
      <c r="M209" s="44">
        <f t="shared" si="90"/>
        <v>-2</v>
      </c>
      <c r="N209" s="44">
        <f t="shared" si="91"/>
        <v>-7</v>
      </c>
      <c r="P209" s="44">
        <v>205</v>
      </c>
      <c r="Q209" s="44">
        <v>979</v>
      </c>
      <c r="R209" s="44">
        <v>900</v>
      </c>
      <c r="S209" s="44">
        <v>520</v>
      </c>
      <c r="T209" s="44">
        <v>0</v>
      </c>
      <c r="U209" s="45">
        <v>9.8368522072936653</v>
      </c>
      <c r="V209" s="45">
        <v>46.976967370441457</v>
      </c>
      <c r="W209" s="45">
        <v>43.186180422264876</v>
      </c>
      <c r="X209" s="46">
        <v>24.95201535508637</v>
      </c>
      <c r="Y209" s="47" t="s">
        <v>112</v>
      </c>
    </row>
    <row r="210" spans="1:25" ht="12" customHeight="1">
      <c r="A210" s="24" t="s">
        <v>173</v>
      </c>
      <c r="B210" s="44">
        <v>2890</v>
      </c>
      <c r="C210" s="44">
        <f>C211+C212</f>
        <v>8482</v>
      </c>
      <c r="D210" s="44">
        <f>D211+D212</f>
        <v>2</v>
      </c>
      <c r="E210" s="44">
        <f>E211+E212</f>
        <v>11</v>
      </c>
      <c r="F210" s="44">
        <f t="shared" si="88"/>
        <v>-9</v>
      </c>
      <c r="G210" s="44">
        <f t="shared" ref="G210:L210" si="95">G211+G212</f>
        <v>10</v>
      </c>
      <c r="H210" s="44">
        <f t="shared" si="95"/>
        <v>10</v>
      </c>
      <c r="I210" s="44">
        <f t="shared" si="95"/>
        <v>0</v>
      </c>
      <c r="J210" s="44">
        <f t="shared" si="95"/>
        <v>5</v>
      </c>
      <c r="K210" s="44">
        <f t="shared" si="95"/>
        <v>8</v>
      </c>
      <c r="L210" s="44">
        <f t="shared" si="95"/>
        <v>0</v>
      </c>
      <c r="M210" s="44">
        <f t="shared" si="90"/>
        <v>7</v>
      </c>
      <c r="N210" s="44">
        <f t="shared" si="91"/>
        <v>-2</v>
      </c>
      <c r="P210" s="44">
        <v>1009</v>
      </c>
      <c r="Q210" s="44">
        <v>4141</v>
      </c>
      <c r="R210" s="44">
        <v>3332</v>
      </c>
      <c r="S210" s="44">
        <v>1770</v>
      </c>
      <c r="T210" s="44">
        <v>0</v>
      </c>
      <c r="U210" s="45">
        <v>11.895779297335535</v>
      </c>
      <c r="V210" s="45">
        <v>48.821032775288849</v>
      </c>
      <c r="W210" s="45">
        <v>39.283187927375621</v>
      </c>
      <c r="X210" s="46">
        <v>20.867719877387408</v>
      </c>
      <c r="Y210" s="47" t="s">
        <v>173</v>
      </c>
    </row>
    <row r="211" spans="1:25" ht="12" customHeight="1">
      <c r="A211" s="24" t="s">
        <v>111</v>
      </c>
      <c r="B211" s="44"/>
      <c r="C211" s="44">
        <v>4076</v>
      </c>
      <c r="D211" s="44">
        <v>0</v>
      </c>
      <c r="E211" s="44">
        <v>7</v>
      </c>
      <c r="F211" s="44">
        <f t="shared" si="88"/>
        <v>-7</v>
      </c>
      <c r="G211" s="44">
        <v>4</v>
      </c>
      <c r="H211" s="44">
        <v>2</v>
      </c>
      <c r="I211" s="44">
        <v>0</v>
      </c>
      <c r="J211" s="44">
        <v>1</v>
      </c>
      <c r="K211" s="44">
        <v>2</v>
      </c>
      <c r="L211" s="44">
        <v>0</v>
      </c>
      <c r="M211" s="44">
        <f t="shared" si="90"/>
        <v>3</v>
      </c>
      <c r="N211" s="44">
        <f t="shared" si="91"/>
        <v>-4</v>
      </c>
      <c r="P211" s="44">
        <v>530</v>
      </c>
      <c r="Q211" s="44">
        <v>2209</v>
      </c>
      <c r="R211" s="44">
        <v>1337</v>
      </c>
      <c r="S211" s="44">
        <v>643</v>
      </c>
      <c r="T211" s="44">
        <v>0</v>
      </c>
      <c r="U211" s="45">
        <v>13.002944062806673</v>
      </c>
      <c r="V211" s="45">
        <v>54.195289499509322</v>
      </c>
      <c r="W211" s="45">
        <v>32.801766437684002</v>
      </c>
      <c r="X211" s="46">
        <v>15.775269872423944</v>
      </c>
      <c r="Y211" s="47" t="s">
        <v>111</v>
      </c>
    </row>
    <row r="212" spans="1:25" ht="12" customHeight="1">
      <c r="A212" s="24" t="s">
        <v>112</v>
      </c>
      <c r="B212" s="44"/>
      <c r="C212" s="44">
        <v>4406</v>
      </c>
      <c r="D212" s="44">
        <v>2</v>
      </c>
      <c r="E212" s="44">
        <v>4</v>
      </c>
      <c r="F212" s="44">
        <f t="shared" si="88"/>
        <v>-2</v>
      </c>
      <c r="G212" s="44">
        <v>6</v>
      </c>
      <c r="H212" s="44">
        <v>8</v>
      </c>
      <c r="I212" s="44">
        <v>0</v>
      </c>
      <c r="J212" s="44">
        <v>4</v>
      </c>
      <c r="K212" s="44">
        <v>6</v>
      </c>
      <c r="L212" s="44">
        <v>0</v>
      </c>
      <c r="M212" s="44">
        <f t="shared" si="90"/>
        <v>4</v>
      </c>
      <c r="N212" s="44">
        <f t="shared" si="91"/>
        <v>2</v>
      </c>
      <c r="P212" s="44">
        <v>479</v>
      </c>
      <c r="Q212" s="44">
        <v>1932</v>
      </c>
      <c r="R212" s="44">
        <v>1995</v>
      </c>
      <c r="S212" s="44">
        <v>1127</v>
      </c>
      <c r="T212" s="44">
        <v>0</v>
      </c>
      <c r="U212" s="45">
        <v>10.871538810712664</v>
      </c>
      <c r="V212" s="45">
        <v>43.849296413980937</v>
      </c>
      <c r="W212" s="45">
        <v>45.279164775306398</v>
      </c>
      <c r="X212" s="46">
        <v>25.578756241488882</v>
      </c>
      <c r="Y212" s="47" t="s">
        <v>112</v>
      </c>
    </row>
    <row r="213" spans="1:25" ht="12" customHeight="1">
      <c r="A213" s="24" t="s">
        <v>174</v>
      </c>
      <c r="B213" s="44">
        <v>686</v>
      </c>
      <c r="C213" s="44">
        <f>C214+C215</f>
        <v>2427</v>
      </c>
      <c r="D213" s="44">
        <f>D214+D215</f>
        <v>1</v>
      </c>
      <c r="E213" s="44">
        <f>E214+E215</f>
        <v>3</v>
      </c>
      <c r="F213" s="44">
        <f t="shared" si="88"/>
        <v>-2</v>
      </c>
      <c r="G213" s="44">
        <f t="shared" ref="G213:L213" si="96">G214+G215</f>
        <v>2</v>
      </c>
      <c r="H213" s="44">
        <f t="shared" si="96"/>
        <v>2</v>
      </c>
      <c r="I213" s="44">
        <f t="shared" si="96"/>
        <v>0</v>
      </c>
      <c r="J213" s="44">
        <f t="shared" si="96"/>
        <v>3</v>
      </c>
      <c r="K213" s="44">
        <f t="shared" si="96"/>
        <v>0</v>
      </c>
      <c r="L213" s="44">
        <f t="shared" si="96"/>
        <v>0</v>
      </c>
      <c r="M213" s="44">
        <f t="shared" si="90"/>
        <v>1</v>
      </c>
      <c r="N213" s="44">
        <f t="shared" si="91"/>
        <v>-1</v>
      </c>
      <c r="P213" s="44">
        <v>302</v>
      </c>
      <c r="Q213" s="44">
        <v>1315</v>
      </c>
      <c r="R213" s="44">
        <v>810</v>
      </c>
      <c r="S213" s="44">
        <v>423</v>
      </c>
      <c r="T213" s="44">
        <v>0</v>
      </c>
      <c r="U213" s="45">
        <v>12.443345694272764</v>
      </c>
      <c r="V213" s="45">
        <v>54.182117840955911</v>
      </c>
      <c r="W213" s="45">
        <v>33.374536464771317</v>
      </c>
      <c r="X213" s="46">
        <v>17.428924598269468</v>
      </c>
      <c r="Y213" s="47" t="s">
        <v>174</v>
      </c>
    </row>
    <row r="214" spans="1:25" ht="12" customHeight="1">
      <c r="A214" s="24" t="s">
        <v>111</v>
      </c>
      <c r="B214" s="44"/>
      <c r="C214" s="44">
        <v>1144</v>
      </c>
      <c r="D214" s="44">
        <v>1</v>
      </c>
      <c r="E214" s="44">
        <v>2</v>
      </c>
      <c r="F214" s="44">
        <f t="shared" si="88"/>
        <v>-1</v>
      </c>
      <c r="G214" s="44">
        <v>0</v>
      </c>
      <c r="H214" s="44">
        <v>1</v>
      </c>
      <c r="I214" s="44">
        <v>0</v>
      </c>
      <c r="J214" s="44">
        <v>2</v>
      </c>
      <c r="K214" s="44">
        <v>0</v>
      </c>
      <c r="L214" s="44">
        <v>0</v>
      </c>
      <c r="M214" s="44">
        <f t="shared" si="90"/>
        <v>-1</v>
      </c>
      <c r="N214" s="44">
        <f t="shared" si="91"/>
        <v>-2</v>
      </c>
      <c r="P214" s="44">
        <v>145</v>
      </c>
      <c r="Q214" s="44">
        <v>683</v>
      </c>
      <c r="R214" s="44">
        <v>316</v>
      </c>
      <c r="S214" s="44">
        <v>157</v>
      </c>
      <c r="T214" s="44">
        <v>0</v>
      </c>
      <c r="U214" s="45">
        <v>12.674825174825175</v>
      </c>
      <c r="V214" s="45">
        <v>59.7027972027972</v>
      </c>
      <c r="W214" s="45">
        <v>27.62237762237762</v>
      </c>
      <c r="X214" s="46">
        <v>13.723776223776223</v>
      </c>
      <c r="Y214" s="47" t="s">
        <v>111</v>
      </c>
    </row>
    <row r="215" spans="1:25" ht="12" customHeight="1">
      <c r="A215" s="24" t="s">
        <v>112</v>
      </c>
      <c r="B215" s="44"/>
      <c r="C215" s="44">
        <v>1283</v>
      </c>
      <c r="D215" s="44">
        <v>0</v>
      </c>
      <c r="E215" s="44">
        <v>1</v>
      </c>
      <c r="F215" s="44">
        <f t="shared" si="88"/>
        <v>-1</v>
      </c>
      <c r="G215" s="44">
        <v>2</v>
      </c>
      <c r="H215" s="44">
        <v>1</v>
      </c>
      <c r="I215" s="44">
        <v>0</v>
      </c>
      <c r="J215" s="44">
        <v>1</v>
      </c>
      <c r="K215" s="44">
        <v>0</v>
      </c>
      <c r="L215" s="44">
        <v>0</v>
      </c>
      <c r="M215" s="44">
        <f t="shared" si="90"/>
        <v>2</v>
      </c>
      <c r="N215" s="44">
        <f t="shared" si="91"/>
        <v>1</v>
      </c>
      <c r="P215" s="44">
        <v>157</v>
      </c>
      <c r="Q215" s="44">
        <v>632</v>
      </c>
      <c r="R215" s="44">
        <v>494</v>
      </c>
      <c r="S215" s="44">
        <v>266</v>
      </c>
      <c r="T215" s="44">
        <v>0</v>
      </c>
      <c r="U215" s="45">
        <v>12.236944660950897</v>
      </c>
      <c r="V215" s="45">
        <v>49.259547934528449</v>
      </c>
      <c r="W215" s="45">
        <v>38.503507404520654</v>
      </c>
      <c r="X215" s="46">
        <v>20.732657833203429</v>
      </c>
      <c r="Y215" s="47" t="s">
        <v>112</v>
      </c>
    </row>
    <row r="216" spans="1:25" ht="12" customHeight="1">
      <c r="A216" s="24" t="s">
        <v>175</v>
      </c>
      <c r="B216" s="44">
        <v>1141</v>
      </c>
      <c r="C216" s="44">
        <f>C217+C218</f>
        <v>3924</v>
      </c>
      <c r="D216" s="44">
        <f>D217+D218</f>
        <v>1</v>
      </c>
      <c r="E216" s="44">
        <f>E217+E218</f>
        <v>1</v>
      </c>
      <c r="F216" s="44">
        <f t="shared" si="88"/>
        <v>0</v>
      </c>
      <c r="G216" s="44">
        <f t="shared" ref="G216:L216" si="97">G217+G218</f>
        <v>4</v>
      </c>
      <c r="H216" s="44">
        <f t="shared" si="97"/>
        <v>3</v>
      </c>
      <c r="I216" s="44">
        <f t="shared" si="97"/>
        <v>0</v>
      </c>
      <c r="J216" s="44">
        <f t="shared" si="97"/>
        <v>5</v>
      </c>
      <c r="K216" s="44">
        <f t="shared" si="97"/>
        <v>5</v>
      </c>
      <c r="L216" s="44">
        <f t="shared" si="97"/>
        <v>0</v>
      </c>
      <c r="M216" s="44">
        <f t="shared" si="90"/>
        <v>-3</v>
      </c>
      <c r="N216" s="44">
        <f t="shared" si="91"/>
        <v>-3</v>
      </c>
      <c r="P216" s="44">
        <v>508</v>
      </c>
      <c r="Q216" s="44">
        <v>2232</v>
      </c>
      <c r="R216" s="44">
        <v>1184</v>
      </c>
      <c r="S216" s="44">
        <v>602</v>
      </c>
      <c r="T216" s="44">
        <v>0</v>
      </c>
      <c r="U216" s="45">
        <v>12.945973496432211</v>
      </c>
      <c r="V216" s="45">
        <v>56.88073394495413</v>
      </c>
      <c r="W216" s="45">
        <v>30.173292558613657</v>
      </c>
      <c r="X216" s="46">
        <v>15.341488277268095</v>
      </c>
      <c r="Y216" s="47" t="s">
        <v>175</v>
      </c>
    </row>
    <row r="217" spans="1:25" ht="12" customHeight="1">
      <c r="A217" s="24" t="s">
        <v>111</v>
      </c>
      <c r="B217" s="44"/>
      <c r="C217" s="44">
        <v>1889</v>
      </c>
      <c r="D217" s="44">
        <v>0</v>
      </c>
      <c r="E217" s="44">
        <v>0</v>
      </c>
      <c r="F217" s="44">
        <f t="shared" si="88"/>
        <v>0</v>
      </c>
      <c r="G217" s="44">
        <v>1</v>
      </c>
      <c r="H217" s="44">
        <v>0</v>
      </c>
      <c r="I217" s="44">
        <v>0</v>
      </c>
      <c r="J217" s="44">
        <v>3</v>
      </c>
      <c r="K217" s="44">
        <v>3</v>
      </c>
      <c r="L217" s="44">
        <v>0</v>
      </c>
      <c r="M217" s="44">
        <f t="shared" si="90"/>
        <v>-5</v>
      </c>
      <c r="N217" s="44">
        <f t="shared" si="91"/>
        <v>-5</v>
      </c>
      <c r="P217" s="44">
        <v>274</v>
      </c>
      <c r="Q217" s="44">
        <v>1171</v>
      </c>
      <c r="R217" s="44">
        <v>444</v>
      </c>
      <c r="S217" s="44">
        <v>186</v>
      </c>
      <c r="T217" s="44">
        <v>0</v>
      </c>
      <c r="U217" s="45">
        <v>14.505029115934356</v>
      </c>
      <c r="V217" s="45">
        <v>61.990471148755958</v>
      </c>
      <c r="W217" s="45">
        <v>23.504499735309686</v>
      </c>
      <c r="X217" s="46">
        <v>9.8464796188459509</v>
      </c>
      <c r="Y217" s="47" t="s">
        <v>111</v>
      </c>
    </row>
    <row r="218" spans="1:25" ht="12" customHeight="1">
      <c r="A218" s="24" t="s">
        <v>112</v>
      </c>
      <c r="B218" s="44"/>
      <c r="C218" s="44">
        <v>2035</v>
      </c>
      <c r="D218" s="44">
        <v>1</v>
      </c>
      <c r="E218" s="44">
        <v>1</v>
      </c>
      <c r="F218" s="44">
        <f t="shared" si="88"/>
        <v>0</v>
      </c>
      <c r="G218" s="44">
        <v>3</v>
      </c>
      <c r="H218" s="44">
        <v>3</v>
      </c>
      <c r="I218" s="44">
        <v>0</v>
      </c>
      <c r="J218" s="44">
        <v>2</v>
      </c>
      <c r="K218" s="44">
        <v>2</v>
      </c>
      <c r="L218" s="44">
        <v>0</v>
      </c>
      <c r="M218" s="44">
        <f t="shared" si="90"/>
        <v>2</v>
      </c>
      <c r="N218" s="44">
        <f t="shared" si="91"/>
        <v>2</v>
      </c>
      <c r="P218" s="44">
        <v>234</v>
      </c>
      <c r="Q218" s="44">
        <v>1061</v>
      </c>
      <c r="R218" s="44">
        <v>740</v>
      </c>
      <c r="S218" s="44">
        <v>416</v>
      </c>
      <c r="T218" s="44">
        <v>0</v>
      </c>
      <c r="U218" s="45">
        <v>11.498771498771498</v>
      </c>
      <c r="V218" s="45">
        <v>52.137592137592137</v>
      </c>
      <c r="W218" s="45">
        <v>36.363636363636367</v>
      </c>
      <c r="X218" s="46">
        <v>20.442260442260444</v>
      </c>
      <c r="Y218" s="47" t="s">
        <v>112</v>
      </c>
    </row>
    <row r="219" spans="1:25" ht="12" customHeight="1">
      <c r="A219" s="24" t="s">
        <v>176</v>
      </c>
      <c r="B219" s="44">
        <v>5251</v>
      </c>
      <c r="C219" s="44">
        <f>C220+C221</f>
        <v>17268</v>
      </c>
      <c r="D219" s="44">
        <f>D220+D221</f>
        <v>12</v>
      </c>
      <c r="E219" s="44">
        <f>E220+E221</f>
        <v>20</v>
      </c>
      <c r="F219" s="44">
        <f t="shared" si="88"/>
        <v>-8</v>
      </c>
      <c r="G219" s="44">
        <f t="shared" ref="G219:L219" si="98">G220+G221</f>
        <v>19</v>
      </c>
      <c r="H219" s="44">
        <f t="shared" si="98"/>
        <v>25</v>
      </c>
      <c r="I219" s="44">
        <f t="shared" si="98"/>
        <v>0</v>
      </c>
      <c r="J219" s="44">
        <f t="shared" si="98"/>
        <v>30</v>
      </c>
      <c r="K219" s="44">
        <f t="shared" si="98"/>
        <v>16</v>
      </c>
      <c r="L219" s="44">
        <f t="shared" si="98"/>
        <v>1</v>
      </c>
      <c r="M219" s="44">
        <f t="shared" si="90"/>
        <v>-3</v>
      </c>
      <c r="N219" s="44">
        <f t="shared" si="91"/>
        <v>-11</v>
      </c>
      <c r="P219" s="44">
        <v>2442</v>
      </c>
      <c r="Q219" s="44">
        <v>9892</v>
      </c>
      <c r="R219" s="44">
        <v>4934</v>
      </c>
      <c r="S219" s="44">
        <v>2516</v>
      </c>
      <c r="T219" s="44">
        <v>0</v>
      </c>
      <c r="U219" s="45">
        <v>14.141765114662959</v>
      </c>
      <c r="V219" s="45">
        <v>57.28515172573546</v>
      </c>
      <c r="W219" s="45">
        <v>28.573083159601577</v>
      </c>
      <c r="X219" s="46">
        <v>14.570303451470929</v>
      </c>
      <c r="Y219" s="47" t="s">
        <v>176</v>
      </c>
    </row>
    <row r="220" spans="1:25" ht="12" customHeight="1">
      <c r="A220" s="24" t="s">
        <v>111</v>
      </c>
      <c r="B220" s="44" t="s">
        <v>98</v>
      </c>
      <c r="C220" s="44">
        <v>8285</v>
      </c>
      <c r="D220" s="44">
        <v>6</v>
      </c>
      <c r="E220" s="44">
        <v>10</v>
      </c>
      <c r="F220" s="44">
        <f t="shared" si="88"/>
        <v>-4</v>
      </c>
      <c r="G220" s="44">
        <v>6</v>
      </c>
      <c r="H220" s="44">
        <v>4</v>
      </c>
      <c r="I220" s="44">
        <v>0</v>
      </c>
      <c r="J220" s="44">
        <v>14</v>
      </c>
      <c r="K220" s="44">
        <v>9</v>
      </c>
      <c r="L220" s="44">
        <v>1</v>
      </c>
      <c r="M220" s="44">
        <f t="shared" si="90"/>
        <v>-14</v>
      </c>
      <c r="N220" s="44">
        <f t="shared" si="91"/>
        <v>-18</v>
      </c>
      <c r="P220" s="44">
        <v>1269</v>
      </c>
      <c r="Q220" s="44">
        <v>5017</v>
      </c>
      <c r="R220" s="44">
        <v>1999</v>
      </c>
      <c r="S220" s="44">
        <v>893</v>
      </c>
      <c r="T220" s="44">
        <v>0</v>
      </c>
      <c r="U220" s="45">
        <v>15.31683765841883</v>
      </c>
      <c r="V220" s="45">
        <v>60.555220277610132</v>
      </c>
      <c r="W220" s="45">
        <v>24.12794206397103</v>
      </c>
      <c r="X220" s="46">
        <v>10.778515389257695</v>
      </c>
      <c r="Y220" s="47" t="s">
        <v>111</v>
      </c>
    </row>
    <row r="221" spans="1:25" ht="12" customHeight="1">
      <c r="A221" s="24" t="s">
        <v>112</v>
      </c>
      <c r="B221" s="49" t="s">
        <v>98</v>
      </c>
      <c r="C221" s="49">
        <v>8983</v>
      </c>
      <c r="D221" s="49">
        <v>6</v>
      </c>
      <c r="E221" s="49">
        <v>10</v>
      </c>
      <c r="F221" s="49">
        <f t="shared" si="88"/>
        <v>-4</v>
      </c>
      <c r="G221" s="49">
        <v>13</v>
      </c>
      <c r="H221" s="49">
        <v>21</v>
      </c>
      <c r="I221" s="49">
        <v>0</v>
      </c>
      <c r="J221" s="49">
        <v>16</v>
      </c>
      <c r="K221" s="49">
        <v>7</v>
      </c>
      <c r="L221" s="49">
        <v>0</v>
      </c>
      <c r="M221" s="49">
        <f t="shared" si="90"/>
        <v>11</v>
      </c>
      <c r="N221" s="49">
        <f t="shared" si="91"/>
        <v>7</v>
      </c>
      <c r="P221" s="49">
        <v>1173</v>
      </c>
      <c r="Q221" s="49">
        <v>4875</v>
      </c>
      <c r="R221" s="49">
        <v>2935</v>
      </c>
      <c r="S221" s="49">
        <v>1623</v>
      </c>
      <c r="T221" s="49">
        <v>0</v>
      </c>
      <c r="U221" s="50">
        <v>13.057998441500612</v>
      </c>
      <c r="V221" s="50">
        <v>54.269175108538349</v>
      </c>
      <c r="W221" s="50">
        <v>32.672826449961043</v>
      </c>
      <c r="X221" s="51">
        <v>18.067460759211844</v>
      </c>
      <c r="Y221" s="47" t="s">
        <v>112</v>
      </c>
    </row>
    <row r="222" spans="1:25" ht="12" customHeight="1">
      <c r="A222" s="24" t="s">
        <v>177</v>
      </c>
      <c r="B222" s="44">
        <f>SUM(B225:B236)</f>
        <v>10389</v>
      </c>
      <c r="C222" s="44">
        <f t="shared" ref="C222:E224" si="99">C225+C228+C231+C234</f>
        <v>35898</v>
      </c>
      <c r="D222" s="44">
        <f t="shared" si="99"/>
        <v>20</v>
      </c>
      <c r="E222" s="44">
        <f t="shared" si="99"/>
        <v>51</v>
      </c>
      <c r="F222" s="44">
        <f t="shared" si="88"/>
        <v>-31</v>
      </c>
      <c r="G222" s="44">
        <f t="shared" ref="G222:L224" si="100">G225+G228+G231+G234</f>
        <v>35</v>
      </c>
      <c r="H222" s="44">
        <f t="shared" si="100"/>
        <v>11</v>
      </c>
      <c r="I222" s="44">
        <f t="shared" si="100"/>
        <v>0</v>
      </c>
      <c r="J222" s="44">
        <f t="shared" si="100"/>
        <v>49</v>
      </c>
      <c r="K222" s="44">
        <f t="shared" si="100"/>
        <v>17</v>
      </c>
      <c r="L222" s="44">
        <f t="shared" si="100"/>
        <v>0</v>
      </c>
      <c r="M222" s="44">
        <f t="shared" si="90"/>
        <v>-20</v>
      </c>
      <c r="N222" s="44">
        <f t="shared" si="91"/>
        <v>-51</v>
      </c>
      <c r="P222" s="44">
        <v>5282</v>
      </c>
      <c r="Q222" s="44">
        <v>20457</v>
      </c>
      <c r="R222" s="44">
        <v>10159</v>
      </c>
      <c r="S222" s="44">
        <v>5213</v>
      </c>
      <c r="T222" s="44">
        <v>0</v>
      </c>
      <c r="U222" s="45">
        <v>14.713911638531393</v>
      </c>
      <c r="V222" s="45">
        <v>56.986461641317064</v>
      </c>
      <c r="W222" s="45">
        <v>28.299626720151537</v>
      </c>
      <c r="X222" s="46">
        <v>14.521700373279847</v>
      </c>
      <c r="Y222" s="47" t="s">
        <v>177</v>
      </c>
    </row>
    <row r="223" spans="1:25" ht="12" customHeight="1">
      <c r="A223" s="24" t="s">
        <v>106</v>
      </c>
      <c r="B223" s="44" t="s">
        <v>98</v>
      </c>
      <c r="C223" s="44">
        <f t="shared" si="99"/>
        <v>17202</v>
      </c>
      <c r="D223" s="44">
        <f t="shared" si="99"/>
        <v>13</v>
      </c>
      <c r="E223" s="44">
        <f t="shared" si="99"/>
        <v>25</v>
      </c>
      <c r="F223" s="44">
        <f t="shared" si="88"/>
        <v>-12</v>
      </c>
      <c r="G223" s="44">
        <f t="shared" si="100"/>
        <v>14</v>
      </c>
      <c r="H223" s="44">
        <f t="shared" si="100"/>
        <v>4</v>
      </c>
      <c r="I223" s="44">
        <f t="shared" si="100"/>
        <v>0</v>
      </c>
      <c r="J223" s="44">
        <f t="shared" si="100"/>
        <v>20</v>
      </c>
      <c r="K223" s="44">
        <f t="shared" si="100"/>
        <v>10</v>
      </c>
      <c r="L223" s="44">
        <f t="shared" si="100"/>
        <v>0</v>
      </c>
      <c r="M223" s="44">
        <f t="shared" si="90"/>
        <v>-12</v>
      </c>
      <c r="N223" s="44">
        <f t="shared" si="91"/>
        <v>-24</v>
      </c>
      <c r="P223" s="44">
        <v>2680</v>
      </c>
      <c r="Q223" s="44">
        <v>10497</v>
      </c>
      <c r="R223" s="44">
        <v>4025</v>
      </c>
      <c r="S223" s="44">
        <v>1858</v>
      </c>
      <c r="T223" s="44">
        <v>0</v>
      </c>
      <c r="U223" s="45">
        <v>15.579583769329147</v>
      </c>
      <c r="V223" s="45">
        <v>61.021974189047789</v>
      </c>
      <c r="W223" s="45">
        <v>23.398442041623067</v>
      </c>
      <c r="X223" s="46">
        <v>10.801069643064761</v>
      </c>
      <c r="Y223" s="47" t="s">
        <v>106</v>
      </c>
    </row>
    <row r="224" spans="1:25" ht="12" customHeight="1">
      <c r="A224" s="24" t="s">
        <v>107</v>
      </c>
      <c r="B224" s="49" t="s">
        <v>98</v>
      </c>
      <c r="C224" s="49">
        <f t="shared" si="99"/>
        <v>18696</v>
      </c>
      <c r="D224" s="49">
        <f t="shared" si="99"/>
        <v>7</v>
      </c>
      <c r="E224" s="49">
        <f t="shared" si="99"/>
        <v>26</v>
      </c>
      <c r="F224" s="49">
        <f t="shared" si="88"/>
        <v>-19</v>
      </c>
      <c r="G224" s="49">
        <f t="shared" si="100"/>
        <v>21</v>
      </c>
      <c r="H224" s="49">
        <f t="shared" si="100"/>
        <v>7</v>
      </c>
      <c r="I224" s="49">
        <f t="shared" si="100"/>
        <v>0</v>
      </c>
      <c r="J224" s="49">
        <f t="shared" si="100"/>
        <v>29</v>
      </c>
      <c r="K224" s="49">
        <f t="shared" si="100"/>
        <v>7</v>
      </c>
      <c r="L224" s="49">
        <f t="shared" si="100"/>
        <v>0</v>
      </c>
      <c r="M224" s="49">
        <f t="shared" si="90"/>
        <v>-8</v>
      </c>
      <c r="N224" s="49">
        <f t="shared" si="91"/>
        <v>-27</v>
      </c>
      <c r="P224" s="49">
        <v>2602</v>
      </c>
      <c r="Q224" s="49">
        <v>9960</v>
      </c>
      <c r="R224" s="49">
        <v>6134</v>
      </c>
      <c r="S224" s="49">
        <v>3355</v>
      </c>
      <c r="T224" s="49">
        <v>0</v>
      </c>
      <c r="U224" s="50">
        <v>13.917415489944373</v>
      </c>
      <c r="V224" s="50">
        <v>53.273427471116818</v>
      </c>
      <c r="W224" s="50">
        <v>32.809157038938814</v>
      </c>
      <c r="X224" s="51">
        <v>17.945014976465554</v>
      </c>
      <c r="Y224" s="47" t="s">
        <v>107</v>
      </c>
    </row>
    <row r="225" spans="1:25" ht="12" customHeight="1">
      <c r="A225" s="24" t="s">
        <v>178</v>
      </c>
      <c r="B225" s="44">
        <v>5530</v>
      </c>
      <c r="C225" s="44">
        <f>C226+C227</f>
        <v>18631</v>
      </c>
      <c r="D225" s="44">
        <f>D226+D227</f>
        <v>12</v>
      </c>
      <c r="E225" s="44">
        <f>E226+E227</f>
        <v>27</v>
      </c>
      <c r="F225" s="44">
        <f t="shared" si="88"/>
        <v>-15</v>
      </c>
      <c r="G225" s="44">
        <f t="shared" ref="G225:L225" si="101">G226+G227</f>
        <v>16</v>
      </c>
      <c r="H225" s="44">
        <f t="shared" si="101"/>
        <v>6</v>
      </c>
      <c r="I225" s="44">
        <f t="shared" si="101"/>
        <v>0</v>
      </c>
      <c r="J225" s="44">
        <f t="shared" si="101"/>
        <v>24</v>
      </c>
      <c r="K225" s="44">
        <f t="shared" si="101"/>
        <v>14</v>
      </c>
      <c r="L225" s="44">
        <f t="shared" si="101"/>
        <v>0</v>
      </c>
      <c r="M225" s="44">
        <f t="shared" si="90"/>
        <v>-16</v>
      </c>
      <c r="N225" s="44">
        <f t="shared" si="91"/>
        <v>-31</v>
      </c>
      <c r="P225" s="44">
        <v>2769</v>
      </c>
      <c r="Q225" s="44">
        <v>10665</v>
      </c>
      <c r="R225" s="44">
        <v>5197</v>
      </c>
      <c r="S225" s="44">
        <v>2714</v>
      </c>
      <c r="T225" s="44">
        <v>0</v>
      </c>
      <c r="U225" s="45">
        <v>14.862326230476089</v>
      </c>
      <c r="V225" s="45">
        <v>57.243304170468576</v>
      </c>
      <c r="W225" s="45">
        <v>27.894369599055334</v>
      </c>
      <c r="X225" s="46">
        <v>14.567119317266922</v>
      </c>
      <c r="Y225" s="47" t="s">
        <v>178</v>
      </c>
    </row>
    <row r="226" spans="1:25" ht="12" customHeight="1">
      <c r="A226" s="24" t="s">
        <v>111</v>
      </c>
      <c r="B226" s="44"/>
      <c r="C226" s="44">
        <v>8939</v>
      </c>
      <c r="D226" s="44">
        <v>8</v>
      </c>
      <c r="E226" s="44">
        <v>11</v>
      </c>
      <c r="F226" s="44">
        <f t="shared" si="88"/>
        <v>-3</v>
      </c>
      <c r="G226" s="44">
        <v>7</v>
      </c>
      <c r="H226" s="44">
        <v>1</v>
      </c>
      <c r="I226" s="44">
        <v>0</v>
      </c>
      <c r="J226" s="44">
        <v>10</v>
      </c>
      <c r="K226" s="44">
        <v>8</v>
      </c>
      <c r="L226" s="44">
        <v>0</v>
      </c>
      <c r="M226" s="44">
        <f t="shared" si="90"/>
        <v>-10</v>
      </c>
      <c r="N226" s="44">
        <f t="shared" si="91"/>
        <v>-13</v>
      </c>
      <c r="P226" s="44">
        <v>1417</v>
      </c>
      <c r="Q226" s="44">
        <v>5478</v>
      </c>
      <c r="R226" s="44">
        <v>2044</v>
      </c>
      <c r="S226" s="44">
        <v>960</v>
      </c>
      <c r="T226" s="44">
        <v>0</v>
      </c>
      <c r="U226" s="45">
        <v>15.85188499832196</v>
      </c>
      <c r="V226" s="45">
        <v>61.282022597606002</v>
      </c>
      <c r="W226" s="45">
        <v>22.866092404072045</v>
      </c>
      <c r="X226" s="46">
        <v>10.739456315024052</v>
      </c>
      <c r="Y226" s="47" t="s">
        <v>111</v>
      </c>
    </row>
    <row r="227" spans="1:25" ht="12" customHeight="1">
      <c r="A227" s="24" t="s">
        <v>112</v>
      </c>
      <c r="B227" s="153"/>
      <c r="C227" s="153">
        <v>9692</v>
      </c>
      <c r="D227" s="153">
        <v>4</v>
      </c>
      <c r="E227" s="153">
        <v>16</v>
      </c>
      <c r="F227" s="153">
        <f t="shared" si="88"/>
        <v>-12</v>
      </c>
      <c r="G227" s="153">
        <v>9</v>
      </c>
      <c r="H227" s="153">
        <v>5</v>
      </c>
      <c r="I227" s="153">
        <v>0</v>
      </c>
      <c r="J227" s="153">
        <v>14</v>
      </c>
      <c r="K227" s="153">
        <v>6</v>
      </c>
      <c r="L227" s="153">
        <v>0</v>
      </c>
      <c r="M227" s="153">
        <f t="shared" si="90"/>
        <v>-6</v>
      </c>
      <c r="N227" s="153">
        <f t="shared" si="91"/>
        <v>-18</v>
      </c>
      <c r="P227" s="153">
        <v>1352</v>
      </c>
      <c r="Q227" s="153">
        <v>5187</v>
      </c>
      <c r="R227" s="153">
        <v>3153</v>
      </c>
      <c r="S227" s="153">
        <v>1754</v>
      </c>
      <c r="T227" s="153">
        <v>0</v>
      </c>
      <c r="U227" s="154">
        <v>13.949649195212546</v>
      </c>
      <c r="V227" s="154">
        <v>53.518365662401976</v>
      </c>
      <c r="W227" s="154">
        <v>32.531985142385473</v>
      </c>
      <c r="X227" s="46">
        <v>18.097399917457697</v>
      </c>
      <c r="Y227" s="47" t="s">
        <v>112</v>
      </c>
    </row>
    <row r="228" spans="1:25" ht="12" customHeight="1">
      <c r="A228" s="24" t="s">
        <v>179</v>
      </c>
      <c r="B228" s="153">
        <v>920</v>
      </c>
      <c r="C228" s="153">
        <f>C229+C230</f>
        <v>3630</v>
      </c>
      <c r="D228" s="153">
        <f>D229+D230</f>
        <v>1</v>
      </c>
      <c r="E228" s="153">
        <f>E229+E230</f>
        <v>3</v>
      </c>
      <c r="F228" s="153">
        <f t="shared" si="88"/>
        <v>-2</v>
      </c>
      <c r="G228" s="153">
        <f t="shared" ref="G228:L228" si="102">G229+G230</f>
        <v>7</v>
      </c>
      <c r="H228" s="153">
        <f t="shared" si="102"/>
        <v>1</v>
      </c>
      <c r="I228" s="153">
        <f t="shared" si="102"/>
        <v>0</v>
      </c>
      <c r="J228" s="153">
        <f t="shared" si="102"/>
        <v>5</v>
      </c>
      <c r="K228" s="153">
        <f t="shared" si="102"/>
        <v>0</v>
      </c>
      <c r="L228" s="153">
        <f t="shared" si="102"/>
        <v>0</v>
      </c>
      <c r="M228" s="153">
        <f t="shared" si="90"/>
        <v>3</v>
      </c>
      <c r="N228" s="153">
        <f t="shared" si="91"/>
        <v>1</v>
      </c>
      <c r="P228" s="153">
        <v>582</v>
      </c>
      <c r="Q228" s="153">
        <v>2030</v>
      </c>
      <c r="R228" s="153">
        <v>1018</v>
      </c>
      <c r="S228" s="153">
        <v>545</v>
      </c>
      <c r="T228" s="153">
        <v>0</v>
      </c>
      <c r="U228" s="154">
        <v>16.033057851239668</v>
      </c>
      <c r="V228" s="154">
        <v>55.9228650137741</v>
      </c>
      <c r="W228" s="154">
        <v>28.044077134986228</v>
      </c>
      <c r="X228" s="46">
        <v>15.013774104683195</v>
      </c>
      <c r="Y228" s="47" t="s">
        <v>179</v>
      </c>
    </row>
    <row r="229" spans="1:25" ht="12" customHeight="1">
      <c r="A229" s="24" t="s">
        <v>111</v>
      </c>
      <c r="B229" s="44"/>
      <c r="C229" s="44">
        <v>1702</v>
      </c>
      <c r="D229" s="44">
        <v>0</v>
      </c>
      <c r="E229" s="44">
        <v>2</v>
      </c>
      <c r="F229" s="44">
        <f t="shared" si="88"/>
        <v>-2</v>
      </c>
      <c r="G229" s="44">
        <v>4</v>
      </c>
      <c r="H229" s="44">
        <v>1</v>
      </c>
      <c r="I229" s="44">
        <v>0</v>
      </c>
      <c r="J229" s="44">
        <v>2</v>
      </c>
      <c r="K229" s="44">
        <v>0</v>
      </c>
      <c r="L229" s="44">
        <v>0</v>
      </c>
      <c r="M229" s="44">
        <f t="shared" si="90"/>
        <v>3</v>
      </c>
      <c r="N229" s="44">
        <f t="shared" si="91"/>
        <v>1</v>
      </c>
      <c r="P229" s="153">
        <v>292</v>
      </c>
      <c r="Q229" s="153">
        <v>1020</v>
      </c>
      <c r="R229" s="153">
        <v>390</v>
      </c>
      <c r="S229" s="153">
        <v>187</v>
      </c>
      <c r="T229" s="153">
        <v>0</v>
      </c>
      <c r="U229" s="154">
        <v>17.156286721504113</v>
      </c>
      <c r="V229" s="154">
        <v>59.929494712103406</v>
      </c>
      <c r="W229" s="154">
        <v>22.914218566392481</v>
      </c>
      <c r="X229" s="46">
        <v>10.987074030552293</v>
      </c>
      <c r="Y229" s="47" t="s">
        <v>111</v>
      </c>
    </row>
    <row r="230" spans="1:25" ht="12" customHeight="1">
      <c r="A230" s="24" t="s">
        <v>112</v>
      </c>
      <c r="B230" s="44"/>
      <c r="C230" s="44">
        <v>1928</v>
      </c>
      <c r="D230" s="44">
        <v>1</v>
      </c>
      <c r="E230" s="44">
        <v>1</v>
      </c>
      <c r="F230" s="44">
        <f t="shared" si="88"/>
        <v>0</v>
      </c>
      <c r="G230" s="44">
        <v>3</v>
      </c>
      <c r="H230" s="44">
        <v>0</v>
      </c>
      <c r="I230" s="44">
        <v>0</v>
      </c>
      <c r="J230" s="44">
        <v>3</v>
      </c>
      <c r="K230" s="44">
        <v>0</v>
      </c>
      <c r="L230" s="44">
        <v>0</v>
      </c>
      <c r="M230" s="44">
        <f t="shared" si="90"/>
        <v>0</v>
      </c>
      <c r="N230" s="44">
        <f t="shared" si="91"/>
        <v>0</v>
      </c>
      <c r="P230" s="44">
        <v>290</v>
      </c>
      <c r="Q230" s="44">
        <v>1010</v>
      </c>
      <c r="R230" s="44">
        <v>628</v>
      </c>
      <c r="S230" s="44">
        <v>358</v>
      </c>
      <c r="T230" s="44">
        <v>0</v>
      </c>
      <c r="U230" s="45">
        <v>15.04149377593361</v>
      </c>
      <c r="V230" s="45">
        <v>52.385892116182575</v>
      </c>
      <c r="W230" s="45">
        <v>32.572614107883815</v>
      </c>
      <c r="X230" s="46">
        <v>18.568464730290458</v>
      </c>
      <c r="Y230" s="47" t="s">
        <v>112</v>
      </c>
    </row>
    <row r="231" spans="1:25" ht="12" customHeight="1">
      <c r="A231" s="24" t="s">
        <v>180</v>
      </c>
      <c r="B231" s="44">
        <v>1411</v>
      </c>
      <c r="C231" s="44">
        <f>C232+C233</f>
        <v>4400</v>
      </c>
      <c r="D231" s="44">
        <f>D232+D233</f>
        <v>4</v>
      </c>
      <c r="E231" s="44">
        <f>E232+E233</f>
        <v>4</v>
      </c>
      <c r="F231" s="44">
        <f t="shared" si="88"/>
        <v>0</v>
      </c>
      <c r="G231" s="44">
        <f t="shared" ref="G231:L231" si="103">G232+G233</f>
        <v>7</v>
      </c>
      <c r="H231" s="44">
        <f t="shared" si="103"/>
        <v>2</v>
      </c>
      <c r="I231" s="44">
        <f t="shared" si="103"/>
        <v>0</v>
      </c>
      <c r="J231" s="44">
        <f t="shared" si="103"/>
        <v>6</v>
      </c>
      <c r="K231" s="44">
        <f t="shared" si="103"/>
        <v>-1</v>
      </c>
      <c r="L231" s="44">
        <f t="shared" si="103"/>
        <v>0</v>
      </c>
      <c r="M231" s="44">
        <f t="shared" si="90"/>
        <v>4</v>
      </c>
      <c r="N231" s="44">
        <f t="shared" si="91"/>
        <v>4</v>
      </c>
      <c r="P231" s="44">
        <v>554</v>
      </c>
      <c r="Q231" s="44">
        <v>2262</v>
      </c>
      <c r="R231" s="44">
        <v>1584</v>
      </c>
      <c r="S231" s="44">
        <v>832</v>
      </c>
      <c r="T231" s="44">
        <v>0</v>
      </c>
      <c r="U231" s="45">
        <v>12.590909090909092</v>
      </c>
      <c r="V231" s="45">
        <v>51.409090909090907</v>
      </c>
      <c r="W231" s="45">
        <v>36</v>
      </c>
      <c r="X231" s="46">
        <v>18.90909090909091</v>
      </c>
      <c r="Y231" s="47" t="s">
        <v>180</v>
      </c>
    </row>
    <row r="232" spans="1:25" ht="12" customHeight="1">
      <c r="A232" s="24" t="s">
        <v>111</v>
      </c>
      <c r="B232" s="44"/>
      <c r="C232" s="44">
        <v>2129</v>
      </c>
      <c r="D232" s="44">
        <v>3</v>
      </c>
      <c r="E232" s="44">
        <v>3</v>
      </c>
      <c r="F232" s="44">
        <f t="shared" si="88"/>
        <v>0</v>
      </c>
      <c r="G232" s="44">
        <v>1</v>
      </c>
      <c r="H232" s="44">
        <v>1</v>
      </c>
      <c r="I232" s="44">
        <v>0</v>
      </c>
      <c r="J232" s="44">
        <v>2</v>
      </c>
      <c r="K232" s="44">
        <v>-1</v>
      </c>
      <c r="L232" s="44">
        <v>0</v>
      </c>
      <c r="M232" s="44">
        <f t="shared" si="90"/>
        <v>1</v>
      </c>
      <c r="N232" s="44">
        <f t="shared" si="91"/>
        <v>1</v>
      </c>
      <c r="P232" s="44">
        <v>285</v>
      </c>
      <c r="Q232" s="44">
        <v>1182</v>
      </c>
      <c r="R232" s="44">
        <v>662</v>
      </c>
      <c r="S232" s="44">
        <v>316</v>
      </c>
      <c r="T232" s="44">
        <v>0</v>
      </c>
      <c r="U232" s="45">
        <v>13.386566463128229</v>
      </c>
      <c r="V232" s="45">
        <v>55.519023015500238</v>
      </c>
      <c r="W232" s="45">
        <v>31.094410521371536</v>
      </c>
      <c r="X232" s="46">
        <v>14.842649131047439</v>
      </c>
      <c r="Y232" s="47" t="s">
        <v>111</v>
      </c>
    </row>
    <row r="233" spans="1:25" ht="12" customHeight="1">
      <c r="A233" s="33" t="s">
        <v>112</v>
      </c>
      <c r="B233" s="53"/>
      <c r="C233" s="53">
        <v>2271</v>
      </c>
      <c r="D233" s="53">
        <v>1</v>
      </c>
      <c r="E233" s="53">
        <v>1</v>
      </c>
      <c r="F233" s="53">
        <f t="shared" si="88"/>
        <v>0</v>
      </c>
      <c r="G233" s="53">
        <v>6</v>
      </c>
      <c r="H233" s="53">
        <v>1</v>
      </c>
      <c r="I233" s="53">
        <v>0</v>
      </c>
      <c r="J233" s="53">
        <v>4</v>
      </c>
      <c r="K233" s="53">
        <v>0</v>
      </c>
      <c r="L233" s="53">
        <v>0</v>
      </c>
      <c r="M233" s="53">
        <f t="shared" si="90"/>
        <v>3</v>
      </c>
      <c r="N233" s="53">
        <f t="shared" si="91"/>
        <v>3</v>
      </c>
      <c r="P233" s="53">
        <v>269</v>
      </c>
      <c r="Q233" s="53">
        <v>1080</v>
      </c>
      <c r="R233" s="53">
        <v>922</v>
      </c>
      <c r="S233" s="53">
        <v>516</v>
      </c>
      <c r="T233" s="53">
        <v>0</v>
      </c>
      <c r="U233" s="54">
        <v>11.845002201673271</v>
      </c>
      <c r="V233" s="54">
        <v>47.556142668428002</v>
      </c>
      <c r="W233" s="54">
        <v>40.598855129898723</v>
      </c>
      <c r="X233" s="55">
        <v>22.721268163804492</v>
      </c>
      <c r="Y233" s="56" t="s">
        <v>112</v>
      </c>
    </row>
    <row r="234" spans="1:25" ht="12" customHeight="1">
      <c r="A234" s="24" t="s">
        <v>181</v>
      </c>
      <c r="B234" s="44">
        <v>2528</v>
      </c>
      <c r="C234" s="44">
        <f>C235+C236</f>
        <v>9237</v>
      </c>
      <c r="D234" s="44">
        <f>D235+D236</f>
        <v>3</v>
      </c>
      <c r="E234" s="44">
        <f>E235+E236</f>
        <v>17</v>
      </c>
      <c r="F234" s="44">
        <f t="shared" si="88"/>
        <v>-14</v>
      </c>
      <c r="G234" s="44">
        <f t="shared" ref="G234:L234" si="104">G235+G236</f>
        <v>5</v>
      </c>
      <c r="H234" s="44">
        <f t="shared" si="104"/>
        <v>2</v>
      </c>
      <c r="I234" s="44">
        <f t="shared" si="104"/>
        <v>0</v>
      </c>
      <c r="J234" s="44">
        <f t="shared" si="104"/>
        <v>14</v>
      </c>
      <c r="K234" s="44">
        <f t="shared" si="104"/>
        <v>4</v>
      </c>
      <c r="L234" s="44">
        <f t="shared" si="104"/>
        <v>0</v>
      </c>
      <c r="M234" s="44">
        <f t="shared" si="90"/>
        <v>-11</v>
      </c>
      <c r="N234" s="44">
        <f t="shared" si="91"/>
        <v>-25</v>
      </c>
      <c r="P234" s="44">
        <v>1377</v>
      </c>
      <c r="Q234" s="44">
        <v>5500</v>
      </c>
      <c r="R234" s="44">
        <v>2360</v>
      </c>
      <c r="S234" s="44">
        <v>1122</v>
      </c>
      <c r="T234" s="44">
        <v>0</v>
      </c>
      <c r="U234" s="45">
        <v>14.907437479701201</v>
      </c>
      <c r="V234" s="45">
        <v>59.543141712677269</v>
      </c>
      <c r="W234" s="45">
        <v>25.549420807621519</v>
      </c>
      <c r="X234" s="46">
        <v>12.146800909386164</v>
      </c>
      <c r="Y234" s="47" t="s">
        <v>181</v>
      </c>
    </row>
    <row r="235" spans="1:25" ht="12" customHeight="1">
      <c r="A235" s="24" t="s">
        <v>111</v>
      </c>
      <c r="B235" s="44" t="s">
        <v>98</v>
      </c>
      <c r="C235" s="44">
        <v>4432</v>
      </c>
      <c r="D235" s="44">
        <v>2</v>
      </c>
      <c r="E235" s="44">
        <v>9</v>
      </c>
      <c r="F235" s="44">
        <f t="shared" si="88"/>
        <v>-7</v>
      </c>
      <c r="G235" s="44">
        <v>2</v>
      </c>
      <c r="H235" s="44">
        <v>1</v>
      </c>
      <c r="I235" s="44">
        <v>0</v>
      </c>
      <c r="J235" s="44">
        <v>6</v>
      </c>
      <c r="K235" s="44">
        <v>3</v>
      </c>
      <c r="L235" s="44">
        <v>0</v>
      </c>
      <c r="M235" s="44">
        <f t="shared" si="90"/>
        <v>-6</v>
      </c>
      <c r="N235" s="44">
        <f t="shared" si="91"/>
        <v>-13</v>
      </c>
      <c r="P235" s="44">
        <v>686</v>
      </c>
      <c r="Q235" s="44">
        <v>2817</v>
      </c>
      <c r="R235" s="44">
        <v>929</v>
      </c>
      <c r="S235" s="44">
        <v>395</v>
      </c>
      <c r="T235" s="44">
        <v>0</v>
      </c>
      <c r="U235" s="45">
        <v>15.478339350180507</v>
      </c>
      <c r="V235" s="45">
        <v>63.560469314079427</v>
      </c>
      <c r="W235" s="45">
        <v>20.961191335740072</v>
      </c>
      <c r="X235" s="46">
        <v>8.9124548736462099</v>
      </c>
      <c r="Y235" s="47" t="s">
        <v>111</v>
      </c>
    </row>
    <row r="236" spans="1:25" ht="12" customHeight="1">
      <c r="A236" s="24" t="s">
        <v>112</v>
      </c>
      <c r="B236" s="49" t="s">
        <v>98</v>
      </c>
      <c r="C236" s="49">
        <v>4805</v>
      </c>
      <c r="D236" s="49">
        <v>1</v>
      </c>
      <c r="E236" s="49">
        <v>8</v>
      </c>
      <c r="F236" s="49">
        <f t="shared" si="88"/>
        <v>-7</v>
      </c>
      <c r="G236" s="49">
        <v>3</v>
      </c>
      <c r="H236" s="49">
        <v>1</v>
      </c>
      <c r="I236" s="49">
        <v>0</v>
      </c>
      <c r="J236" s="49">
        <v>8</v>
      </c>
      <c r="K236" s="49">
        <v>1</v>
      </c>
      <c r="L236" s="49">
        <v>0</v>
      </c>
      <c r="M236" s="49">
        <f t="shared" si="90"/>
        <v>-5</v>
      </c>
      <c r="N236" s="49">
        <f t="shared" si="91"/>
        <v>-12</v>
      </c>
      <c r="P236" s="49">
        <v>691</v>
      </c>
      <c r="Q236" s="49">
        <v>2683</v>
      </c>
      <c r="R236" s="49">
        <v>1431</v>
      </c>
      <c r="S236" s="49">
        <v>727</v>
      </c>
      <c r="T236" s="49">
        <v>0</v>
      </c>
      <c r="U236" s="50">
        <v>14.380853277835588</v>
      </c>
      <c r="V236" s="50">
        <v>55.837669094693034</v>
      </c>
      <c r="W236" s="50">
        <v>29.781477627471386</v>
      </c>
      <c r="X236" s="51">
        <v>15.130072840790842</v>
      </c>
      <c r="Y236" s="47" t="s">
        <v>112</v>
      </c>
    </row>
    <row r="237" spans="1:25" ht="12" customHeight="1">
      <c r="A237" s="24" t="s">
        <v>182</v>
      </c>
      <c r="B237" s="44">
        <f>SUM(B240:B255)</f>
        <v>10029</v>
      </c>
      <c r="C237" s="44">
        <f t="shared" ref="C237:E239" si="105">C240+C243+C246+C249+C252+C255</f>
        <v>32193</v>
      </c>
      <c r="D237" s="44">
        <f t="shared" si="105"/>
        <v>19</v>
      </c>
      <c r="E237" s="44">
        <f t="shared" si="105"/>
        <v>40</v>
      </c>
      <c r="F237" s="44">
        <f t="shared" si="88"/>
        <v>-21</v>
      </c>
      <c r="G237" s="44">
        <f t="shared" ref="G237:L239" si="106">G240+G243+G246+G249+G252+G255</f>
        <v>21</v>
      </c>
      <c r="H237" s="44">
        <f t="shared" si="106"/>
        <v>20</v>
      </c>
      <c r="I237" s="44">
        <f t="shared" si="106"/>
        <v>0</v>
      </c>
      <c r="J237" s="44">
        <f t="shared" si="106"/>
        <v>39</v>
      </c>
      <c r="K237" s="44">
        <f t="shared" si="106"/>
        <v>12</v>
      </c>
      <c r="L237" s="44">
        <f t="shared" si="106"/>
        <v>2</v>
      </c>
      <c r="M237" s="44">
        <f t="shared" si="90"/>
        <v>-12</v>
      </c>
      <c r="N237" s="44">
        <f t="shared" si="91"/>
        <v>-33</v>
      </c>
      <c r="P237" s="44">
        <v>3942</v>
      </c>
      <c r="Q237" s="44">
        <v>17405</v>
      </c>
      <c r="R237" s="44">
        <v>10846</v>
      </c>
      <c r="S237" s="44">
        <v>5789</v>
      </c>
      <c r="T237" s="44">
        <v>0</v>
      </c>
      <c r="U237" s="45">
        <v>12.244897959183673</v>
      </c>
      <c r="V237" s="45">
        <v>54.064548193706706</v>
      </c>
      <c r="W237" s="45">
        <v>33.690553847109619</v>
      </c>
      <c r="X237" s="46">
        <v>17.982170036964558</v>
      </c>
      <c r="Y237" s="47" t="s">
        <v>182</v>
      </c>
    </row>
    <row r="238" spans="1:25" ht="12" customHeight="1">
      <c r="A238" s="24" t="s">
        <v>106</v>
      </c>
      <c r="B238" s="44" t="s">
        <v>98</v>
      </c>
      <c r="C238" s="44">
        <f t="shared" si="105"/>
        <v>15416</v>
      </c>
      <c r="D238" s="44">
        <f t="shared" si="105"/>
        <v>11</v>
      </c>
      <c r="E238" s="44">
        <f t="shared" si="105"/>
        <v>17</v>
      </c>
      <c r="F238" s="44">
        <f t="shared" si="88"/>
        <v>-6</v>
      </c>
      <c r="G238" s="44">
        <f t="shared" si="106"/>
        <v>12</v>
      </c>
      <c r="H238" s="44">
        <f t="shared" si="106"/>
        <v>9</v>
      </c>
      <c r="I238" s="44">
        <f t="shared" si="106"/>
        <v>0</v>
      </c>
      <c r="J238" s="44">
        <f t="shared" si="106"/>
        <v>14</v>
      </c>
      <c r="K238" s="44">
        <f t="shared" si="106"/>
        <v>4</v>
      </c>
      <c r="L238" s="44">
        <f t="shared" si="106"/>
        <v>1</v>
      </c>
      <c r="M238" s="44">
        <f t="shared" si="90"/>
        <v>2</v>
      </c>
      <c r="N238" s="44">
        <f t="shared" si="91"/>
        <v>-4</v>
      </c>
      <c r="P238" s="44">
        <v>2051</v>
      </c>
      <c r="Q238" s="44">
        <v>9026</v>
      </c>
      <c r="R238" s="44">
        <v>4339</v>
      </c>
      <c r="S238" s="44">
        <v>2042</v>
      </c>
      <c r="T238" s="44">
        <v>0</v>
      </c>
      <c r="U238" s="45">
        <v>13.304359107420863</v>
      </c>
      <c r="V238" s="45">
        <v>58.549558899844321</v>
      </c>
      <c r="W238" s="45">
        <v>28.146081992734821</v>
      </c>
      <c r="X238" s="46">
        <v>13.245978204462897</v>
      </c>
      <c r="Y238" s="47" t="s">
        <v>106</v>
      </c>
    </row>
    <row r="239" spans="1:25" ht="12" customHeight="1">
      <c r="A239" s="24" t="s">
        <v>107</v>
      </c>
      <c r="B239" s="49" t="s">
        <v>98</v>
      </c>
      <c r="C239" s="49">
        <f t="shared" si="105"/>
        <v>16777</v>
      </c>
      <c r="D239" s="49">
        <f t="shared" si="105"/>
        <v>8</v>
      </c>
      <c r="E239" s="49">
        <f t="shared" si="105"/>
        <v>23</v>
      </c>
      <c r="F239" s="49">
        <f t="shared" si="88"/>
        <v>-15</v>
      </c>
      <c r="G239" s="49">
        <f t="shared" si="106"/>
        <v>9</v>
      </c>
      <c r="H239" s="49">
        <f t="shared" si="106"/>
        <v>11</v>
      </c>
      <c r="I239" s="49">
        <f t="shared" si="106"/>
        <v>0</v>
      </c>
      <c r="J239" s="49">
        <f t="shared" si="106"/>
        <v>25</v>
      </c>
      <c r="K239" s="49">
        <f t="shared" si="106"/>
        <v>8</v>
      </c>
      <c r="L239" s="49">
        <f t="shared" si="106"/>
        <v>1</v>
      </c>
      <c r="M239" s="49">
        <f t="shared" si="90"/>
        <v>-14</v>
      </c>
      <c r="N239" s="49">
        <f t="shared" si="91"/>
        <v>-29</v>
      </c>
      <c r="P239" s="49">
        <v>1891</v>
      </c>
      <c r="Q239" s="49">
        <v>8379</v>
      </c>
      <c r="R239" s="49">
        <v>6507</v>
      </c>
      <c r="S239" s="49">
        <v>3747</v>
      </c>
      <c r="T239" s="49">
        <v>0</v>
      </c>
      <c r="U239" s="50">
        <v>11.271383441616498</v>
      </c>
      <c r="V239" s="50">
        <v>49.943374858437146</v>
      </c>
      <c r="W239" s="50">
        <v>38.785241699946354</v>
      </c>
      <c r="X239" s="51">
        <v>22.334147940633009</v>
      </c>
      <c r="Y239" s="47" t="s">
        <v>107</v>
      </c>
    </row>
    <row r="240" spans="1:25" ht="12" customHeight="1">
      <c r="A240" s="24" t="s">
        <v>183</v>
      </c>
      <c r="B240" s="44">
        <v>4234</v>
      </c>
      <c r="C240" s="44">
        <f>C241+C242</f>
        <v>14965</v>
      </c>
      <c r="D240" s="44">
        <f>D241+D242</f>
        <v>9</v>
      </c>
      <c r="E240" s="44">
        <f>E241+E242</f>
        <v>14</v>
      </c>
      <c r="F240" s="44">
        <f t="shared" si="88"/>
        <v>-5</v>
      </c>
      <c r="G240" s="44">
        <f t="shared" ref="G240:L240" si="107">G241+G242</f>
        <v>15</v>
      </c>
      <c r="H240" s="44">
        <f t="shared" si="107"/>
        <v>10</v>
      </c>
      <c r="I240" s="44">
        <f t="shared" si="107"/>
        <v>0</v>
      </c>
      <c r="J240" s="44">
        <f t="shared" si="107"/>
        <v>20</v>
      </c>
      <c r="K240" s="44">
        <f t="shared" si="107"/>
        <v>1</v>
      </c>
      <c r="L240" s="44">
        <f t="shared" si="107"/>
        <v>0</v>
      </c>
      <c r="M240" s="44">
        <f t="shared" si="90"/>
        <v>4</v>
      </c>
      <c r="N240" s="44">
        <f t="shared" si="91"/>
        <v>-1</v>
      </c>
      <c r="P240" s="44">
        <v>1834</v>
      </c>
      <c r="Q240" s="44">
        <v>8534</v>
      </c>
      <c r="R240" s="44">
        <v>4597</v>
      </c>
      <c r="S240" s="44">
        <v>2435</v>
      </c>
      <c r="T240" s="44">
        <v>0</v>
      </c>
      <c r="U240" s="45">
        <v>12.255262278650184</v>
      </c>
      <c r="V240" s="45">
        <v>57.026394921483458</v>
      </c>
      <c r="W240" s="45">
        <v>30.718342799866356</v>
      </c>
      <c r="X240" s="46">
        <v>16.271299699298364</v>
      </c>
      <c r="Y240" s="47" t="s">
        <v>183</v>
      </c>
    </row>
    <row r="241" spans="1:25" ht="12" customHeight="1">
      <c r="A241" s="24" t="s">
        <v>111</v>
      </c>
      <c r="B241" s="44"/>
      <c r="C241" s="44">
        <v>7162</v>
      </c>
      <c r="D241" s="44">
        <v>5</v>
      </c>
      <c r="E241" s="44">
        <v>5</v>
      </c>
      <c r="F241" s="44">
        <f t="shared" si="88"/>
        <v>0</v>
      </c>
      <c r="G241" s="44">
        <v>10</v>
      </c>
      <c r="H241" s="44">
        <v>6</v>
      </c>
      <c r="I241" s="44">
        <v>0</v>
      </c>
      <c r="J241" s="44">
        <v>3</v>
      </c>
      <c r="K241" s="44">
        <v>1</v>
      </c>
      <c r="L241" s="44">
        <v>0</v>
      </c>
      <c r="M241" s="44">
        <f t="shared" si="90"/>
        <v>12</v>
      </c>
      <c r="N241" s="44">
        <f t="shared" si="91"/>
        <v>12</v>
      </c>
      <c r="P241" s="44">
        <v>950</v>
      </c>
      <c r="Q241" s="44">
        <v>4414</v>
      </c>
      <c r="R241" s="44">
        <v>1798</v>
      </c>
      <c r="S241" s="44">
        <v>819</v>
      </c>
      <c r="T241" s="44">
        <v>0</v>
      </c>
      <c r="U241" s="45">
        <v>13.264451270594806</v>
      </c>
      <c r="V241" s="45">
        <v>61.630829377268917</v>
      </c>
      <c r="W241" s="45">
        <v>25.104719352136271</v>
      </c>
      <c r="X241" s="46">
        <v>11.435353253281207</v>
      </c>
      <c r="Y241" s="47" t="s">
        <v>111</v>
      </c>
    </row>
    <row r="242" spans="1:25" ht="12" customHeight="1">
      <c r="A242" s="24" t="s">
        <v>112</v>
      </c>
      <c r="B242" s="44"/>
      <c r="C242" s="44">
        <v>7803</v>
      </c>
      <c r="D242" s="44">
        <v>4</v>
      </c>
      <c r="E242" s="44">
        <v>9</v>
      </c>
      <c r="F242" s="44">
        <f t="shared" si="88"/>
        <v>-5</v>
      </c>
      <c r="G242" s="44">
        <v>5</v>
      </c>
      <c r="H242" s="44">
        <v>4</v>
      </c>
      <c r="I242" s="44">
        <v>0</v>
      </c>
      <c r="J242" s="44">
        <v>17</v>
      </c>
      <c r="K242" s="44">
        <v>0</v>
      </c>
      <c r="L242" s="44">
        <v>0</v>
      </c>
      <c r="M242" s="44">
        <f t="shared" si="90"/>
        <v>-8</v>
      </c>
      <c r="N242" s="44">
        <f t="shared" si="91"/>
        <v>-13</v>
      </c>
      <c r="P242" s="44">
        <v>884</v>
      </c>
      <c r="Q242" s="44">
        <v>4120</v>
      </c>
      <c r="R242" s="44">
        <v>2799</v>
      </c>
      <c r="S242" s="44">
        <v>1616</v>
      </c>
      <c r="T242" s="44">
        <v>0</v>
      </c>
      <c r="U242" s="45">
        <v>11.328976034858387</v>
      </c>
      <c r="V242" s="45">
        <v>52.800205049340001</v>
      </c>
      <c r="W242" s="45">
        <v>35.870818915801614</v>
      </c>
      <c r="X242" s="46">
        <v>20.709983339741125</v>
      </c>
      <c r="Y242" s="47" t="s">
        <v>112</v>
      </c>
    </row>
    <row r="243" spans="1:25" ht="12" customHeight="1">
      <c r="A243" s="24" t="s">
        <v>184</v>
      </c>
      <c r="B243" s="44">
        <v>2041</v>
      </c>
      <c r="C243" s="44">
        <f>C244+C245</f>
        <v>6460</v>
      </c>
      <c r="D243" s="44">
        <f>D244+D245</f>
        <v>8</v>
      </c>
      <c r="E243" s="44">
        <f>E244+E245</f>
        <v>13</v>
      </c>
      <c r="F243" s="44">
        <f t="shared" si="88"/>
        <v>-5</v>
      </c>
      <c r="G243" s="44">
        <f t="shared" ref="G243:L243" si="108">G244+G245</f>
        <v>2</v>
      </c>
      <c r="H243" s="44">
        <f t="shared" si="108"/>
        <v>4</v>
      </c>
      <c r="I243" s="44">
        <f t="shared" si="108"/>
        <v>0</v>
      </c>
      <c r="J243" s="44">
        <f t="shared" si="108"/>
        <v>9</v>
      </c>
      <c r="K243" s="44">
        <f t="shared" si="108"/>
        <v>4</v>
      </c>
      <c r="L243" s="44">
        <f t="shared" si="108"/>
        <v>2</v>
      </c>
      <c r="M243" s="44">
        <f t="shared" si="90"/>
        <v>-9</v>
      </c>
      <c r="N243" s="44">
        <f t="shared" si="91"/>
        <v>-14</v>
      </c>
      <c r="P243" s="44">
        <v>1062</v>
      </c>
      <c r="Q243" s="44">
        <v>3661</v>
      </c>
      <c r="R243" s="44">
        <v>1737</v>
      </c>
      <c r="S243" s="44">
        <v>874</v>
      </c>
      <c r="T243" s="44">
        <v>0</v>
      </c>
      <c r="U243" s="45">
        <v>16.439628482972136</v>
      </c>
      <c r="V243" s="45">
        <v>56.671826625386998</v>
      </c>
      <c r="W243" s="45">
        <v>26.888544891640866</v>
      </c>
      <c r="X243" s="46">
        <v>13.529411764705882</v>
      </c>
      <c r="Y243" s="47" t="s">
        <v>184</v>
      </c>
    </row>
    <row r="244" spans="1:25" ht="12" customHeight="1">
      <c r="A244" s="24" t="s">
        <v>111</v>
      </c>
      <c r="B244" s="44"/>
      <c r="C244" s="44">
        <v>3100</v>
      </c>
      <c r="D244" s="44">
        <v>5</v>
      </c>
      <c r="E244" s="44">
        <v>4</v>
      </c>
      <c r="F244" s="44">
        <f t="shared" si="88"/>
        <v>1</v>
      </c>
      <c r="G244" s="44">
        <v>0</v>
      </c>
      <c r="H244" s="44">
        <v>1</v>
      </c>
      <c r="I244" s="44">
        <v>0</v>
      </c>
      <c r="J244" s="44">
        <v>6</v>
      </c>
      <c r="K244" s="44">
        <v>1</v>
      </c>
      <c r="L244" s="44">
        <v>1</v>
      </c>
      <c r="M244" s="44">
        <f t="shared" si="90"/>
        <v>-7</v>
      </c>
      <c r="N244" s="44">
        <f t="shared" si="91"/>
        <v>-6</v>
      </c>
      <c r="P244" s="44">
        <v>557</v>
      </c>
      <c r="Q244" s="44">
        <v>1888</v>
      </c>
      <c r="R244" s="44">
        <v>655</v>
      </c>
      <c r="S244" s="44">
        <v>285</v>
      </c>
      <c r="T244" s="44">
        <v>0</v>
      </c>
      <c r="U244" s="45">
        <v>17.967741935483872</v>
      </c>
      <c r="V244" s="45">
        <v>60.903225806451609</v>
      </c>
      <c r="W244" s="45">
        <v>21.129032258064516</v>
      </c>
      <c r="X244" s="46">
        <v>9.193548387096774</v>
      </c>
      <c r="Y244" s="47" t="s">
        <v>111</v>
      </c>
    </row>
    <row r="245" spans="1:25" ht="12" customHeight="1">
      <c r="A245" s="24" t="s">
        <v>112</v>
      </c>
      <c r="B245" s="44"/>
      <c r="C245" s="44">
        <v>3360</v>
      </c>
      <c r="D245" s="44">
        <v>3</v>
      </c>
      <c r="E245" s="44">
        <v>9</v>
      </c>
      <c r="F245" s="44">
        <f t="shared" si="88"/>
        <v>-6</v>
      </c>
      <c r="G245" s="44">
        <v>2</v>
      </c>
      <c r="H245" s="44">
        <v>3</v>
      </c>
      <c r="I245" s="44">
        <v>0</v>
      </c>
      <c r="J245" s="44">
        <v>3</v>
      </c>
      <c r="K245" s="44">
        <v>3</v>
      </c>
      <c r="L245" s="44">
        <v>1</v>
      </c>
      <c r="M245" s="44">
        <f t="shared" si="90"/>
        <v>-2</v>
      </c>
      <c r="N245" s="44">
        <f t="shared" si="91"/>
        <v>-8</v>
      </c>
      <c r="P245" s="44">
        <v>505</v>
      </c>
      <c r="Q245" s="44">
        <v>1773</v>
      </c>
      <c r="R245" s="44">
        <v>1082</v>
      </c>
      <c r="S245" s="44">
        <v>589</v>
      </c>
      <c r="T245" s="44">
        <v>0</v>
      </c>
      <c r="U245" s="45">
        <v>15.029761904761903</v>
      </c>
      <c r="V245" s="45">
        <v>52.767857142857146</v>
      </c>
      <c r="W245" s="45">
        <v>32.202380952380956</v>
      </c>
      <c r="X245" s="46">
        <v>17.529761904761905</v>
      </c>
      <c r="Y245" s="47" t="s">
        <v>112</v>
      </c>
    </row>
    <row r="246" spans="1:25" ht="12" customHeight="1">
      <c r="A246" s="24" t="s">
        <v>185</v>
      </c>
      <c r="B246" s="44">
        <v>991</v>
      </c>
      <c r="C246" s="44">
        <f>C247+C248</f>
        <v>3875</v>
      </c>
      <c r="D246" s="44">
        <f>D247+D248</f>
        <v>2</v>
      </c>
      <c r="E246" s="44">
        <f>E247+E248</f>
        <v>0</v>
      </c>
      <c r="F246" s="44">
        <f t="shared" si="88"/>
        <v>2</v>
      </c>
      <c r="G246" s="44">
        <f t="shared" ref="G246:L246" si="109">G247+G248</f>
        <v>4</v>
      </c>
      <c r="H246" s="44">
        <f t="shared" si="109"/>
        <v>3</v>
      </c>
      <c r="I246" s="44">
        <f t="shared" si="109"/>
        <v>0</v>
      </c>
      <c r="J246" s="44">
        <f t="shared" si="109"/>
        <v>6</v>
      </c>
      <c r="K246" s="44">
        <f t="shared" si="109"/>
        <v>2</v>
      </c>
      <c r="L246" s="44">
        <f t="shared" si="109"/>
        <v>0</v>
      </c>
      <c r="M246" s="44">
        <f t="shared" si="90"/>
        <v>-1</v>
      </c>
      <c r="N246" s="44">
        <f t="shared" si="91"/>
        <v>1</v>
      </c>
      <c r="P246" s="44">
        <v>497</v>
      </c>
      <c r="Q246" s="44">
        <v>2208</v>
      </c>
      <c r="R246" s="44">
        <v>1170</v>
      </c>
      <c r="S246" s="44">
        <v>573</v>
      </c>
      <c r="T246" s="44">
        <v>0</v>
      </c>
      <c r="U246" s="45">
        <v>12.825806451612904</v>
      </c>
      <c r="V246" s="45">
        <v>56.980645161290319</v>
      </c>
      <c r="W246" s="45">
        <v>30.193548387096776</v>
      </c>
      <c r="X246" s="46">
        <v>14.787096774193548</v>
      </c>
      <c r="Y246" s="47" t="s">
        <v>185</v>
      </c>
    </row>
    <row r="247" spans="1:25" ht="12" customHeight="1">
      <c r="A247" s="24" t="s">
        <v>111</v>
      </c>
      <c r="B247" s="44"/>
      <c r="C247" s="44">
        <v>1899</v>
      </c>
      <c r="D247" s="44">
        <v>1</v>
      </c>
      <c r="E247" s="44">
        <v>0</v>
      </c>
      <c r="F247" s="44">
        <f t="shared" si="88"/>
        <v>1</v>
      </c>
      <c r="G247" s="44">
        <v>2</v>
      </c>
      <c r="H247" s="44">
        <v>1</v>
      </c>
      <c r="I247" s="44">
        <v>0</v>
      </c>
      <c r="J247" s="44">
        <v>4</v>
      </c>
      <c r="K247" s="44">
        <v>0</v>
      </c>
      <c r="L247" s="44">
        <v>0</v>
      </c>
      <c r="M247" s="44">
        <f t="shared" si="90"/>
        <v>-1</v>
      </c>
      <c r="N247" s="44">
        <f t="shared" si="91"/>
        <v>0</v>
      </c>
      <c r="P247" s="44">
        <v>270</v>
      </c>
      <c r="Q247" s="44">
        <v>1155</v>
      </c>
      <c r="R247" s="44">
        <v>474</v>
      </c>
      <c r="S247" s="44">
        <v>203</v>
      </c>
      <c r="T247" s="44">
        <v>0</v>
      </c>
      <c r="U247" s="45">
        <v>14.218009478672986</v>
      </c>
      <c r="V247" s="45">
        <v>60.821484992101105</v>
      </c>
      <c r="W247" s="45">
        <v>24.960505529225905</v>
      </c>
      <c r="X247" s="46">
        <v>10.689836756187466</v>
      </c>
      <c r="Y247" s="47" t="s">
        <v>111</v>
      </c>
    </row>
    <row r="248" spans="1:25" ht="12" customHeight="1">
      <c r="A248" s="24" t="s">
        <v>112</v>
      </c>
      <c r="B248" s="44"/>
      <c r="C248" s="44">
        <v>1976</v>
      </c>
      <c r="D248" s="44">
        <v>1</v>
      </c>
      <c r="E248" s="44">
        <v>0</v>
      </c>
      <c r="F248" s="44">
        <f t="shared" si="88"/>
        <v>1</v>
      </c>
      <c r="G248" s="44">
        <v>2</v>
      </c>
      <c r="H248" s="44">
        <v>2</v>
      </c>
      <c r="I248" s="44">
        <v>0</v>
      </c>
      <c r="J248" s="44">
        <v>2</v>
      </c>
      <c r="K248" s="44">
        <v>2</v>
      </c>
      <c r="L248" s="44">
        <v>0</v>
      </c>
      <c r="M248" s="44">
        <f t="shared" si="90"/>
        <v>0</v>
      </c>
      <c r="N248" s="44">
        <f t="shared" si="91"/>
        <v>1</v>
      </c>
      <c r="P248" s="44">
        <v>227</v>
      </c>
      <c r="Q248" s="44">
        <v>1053</v>
      </c>
      <c r="R248" s="44">
        <v>696</v>
      </c>
      <c r="S248" s="44">
        <v>370</v>
      </c>
      <c r="T248" s="44">
        <v>0</v>
      </c>
      <c r="U248" s="45">
        <v>11.487854251012147</v>
      </c>
      <c r="V248" s="45">
        <v>53.289473684210535</v>
      </c>
      <c r="W248" s="45">
        <v>35.222672064777328</v>
      </c>
      <c r="X248" s="46">
        <v>18.724696356275302</v>
      </c>
      <c r="Y248" s="47" t="s">
        <v>112</v>
      </c>
    </row>
    <row r="249" spans="1:25" ht="12" customHeight="1">
      <c r="A249" s="24" t="s">
        <v>186</v>
      </c>
      <c r="B249" s="44">
        <v>871</v>
      </c>
      <c r="C249" s="44">
        <f>C250+C251</f>
        <v>2302</v>
      </c>
      <c r="D249" s="44">
        <f>D250+D251</f>
        <v>0</v>
      </c>
      <c r="E249" s="44">
        <f>E250+E251</f>
        <v>5</v>
      </c>
      <c r="F249" s="44">
        <f t="shared" si="88"/>
        <v>-5</v>
      </c>
      <c r="G249" s="44">
        <f t="shared" ref="G249:L249" si="110">G250+G251</f>
        <v>0</v>
      </c>
      <c r="H249" s="44">
        <f t="shared" si="110"/>
        <v>1</v>
      </c>
      <c r="I249" s="44">
        <f t="shared" si="110"/>
        <v>0</v>
      </c>
      <c r="J249" s="44">
        <f t="shared" si="110"/>
        <v>2</v>
      </c>
      <c r="K249" s="44">
        <f t="shared" si="110"/>
        <v>2</v>
      </c>
      <c r="L249" s="44">
        <f t="shared" si="110"/>
        <v>0</v>
      </c>
      <c r="M249" s="44">
        <f t="shared" si="90"/>
        <v>-3</v>
      </c>
      <c r="N249" s="44">
        <f t="shared" si="91"/>
        <v>-8</v>
      </c>
      <c r="P249" s="44">
        <v>227</v>
      </c>
      <c r="Q249" s="44">
        <v>1095</v>
      </c>
      <c r="R249" s="44">
        <v>980</v>
      </c>
      <c r="S249" s="44">
        <v>545</v>
      </c>
      <c r="T249" s="44">
        <v>0</v>
      </c>
      <c r="U249" s="45">
        <v>9.8609904430929625</v>
      </c>
      <c r="V249" s="45">
        <v>47.567332754126845</v>
      </c>
      <c r="W249" s="45">
        <v>42.571676802780189</v>
      </c>
      <c r="X249" s="46">
        <v>23.675065160729801</v>
      </c>
      <c r="Y249" s="47" t="s">
        <v>186</v>
      </c>
    </row>
    <row r="250" spans="1:25" ht="12" customHeight="1">
      <c r="A250" s="24" t="s">
        <v>111</v>
      </c>
      <c r="B250" s="44"/>
      <c r="C250" s="44">
        <v>1074</v>
      </c>
      <c r="D250" s="44">
        <v>0</v>
      </c>
      <c r="E250" s="44">
        <v>3</v>
      </c>
      <c r="F250" s="44">
        <f t="shared" si="88"/>
        <v>-3</v>
      </c>
      <c r="G250" s="44">
        <v>0</v>
      </c>
      <c r="H250" s="44">
        <v>0</v>
      </c>
      <c r="I250" s="44">
        <v>0</v>
      </c>
      <c r="J250" s="44">
        <v>1</v>
      </c>
      <c r="K250" s="44">
        <v>0</v>
      </c>
      <c r="L250" s="44">
        <v>0</v>
      </c>
      <c r="M250" s="44">
        <f t="shared" si="90"/>
        <v>-1</v>
      </c>
      <c r="N250" s="44">
        <f t="shared" si="91"/>
        <v>-4</v>
      </c>
      <c r="P250" s="44">
        <v>117</v>
      </c>
      <c r="Q250" s="44">
        <v>559</v>
      </c>
      <c r="R250" s="44">
        <v>398</v>
      </c>
      <c r="S250" s="44">
        <v>203</v>
      </c>
      <c r="T250" s="44">
        <v>0</v>
      </c>
      <c r="U250" s="45">
        <v>10.893854748603351</v>
      </c>
      <c r="V250" s="45">
        <v>52.048417132216017</v>
      </c>
      <c r="W250" s="45">
        <v>37.057728119180631</v>
      </c>
      <c r="X250" s="46">
        <v>18.901303538175046</v>
      </c>
      <c r="Y250" s="47" t="s">
        <v>111</v>
      </c>
    </row>
    <row r="251" spans="1:25" ht="12" customHeight="1">
      <c r="A251" s="24" t="s">
        <v>112</v>
      </c>
      <c r="B251" s="44"/>
      <c r="C251" s="44">
        <v>1228</v>
      </c>
      <c r="D251" s="44">
        <v>0</v>
      </c>
      <c r="E251" s="44">
        <v>2</v>
      </c>
      <c r="F251" s="44">
        <f t="shared" si="88"/>
        <v>-2</v>
      </c>
      <c r="G251" s="44">
        <v>0</v>
      </c>
      <c r="H251" s="44">
        <v>1</v>
      </c>
      <c r="I251" s="44">
        <v>0</v>
      </c>
      <c r="J251" s="44">
        <v>1</v>
      </c>
      <c r="K251" s="44">
        <v>2</v>
      </c>
      <c r="L251" s="44">
        <v>0</v>
      </c>
      <c r="M251" s="44">
        <f t="shared" si="90"/>
        <v>-2</v>
      </c>
      <c r="N251" s="44">
        <f t="shared" si="91"/>
        <v>-4</v>
      </c>
      <c r="P251" s="44">
        <v>110</v>
      </c>
      <c r="Q251" s="44">
        <v>536</v>
      </c>
      <c r="R251" s="44">
        <v>582</v>
      </c>
      <c r="S251" s="44">
        <v>342</v>
      </c>
      <c r="T251" s="44">
        <v>0</v>
      </c>
      <c r="U251" s="45">
        <v>8.9576547231270354</v>
      </c>
      <c r="V251" s="45">
        <v>43.648208469055376</v>
      </c>
      <c r="W251" s="45">
        <v>47.394136807817588</v>
      </c>
      <c r="X251" s="46">
        <v>27.850162866449512</v>
      </c>
      <c r="Y251" s="47" t="s">
        <v>112</v>
      </c>
    </row>
    <row r="252" spans="1:25" ht="12" customHeight="1">
      <c r="A252" s="24" t="s">
        <v>187</v>
      </c>
      <c r="B252" s="44">
        <v>1184</v>
      </c>
      <c r="C252" s="44">
        <f>C253+C254</f>
        <v>2916</v>
      </c>
      <c r="D252" s="44">
        <f>D253+D254</f>
        <v>0</v>
      </c>
      <c r="E252" s="44">
        <f>E253+E254</f>
        <v>5</v>
      </c>
      <c r="F252" s="44">
        <f t="shared" si="88"/>
        <v>-5</v>
      </c>
      <c r="G252" s="44">
        <f t="shared" ref="G252:L252" si="111">G253+G254</f>
        <v>0</v>
      </c>
      <c r="H252" s="44">
        <f t="shared" si="111"/>
        <v>1</v>
      </c>
      <c r="I252" s="44">
        <f t="shared" si="111"/>
        <v>0</v>
      </c>
      <c r="J252" s="44">
        <f t="shared" si="111"/>
        <v>2</v>
      </c>
      <c r="K252" s="44">
        <f t="shared" si="111"/>
        <v>3</v>
      </c>
      <c r="L252" s="44">
        <f t="shared" si="111"/>
        <v>0</v>
      </c>
      <c r="M252" s="44">
        <f t="shared" si="90"/>
        <v>-4</v>
      </c>
      <c r="N252" s="44">
        <f t="shared" si="91"/>
        <v>-9</v>
      </c>
      <c r="P252" s="44">
        <v>207</v>
      </c>
      <c r="Q252" s="44">
        <v>1230</v>
      </c>
      <c r="R252" s="44">
        <v>1479</v>
      </c>
      <c r="S252" s="44">
        <v>864</v>
      </c>
      <c r="T252" s="44">
        <v>0</v>
      </c>
      <c r="U252" s="45">
        <v>7.098765432098765</v>
      </c>
      <c r="V252" s="45">
        <v>42.181069958847736</v>
      </c>
      <c r="W252" s="45">
        <v>50.720164609053498</v>
      </c>
      <c r="X252" s="46">
        <v>29.629629629629626</v>
      </c>
      <c r="Y252" s="47" t="s">
        <v>187</v>
      </c>
    </row>
    <row r="253" spans="1:25" ht="12" customHeight="1">
      <c r="A253" s="24" t="s">
        <v>111</v>
      </c>
      <c r="B253" s="44"/>
      <c r="C253" s="44">
        <v>1369</v>
      </c>
      <c r="D253" s="44">
        <v>0</v>
      </c>
      <c r="E253" s="44">
        <v>4</v>
      </c>
      <c r="F253" s="44">
        <f t="shared" si="88"/>
        <v>-4</v>
      </c>
      <c r="G253" s="44">
        <v>0</v>
      </c>
      <c r="H253" s="44">
        <v>1</v>
      </c>
      <c r="I253" s="44">
        <v>0</v>
      </c>
      <c r="J253" s="44">
        <v>0</v>
      </c>
      <c r="K253" s="44">
        <v>2</v>
      </c>
      <c r="L253" s="44">
        <v>0</v>
      </c>
      <c r="M253" s="44">
        <f t="shared" si="90"/>
        <v>-1</v>
      </c>
      <c r="N253" s="44">
        <f t="shared" si="91"/>
        <v>-5</v>
      </c>
      <c r="P253" s="44">
        <v>94</v>
      </c>
      <c r="Q253" s="44">
        <v>647</v>
      </c>
      <c r="R253" s="44">
        <v>628</v>
      </c>
      <c r="S253" s="44">
        <v>328</v>
      </c>
      <c r="T253" s="44">
        <v>0</v>
      </c>
      <c r="U253" s="45">
        <v>6.8663257852447037</v>
      </c>
      <c r="V253" s="45">
        <v>47.260774287801318</v>
      </c>
      <c r="W253" s="45">
        <v>45.872899926953977</v>
      </c>
      <c r="X253" s="46">
        <v>23.959094229364499</v>
      </c>
      <c r="Y253" s="47" t="s">
        <v>111</v>
      </c>
    </row>
    <row r="254" spans="1:25" ht="12" customHeight="1">
      <c r="A254" s="24" t="s">
        <v>112</v>
      </c>
      <c r="B254" s="44"/>
      <c r="C254" s="44">
        <v>1547</v>
      </c>
      <c r="D254" s="44">
        <v>0</v>
      </c>
      <c r="E254" s="44">
        <v>1</v>
      </c>
      <c r="F254" s="44">
        <f t="shared" si="88"/>
        <v>-1</v>
      </c>
      <c r="G254" s="44">
        <v>0</v>
      </c>
      <c r="H254" s="44">
        <v>0</v>
      </c>
      <c r="I254" s="44">
        <v>0</v>
      </c>
      <c r="J254" s="44">
        <v>2</v>
      </c>
      <c r="K254" s="44">
        <v>1</v>
      </c>
      <c r="L254" s="44">
        <v>0</v>
      </c>
      <c r="M254" s="44">
        <f t="shared" si="90"/>
        <v>-3</v>
      </c>
      <c r="N254" s="44">
        <f t="shared" si="91"/>
        <v>-4</v>
      </c>
      <c r="P254" s="44">
        <v>113</v>
      </c>
      <c r="Q254" s="44">
        <v>583</v>
      </c>
      <c r="R254" s="44">
        <v>851</v>
      </c>
      <c r="S254" s="44">
        <v>536</v>
      </c>
      <c r="T254" s="44">
        <v>0</v>
      </c>
      <c r="U254" s="45">
        <v>7.3044602456367169</v>
      </c>
      <c r="V254" s="45">
        <v>37.68584356819651</v>
      </c>
      <c r="W254" s="45">
        <v>55.009696186166778</v>
      </c>
      <c r="X254" s="46">
        <v>34.647705235940528</v>
      </c>
      <c r="Y254" s="47" t="s">
        <v>112</v>
      </c>
    </row>
    <row r="255" spans="1:25" ht="12" customHeight="1">
      <c r="A255" s="24" t="s">
        <v>188</v>
      </c>
      <c r="B255" s="44">
        <v>708</v>
      </c>
      <c r="C255" s="44">
        <f>C256+C257</f>
        <v>1675</v>
      </c>
      <c r="D255" s="44">
        <f>D256+D257</f>
        <v>0</v>
      </c>
      <c r="E255" s="44">
        <f>E256+E257</f>
        <v>3</v>
      </c>
      <c r="F255" s="44">
        <f t="shared" si="88"/>
        <v>-3</v>
      </c>
      <c r="G255" s="44">
        <f t="shared" ref="G255:L255" si="112">G256+G257</f>
        <v>0</v>
      </c>
      <c r="H255" s="44">
        <f t="shared" si="112"/>
        <v>1</v>
      </c>
      <c r="I255" s="44">
        <f t="shared" si="112"/>
        <v>0</v>
      </c>
      <c r="J255" s="44">
        <f t="shared" si="112"/>
        <v>0</v>
      </c>
      <c r="K255" s="44">
        <f t="shared" si="112"/>
        <v>0</v>
      </c>
      <c r="L255" s="44">
        <f t="shared" si="112"/>
        <v>0</v>
      </c>
      <c r="M255" s="44">
        <f t="shared" si="90"/>
        <v>1</v>
      </c>
      <c r="N255" s="44">
        <f t="shared" si="91"/>
        <v>-2</v>
      </c>
      <c r="P255" s="44">
        <v>115</v>
      </c>
      <c r="Q255" s="44">
        <v>677</v>
      </c>
      <c r="R255" s="44">
        <v>883</v>
      </c>
      <c r="S255" s="44">
        <v>498</v>
      </c>
      <c r="T255" s="44">
        <v>0</v>
      </c>
      <c r="U255" s="45">
        <v>6.8656716417910451</v>
      </c>
      <c r="V255" s="45">
        <v>40.417910447761194</v>
      </c>
      <c r="W255" s="45">
        <v>52.716417910447767</v>
      </c>
      <c r="X255" s="46">
        <v>29.731343283582092</v>
      </c>
      <c r="Y255" s="47" t="s">
        <v>188</v>
      </c>
    </row>
    <row r="256" spans="1:25" ht="12" customHeight="1">
      <c r="A256" s="24" t="s">
        <v>111</v>
      </c>
      <c r="B256" s="44" t="s">
        <v>98</v>
      </c>
      <c r="C256" s="44">
        <v>812</v>
      </c>
      <c r="D256" s="44">
        <v>0</v>
      </c>
      <c r="E256" s="44">
        <v>1</v>
      </c>
      <c r="F256" s="44">
        <f t="shared" si="88"/>
        <v>-1</v>
      </c>
      <c r="G256" s="44">
        <v>0</v>
      </c>
      <c r="H256" s="44">
        <v>0</v>
      </c>
      <c r="I256" s="44">
        <v>0</v>
      </c>
      <c r="J256" s="44">
        <v>0</v>
      </c>
      <c r="K256" s="44">
        <v>0</v>
      </c>
      <c r="L256" s="44">
        <v>0</v>
      </c>
      <c r="M256" s="44">
        <f t="shared" si="90"/>
        <v>0</v>
      </c>
      <c r="N256" s="44">
        <f t="shared" si="91"/>
        <v>-1</v>
      </c>
      <c r="P256" s="44">
        <v>63</v>
      </c>
      <c r="Q256" s="44">
        <v>363</v>
      </c>
      <c r="R256" s="44">
        <v>386</v>
      </c>
      <c r="S256" s="44">
        <v>204</v>
      </c>
      <c r="T256" s="44">
        <v>0</v>
      </c>
      <c r="U256" s="45">
        <v>7.7586206896551726</v>
      </c>
      <c r="V256" s="45">
        <v>44.704433497536947</v>
      </c>
      <c r="W256" s="45">
        <v>47.536945812807879</v>
      </c>
      <c r="X256" s="46">
        <v>25.123152709359609</v>
      </c>
      <c r="Y256" s="47" t="s">
        <v>111</v>
      </c>
    </row>
    <row r="257" spans="1:25" ht="12" customHeight="1">
      <c r="A257" s="48" t="s">
        <v>112</v>
      </c>
      <c r="B257" s="49" t="s">
        <v>98</v>
      </c>
      <c r="C257" s="49">
        <v>863</v>
      </c>
      <c r="D257" s="49">
        <v>0</v>
      </c>
      <c r="E257" s="49">
        <v>2</v>
      </c>
      <c r="F257" s="49">
        <f t="shared" si="88"/>
        <v>-2</v>
      </c>
      <c r="G257" s="49">
        <v>0</v>
      </c>
      <c r="H257" s="49">
        <v>1</v>
      </c>
      <c r="I257" s="49">
        <v>0</v>
      </c>
      <c r="J257" s="49">
        <v>0</v>
      </c>
      <c r="K257" s="49">
        <v>0</v>
      </c>
      <c r="L257" s="49">
        <v>0</v>
      </c>
      <c r="M257" s="49">
        <f t="shared" si="90"/>
        <v>1</v>
      </c>
      <c r="N257" s="49">
        <f t="shared" si="91"/>
        <v>-1</v>
      </c>
      <c r="P257" s="49">
        <v>52</v>
      </c>
      <c r="Q257" s="49">
        <v>314</v>
      </c>
      <c r="R257" s="49">
        <v>497</v>
      </c>
      <c r="S257" s="49">
        <v>294</v>
      </c>
      <c r="T257" s="49">
        <v>0</v>
      </c>
      <c r="U257" s="50">
        <v>6.0254924681344146</v>
      </c>
      <c r="V257" s="50">
        <v>36.384704519119346</v>
      </c>
      <c r="W257" s="50">
        <v>57.589803012746231</v>
      </c>
      <c r="X257" s="51">
        <v>34.06720741599073</v>
      </c>
      <c r="Y257" s="52" t="s">
        <v>112</v>
      </c>
    </row>
    <row r="258" spans="1:25" ht="12" customHeight="1">
      <c r="A258" s="24" t="s">
        <v>189</v>
      </c>
      <c r="B258" s="44">
        <f>SUM(B264:B282)</f>
        <v>11456</v>
      </c>
      <c r="C258" s="44">
        <f t="shared" ref="C258:N258" si="113">C264+C267+C270+C273+C276+C279+C282</f>
        <v>33376</v>
      </c>
      <c r="D258" s="44">
        <f t="shared" si="113"/>
        <v>18</v>
      </c>
      <c r="E258" s="44">
        <f t="shared" si="113"/>
        <v>36</v>
      </c>
      <c r="F258" s="44">
        <f t="shared" si="113"/>
        <v>-18</v>
      </c>
      <c r="G258" s="44">
        <f t="shared" si="113"/>
        <v>22</v>
      </c>
      <c r="H258" s="44">
        <f t="shared" si="113"/>
        <v>22</v>
      </c>
      <c r="I258" s="44">
        <f t="shared" si="113"/>
        <v>0</v>
      </c>
      <c r="J258" s="44">
        <f t="shared" si="113"/>
        <v>37</v>
      </c>
      <c r="K258" s="44">
        <f t="shared" si="113"/>
        <v>28</v>
      </c>
      <c r="L258" s="44">
        <f t="shared" si="113"/>
        <v>1</v>
      </c>
      <c r="M258" s="44">
        <f t="shared" si="113"/>
        <v>-22</v>
      </c>
      <c r="N258" s="44">
        <f t="shared" si="113"/>
        <v>-40</v>
      </c>
      <c r="P258" s="44">
        <v>4347</v>
      </c>
      <c r="Q258" s="44">
        <v>17913</v>
      </c>
      <c r="R258" s="44">
        <v>11116</v>
      </c>
      <c r="S258" s="44">
        <v>5739</v>
      </c>
      <c r="T258" s="44">
        <v>0</v>
      </c>
      <c r="U258" s="45">
        <v>13.024328859060402</v>
      </c>
      <c r="V258" s="45">
        <v>53.67030201342282</v>
      </c>
      <c r="W258" s="45">
        <v>33.305369127516776</v>
      </c>
      <c r="X258" s="46">
        <v>17.19499041227229</v>
      </c>
      <c r="Y258" s="47" t="s">
        <v>189</v>
      </c>
    </row>
    <row r="259" spans="1:25" ht="12" customHeight="1">
      <c r="A259" s="24" t="s">
        <v>103</v>
      </c>
      <c r="B259" s="44" t="s">
        <v>98</v>
      </c>
      <c r="C259" s="44">
        <f t="shared" ref="C259:N259" si="114">C265+C268+C271+C274+C277+C280+C283</f>
        <v>16175</v>
      </c>
      <c r="D259" s="44">
        <f t="shared" si="114"/>
        <v>10</v>
      </c>
      <c r="E259" s="44">
        <f t="shared" si="114"/>
        <v>15</v>
      </c>
      <c r="F259" s="44">
        <f t="shared" si="114"/>
        <v>-5</v>
      </c>
      <c r="G259" s="44">
        <f t="shared" si="114"/>
        <v>10</v>
      </c>
      <c r="H259" s="44">
        <f t="shared" si="114"/>
        <v>8</v>
      </c>
      <c r="I259" s="44">
        <f t="shared" si="114"/>
        <v>0</v>
      </c>
      <c r="J259" s="44">
        <f t="shared" si="114"/>
        <v>18</v>
      </c>
      <c r="K259" s="44">
        <f t="shared" si="114"/>
        <v>13</v>
      </c>
      <c r="L259" s="44">
        <f t="shared" si="114"/>
        <v>1</v>
      </c>
      <c r="M259" s="44">
        <f t="shared" si="114"/>
        <v>-14</v>
      </c>
      <c r="N259" s="44">
        <f t="shared" si="114"/>
        <v>-19</v>
      </c>
      <c r="P259" s="44">
        <v>2184</v>
      </c>
      <c r="Q259" s="44">
        <v>9418</v>
      </c>
      <c r="R259" s="44">
        <v>4573</v>
      </c>
      <c r="S259" s="44">
        <v>2076</v>
      </c>
      <c r="T259" s="44">
        <v>0</v>
      </c>
      <c r="U259" s="45">
        <v>13.502318392581145</v>
      </c>
      <c r="V259" s="45">
        <v>58.22565687789799</v>
      </c>
      <c r="W259" s="45">
        <v>28.272024729520869</v>
      </c>
      <c r="X259" s="46">
        <v>12.834621329211746</v>
      </c>
      <c r="Y259" s="47" t="s">
        <v>103</v>
      </c>
    </row>
    <row r="260" spans="1:25" ht="12" customHeight="1">
      <c r="A260" s="48" t="s">
        <v>104</v>
      </c>
      <c r="B260" s="49" t="s">
        <v>98</v>
      </c>
      <c r="C260" s="49">
        <f t="shared" ref="C260:N260" si="115">C266+C269+C272+C275+C278+C281+C284</f>
        <v>17201</v>
      </c>
      <c r="D260" s="49">
        <f t="shared" si="115"/>
        <v>8</v>
      </c>
      <c r="E260" s="49">
        <f t="shared" si="115"/>
        <v>21</v>
      </c>
      <c r="F260" s="49">
        <f t="shared" si="115"/>
        <v>-13</v>
      </c>
      <c r="G260" s="49">
        <f t="shared" si="115"/>
        <v>12</v>
      </c>
      <c r="H260" s="49">
        <f t="shared" si="115"/>
        <v>14</v>
      </c>
      <c r="I260" s="49">
        <f t="shared" si="115"/>
        <v>0</v>
      </c>
      <c r="J260" s="49">
        <f t="shared" si="115"/>
        <v>19</v>
      </c>
      <c r="K260" s="49">
        <f t="shared" si="115"/>
        <v>15</v>
      </c>
      <c r="L260" s="49">
        <f t="shared" si="115"/>
        <v>0</v>
      </c>
      <c r="M260" s="49">
        <f t="shared" si="115"/>
        <v>-8</v>
      </c>
      <c r="N260" s="49">
        <f t="shared" si="115"/>
        <v>-21</v>
      </c>
      <c r="P260" s="49">
        <v>2163</v>
      </c>
      <c r="Q260" s="49">
        <v>8495</v>
      </c>
      <c r="R260" s="49">
        <v>6543</v>
      </c>
      <c r="S260" s="49">
        <v>3663</v>
      </c>
      <c r="T260" s="49">
        <v>0</v>
      </c>
      <c r="U260" s="50">
        <v>12.574850299401197</v>
      </c>
      <c r="V260" s="50">
        <v>49.386663566071739</v>
      </c>
      <c r="W260" s="50">
        <v>38.038486134527062</v>
      </c>
      <c r="X260" s="51">
        <v>21.295273530608686</v>
      </c>
      <c r="Y260" s="52" t="s">
        <v>104</v>
      </c>
    </row>
    <row r="261" spans="1:25" ht="12" customHeight="1">
      <c r="A261" s="24" t="s">
        <v>190</v>
      </c>
      <c r="B261" s="44">
        <f>SUM(B264:B282)</f>
        <v>11456</v>
      </c>
      <c r="C261" s="44">
        <f t="shared" ref="C261:N261" si="116">C264+C267+C270+C273+C276+C279+C282</f>
        <v>33376</v>
      </c>
      <c r="D261" s="44">
        <f t="shared" si="116"/>
        <v>18</v>
      </c>
      <c r="E261" s="44">
        <f t="shared" si="116"/>
        <v>36</v>
      </c>
      <c r="F261" s="44">
        <f t="shared" si="116"/>
        <v>-18</v>
      </c>
      <c r="G261" s="44">
        <f t="shared" si="116"/>
        <v>22</v>
      </c>
      <c r="H261" s="44">
        <f t="shared" si="116"/>
        <v>22</v>
      </c>
      <c r="I261" s="44">
        <f t="shared" si="116"/>
        <v>0</v>
      </c>
      <c r="J261" s="44">
        <f t="shared" si="116"/>
        <v>37</v>
      </c>
      <c r="K261" s="44">
        <f t="shared" si="116"/>
        <v>28</v>
      </c>
      <c r="L261" s="44">
        <f t="shared" si="116"/>
        <v>1</v>
      </c>
      <c r="M261" s="44">
        <f t="shared" si="116"/>
        <v>-22</v>
      </c>
      <c r="N261" s="44">
        <f t="shared" si="116"/>
        <v>-40</v>
      </c>
      <c r="P261" s="44">
        <v>4347</v>
      </c>
      <c r="Q261" s="44">
        <v>17913</v>
      </c>
      <c r="R261" s="44">
        <v>11116</v>
      </c>
      <c r="S261" s="44">
        <v>5739</v>
      </c>
      <c r="T261" s="44">
        <v>0</v>
      </c>
      <c r="U261" s="45">
        <v>13.024328859060402</v>
      </c>
      <c r="V261" s="45">
        <v>53.67030201342282</v>
      </c>
      <c r="W261" s="45">
        <v>33.305369127516776</v>
      </c>
      <c r="X261" s="46">
        <v>17.19499041227229</v>
      </c>
      <c r="Y261" s="47" t="s">
        <v>190</v>
      </c>
    </row>
    <row r="262" spans="1:25" ht="12" customHeight="1">
      <c r="A262" s="24" t="s">
        <v>106</v>
      </c>
      <c r="B262" s="44" t="s">
        <v>98</v>
      </c>
      <c r="C262" s="44">
        <f t="shared" ref="C262:N262" si="117">C265+C268+C271+C274+C277+C280+C283</f>
        <v>16175</v>
      </c>
      <c r="D262" s="44">
        <f t="shared" si="117"/>
        <v>10</v>
      </c>
      <c r="E262" s="44">
        <f t="shared" si="117"/>
        <v>15</v>
      </c>
      <c r="F262" s="44">
        <f t="shared" si="117"/>
        <v>-5</v>
      </c>
      <c r="G262" s="44">
        <f t="shared" si="117"/>
        <v>10</v>
      </c>
      <c r="H262" s="44">
        <f t="shared" si="117"/>
        <v>8</v>
      </c>
      <c r="I262" s="44">
        <f t="shared" si="117"/>
        <v>0</v>
      </c>
      <c r="J262" s="44">
        <f t="shared" si="117"/>
        <v>18</v>
      </c>
      <c r="K262" s="44">
        <f t="shared" si="117"/>
        <v>13</v>
      </c>
      <c r="L262" s="44">
        <f t="shared" si="117"/>
        <v>1</v>
      </c>
      <c r="M262" s="44">
        <f t="shared" si="117"/>
        <v>-14</v>
      </c>
      <c r="N262" s="44">
        <f t="shared" si="117"/>
        <v>-19</v>
      </c>
      <c r="P262" s="44">
        <v>2184</v>
      </c>
      <c r="Q262" s="44">
        <v>9418</v>
      </c>
      <c r="R262" s="44">
        <v>4573</v>
      </c>
      <c r="S262" s="44">
        <v>2076</v>
      </c>
      <c r="T262" s="44">
        <v>0</v>
      </c>
      <c r="U262" s="45">
        <v>13.502318392581145</v>
      </c>
      <c r="V262" s="45">
        <v>58.22565687789799</v>
      </c>
      <c r="W262" s="45">
        <v>28.272024729520869</v>
      </c>
      <c r="X262" s="46">
        <v>12.834621329211746</v>
      </c>
      <c r="Y262" s="47" t="s">
        <v>106</v>
      </c>
    </row>
    <row r="263" spans="1:25" ht="12" customHeight="1">
      <c r="A263" s="24" t="s">
        <v>107</v>
      </c>
      <c r="B263" s="49" t="s">
        <v>98</v>
      </c>
      <c r="C263" s="49">
        <f t="shared" ref="C263:N263" si="118">C266+C269+C272+C275+C278+C281+C284</f>
        <v>17201</v>
      </c>
      <c r="D263" s="49">
        <f t="shared" si="118"/>
        <v>8</v>
      </c>
      <c r="E263" s="49">
        <f t="shared" si="118"/>
        <v>21</v>
      </c>
      <c r="F263" s="49">
        <f t="shared" si="118"/>
        <v>-13</v>
      </c>
      <c r="G263" s="49">
        <f t="shared" si="118"/>
        <v>12</v>
      </c>
      <c r="H263" s="49">
        <f t="shared" si="118"/>
        <v>14</v>
      </c>
      <c r="I263" s="49">
        <f t="shared" si="118"/>
        <v>0</v>
      </c>
      <c r="J263" s="49">
        <f t="shared" si="118"/>
        <v>19</v>
      </c>
      <c r="K263" s="49">
        <f t="shared" si="118"/>
        <v>15</v>
      </c>
      <c r="L263" s="49">
        <f t="shared" si="118"/>
        <v>0</v>
      </c>
      <c r="M263" s="49">
        <f t="shared" si="118"/>
        <v>-8</v>
      </c>
      <c r="N263" s="49">
        <f t="shared" si="118"/>
        <v>-21</v>
      </c>
      <c r="P263" s="49">
        <v>2163</v>
      </c>
      <c r="Q263" s="49">
        <v>8495</v>
      </c>
      <c r="R263" s="49">
        <v>6543</v>
      </c>
      <c r="S263" s="49">
        <v>3663</v>
      </c>
      <c r="T263" s="49">
        <v>0</v>
      </c>
      <c r="U263" s="50">
        <v>12.574850299401197</v>
      </c>
      <c r="V263" s="50">
        <v>49.386663566071739</v>
      </c>
      <c r="W263" s="50">
        <v>38.038486134527062</v>
      </c>
      <c r="X263" s="51">
        <v>21.295273530608686</v>
      </c>
      <c r="Y263" s="47" t="s">
        <v>107</v>
      </c>
    </row>
    <row r="264" spans="1:25" ht="12" customHeight="1">
      <c r="A264" s="24" t="s">
        <v>191</v>
      </c>
      <c r="B264" s="44">
        <v>4504</v>
      </c>
      <c r="C264" s="44">
        <f>C265+C266</f>
        <v>13072</v>
      </c>
      <c r="D264" s="44">
        <f>D265+D266</f>
        <v>11</v>
      </c>
      <c r="E264" s="44">
        <f>E265+E266</f>
        <v>14</v>
      </c>
      <c r="F264" s="44">
        <f t="shared" ref="F264:F295" si="119">D264-E264</f>
        <v>-3</v>
      </c>
      <c r="G264" s="44">
        <f t="shared" ref="G264:L264" si="120">G265+G266</f>
        <v>6</v>
      </c>
      <c r="H264" s="44">
        <f t="shared" si="120"/>
        <v>3</v>
      </c>
      <c r="I264" s="44">
        <f t="shared" si="120"/>
        <v>0</v>
      </c>
      <c r="J264" s="44">
        <f t="shared" si="120"/>
        <v>16</v>
      </c>
      <c r="K264" s="44">
        <f t="shared" si="120"/>
        <v>13</v>
      </c>
      <c r="L264" s="44">
        <f t="shared" si="120"/>
        <v>0</v>
      </c>
      <c r="M264" s="44">
        <f t="shared" ref="M264:M295" si="121">G264+H264+I264-J264-K264-L264</f>
        <v>-20</v>
      </c>
      <c r="N264" s="44">
        <f t="shared" ref="N264:N295" si="122">F264+M264</f>
        <v>-23</v>
      </c>
      <c r="P264" s="44">
        <v>1874</v>
      </c>
      <c r="Q264" s="44">
        <v>7467</v>
      </c>
      <c r="R264" s="44">
        <v>3731</v>
      </c>
      <c r="S264" s="44">
        <v>1876</v>
      </c>
      <c r="T264" s="44">
        <v>0</v>
      </c>
      <c r="U264" s="45">
        <v>14.335985312117502</v>
      </c>
      <c r="V264" s="45">
        <v>57.122093023255815</v>
      </c>
      <c r="W264" s="45">
        <v>28.541921664626685</v>
      </c>
      <c r="X264" s="46">
        <v>14.351285189718482</v>
      </c>
      <c r="Y264" s="47" t="s">
        <v>191</v>
      </c>
    </row>
    <row r="265" spans="1:25" ht="12" customHeight="1">
      <c r="A265" s="24" t="s">
        <v>111</v>
      </c>
      <c r="B265" s="44"/>
      <c r="C265" s="44">
        <v>6387</v>
      </c>
      <c r="D265" s="44">
        <v>6</v>
      </c>
      <c r="E265" s="44">
        <v>7</v>
      </c>
      <c r="F265" s="44">
        <f t="shared" si="119"/>
        <v>-1</v>
      </c>
      <c r="G265" s="44">
        <v>4</v>
      </c>
      <c r="H265" s="44">
        <v>1</v>
      </c>
      <c r="I265" s="44">
        <v>0</v>
      </c>
      <c r="J265" s="44">
        <v>5</v>
      </c>
      <c r="K265" s="44">
        <v>5</v>
      </c>
      <c r="L265" s="44">
        <v>0</v>
      </c>
      <c r="M265" s="44">
        <f t="shared" si="121"/>
        <v>-5</v>
      </c>
      <c r="N265" s="44">
        <f t="shared" si="122"/>
        <v>-6</v>
      </c>
      <c r="P265" s="44">
        <v>929</v>
      </c>
      <c r="Q265" s="44">
        <v>3929</v>
      </c>
      <c r="R265" s="44">
        <v>1529</v>
      </c>
      <c r="S265" s="44">
        <v>693</v>
      </c>
      <c r="T265" s="44">
        <v>0</v>
      </c>
      <c r="U265" s="45">
        <v>14.545169876311256</v>
      </c>
      <c r="V265" s="45">
        <v>61.515578518866441</v>
      </c>
      <c r="W265" s="45">
        <v>23.939251604822296</v>
      </c>
      <c r="X265" s="46">
        <v>10.85016439643025</v>
      </c>
      <c r="Y265" s="47" t="s">
        <v>111</v>
      </c>
    </row>
    <row r="266" spans="1:25" ht="12" customHeight="1">
      <c r="A266" s="24" t="s">
        <v>112</v>
      </c>
      <c r="B266" s="44"/>
      <c r="C266" s="44">
        <v>6685</v>
      </c>
      <c r="D266" s="44">
        <v>5</v>
      </c>
      <c r="E266" s="44">
        <v>7</v>
      </c>
      <c r="F266" s="44">
        <f t="shared" si="119"/>
        <v>-2</v>
      </c>
      <c r="G266" s="44">
        <v>2</v>
      </c>
      <c r="H266" s="44">
        <v>2</v>
      </c>
      <c r="I266" s="44">
        <v>0</v>
      </c>
      <c r="J266" s="44">
        <v>11</v>
      </c>
      <c r="K266" s="44">
        <v>8</v>
      </c>
      <c r="L266" s="44">
        <v>0</v>
      </c>
      <c r="M266" s="44">
        <f t="shared" si="121"/>
        <v>-15</v>
      </c>
      <c r="N266" s="44">
        <f t="shared" si="122"/>
        <v>-17</v>
      </c>
      <c r="P266" s="44">
        <v>945</v>
      </c>
      <c r="Q266" s="44">
        <v>3538</v>
      </c>
      <c r="R266" s="44">
        <v>2202</v>
      </c>
      <c r="S266" s="44">
        <v>1183</v>
      </c>
      <c r="T266" s="44">
        <v>0</v>
      </c>
      <c r="U266" s="45">
        <v>14.136125654450263</v>
      </c>
      <c r="V266" s="45">
        <v>52.924457741211675</v>
      </c>
      <c r="W266" s="45">
        <v>32.939416604338071</v>
      </c>
      <c r="X266" s="46">
        <v>17.69633507853403</v>
      </c>
      <c r="Y266" s="47" t="s">
        <v>112</v>
      </c>
    </row>
    <row r="267" spans="1:25" ht="12" customHeight="1">
      <c r="A267" s="24" t="s">
        <v>192</v>
      </c>
      <c r="B267" s="44">
        <v>2219</v>
      </c>
      <c r="C267" s="44">
        <f>C268+C269</f>
        <v>7188</v>
      </c>
      <c r="D267" s="44">
        <f>D268+D269</f>
        <v>4</v>
      </c>
      <c r="E267" s="44">
        <f>E268+E269</f>
        <v>10</v>
      </c>
      <c r="F267" s="44">
        <f t="shared" si="119"/>
        <v>-6</v>
      </c>
      <c r="G267" s="44">
        <f t="shared" ref="G267:L267" si="123">G268+G269</f>
        <v>11</v>
      </c>
      <c r="H267" s="44">
        <f t="shared" si="123"/>
        <v>2</v>
      </c>
      <c r="I267" s="44">
        <f t="shared" si="123"/>
        <v>0</v>
      </c>
      <c r="J267" s="44">
        <f t="shared" si="123"/>
        <v>16</v>
      </c>
      <c r="K267" s="44">
        <f t="shared" si="123"/>
        <v>3</v>
      </c>
      <c r="L267" s="44">
        <f t="shared" si="123"/>
        <v>1</v>
      </c>
      <c r="M267" s="44">
        <f t="shared" si="121"/>
        <v>-7</v>
      </c>
      <c r="N267" s="44">
        <f t="shared" si="122"/>
        <v>-13</v>
      </c>
      <c r="P267" s="44">
        <v>918</v>
      </c>
      <c r="Q267" s="44">
        <v>3836</v>
      </c>
      <c r="R267" s="44">
        <v>2434</v>
      </c>
      <c r="S267" s="44">
        <v>1279</v>
      </c>
      <c r="T267" s="44">
        <v>0</v>
      </c>
      <c r="U267" s="45">
        <v>12.771285475792988</v>
      </c>
      <c r="V267" s="45">
        <v>53.366722314969394</v>
      </c>
      <c r="W267" s="45">
        <v>33.86199220923762</v>
      </c>
      <c r="X267" s="46">
        <v>17.793544796883694</v>
      </c>
      <c r="Y267" s="47" t="s">
        <v>192</v>
      </c>
    </row>
    <row r="268" spans="1:25" ht="12" customHeight="1">
      <c r="A268" s="24" t="s">
        <v>111</v>
      </c>
      <c r="B268" s="44"/>
      <c r="C268" s="44">
        <v>3469</v>
      </c>
      <c r="D268" s="44">
        <v>2</v>
      </c>
      <c r="E268" s="44">
        <v>5</v>
      </c>
      <c r="F268" s="44">
        <f t="shared" si="119"/>
        <v>-3</v>
      </c>
      <c r="G268" s="44">
        <v>4</v>
      </c>
      <c r="H268" s="44">
        <v>1</v>
      </c>
      <c r="I268" s="44">
        <v>0</v>
      </c>
      <c r="J268" s="44">
        <v>11</v>
      </c>
      <c r="K268" s="44">
        <v>1</v>
      </c>
      <c r="L268" s="44">
        <v>1</v>
      </c>
      <c r="M268" s="44">
        <f t="shared" si="121"/>
        <v>-8</v>
      </c>
      <c r="N268" s="44">
        <f t="shared" si="122"/>
        <v>-11</v>
      </c>
      <c r="P268" s="44">
        <v>471</v>
      </c>
      <c r="Q268" s="44">
        <v>2033</v>
      </c>
      <c r="R268" s="44">
        <v>965</v>
      </c>
      <c r="S268" s="44">
        <v>419</v>
      </c>
      <c r="T268" s="44">
        <v>0</v>
      </c>
      <c r="U268" s="45">
        <v>13.577399827039493</v>
      </c>
      <c r="V268" s="45">
        <v>58.604785240703372</v>
      </c>
      <c r="W268" s="45">
        <v>27.817814932257136</v>
      </c>
      <c r="X268" s="46">
        <v>12.078408763332373</v>
      </c>
      <c r="Y268" s="47" t="s">
        <v>111</v>
      </c>
    </row>
    <row r="269" spans="1:25" ht="12" customHeight="1">
      <c r="A269" s="24" t="s">
        <v>112</v>
      </c>
      <c r="B269" s="44"/>
      <c r="C269" s="44">
        <v>3719</v>
      </c>
      <c r="D269" s="44">
        <v>2</v>
      </c>
      <c r="E269" s="44">
        <v>5</v>
      </c>
      <c r="F269" s="44">
        <f t="shared" si="119"/>
        <v>-3</v>
      </c>
      <c r="G269" s="44">
        <v>7</v>
      </c>
      <c r="H269" s="44">
        <v>1</v>
      </c>
      <c r="I269" s="44">
        <v>0</v>
      </c>
      <c r="J269" s="44">
        <v>5</v>
      </c>
      <c r="K269" s="44">
        <v>2</v>
      </c>
      <c r="L269" s="44">
        <v>0</v>
      </c>
      <c r="M269" s="44">
        <f t="shared" si="121"/>
        <v>1</v>
      </c>
      <c r="N269" s="44">
        <f t="shared" si="122"/>
        <v>-2</v>
      </c>
      <c r="P269" s="44">
        <v>447</v>
      </c>
      <c r="Q269" s="44">
        <v>1803</v>
      </c>
      <c r="R269" s="44">
        <v>1469</v>
      </c>
      <c r="S269" s="44">
        <v>860</v>
      </c>
      <c r="T269" s="44">
        <v>0</v>
      </c>
      <c r="U269" s="45">
        <v>12.019360043022317</v>
      </c>
      <c r="V269" s="45">
        <v>48.480774401720893</v>
      </c>
      <c r="W269" s="45">
        <v>39.49986555525679</v>
      </c>
      <c r="X269" s="46">
        <v>23.124495832212961</v>
      </c>
      <c r="Y269" s="47" t="s">
        <v>112</v>
      </c>
    </row>
    <row r="270" spans="1:25" ht="12" customHeight="1">
      <c r="A270" s="24" t="s">
        <v>193</v>
      </c>
      <c r="B270" s="44">
        <v>814</v>
      </c>
      <c r="C270" s="44">
        <f>C271+C272</f>
        <v>2257</v>
      </c>
      <c r="D270" s="44">
        <f>D271+D272</f>
        <v>0</v>
      </c>
      <c r="E270" s="44">
        <f>E271+E272</f>
        <v>5</v>
      </c>
      <c r="F270" s="44">
        <f t="shared" si="119"/>
        <v>-5</v>
      </c>
      <c r="G270" s="44">
        <f t="shared" ref="G270:L270" si="124">G271+G272</f>
        <v>1</v>
      </c>
      <c r="H270" s="44">
        <f t="shared" si="124"/>
        <v>2</v>
      </c>
      <c r="I270" s="44">
        <f t="shared" si="124"/>
        <v>0</v>
      </c>
      <c r="J270" s="44">
        <f t="shared" si="124"/>
        <v>0</v>
      </c>
      <c r="K270" s="44">
        <f t="shared" si="124"/>
        <v>0</v>
      </c>
      <c r="L270" s="44">
        <f t="shared" si="124"/>
        <v>0</v>
      </c>
      <c r="M270" s="44">
        <f t="shared" si="121"/>
        <v>3</v>
      </c>
      <c r="N270" s="44">
        <f t="shared" si="122"/>
        <v>-2</v>
      </c>
      <c r="P270" s="44">
        <v>294</v>
      </c>
      <c r="Q270" s="44">
        <v>1180</v>
      </c>
      <c r="R270" s="44">
        <v>783</v>
      </c>
      <c r="S270" s="44">
        <v>399</v>
      </c>
      <c r="T270" s="44">
        <v>0</v>
      </c>
      <c r="U270" s="45">
        <v>13.026140894993354</v>
      </c>
      <c r="V270" s="45">
        <v>52.281789986708013</v>
      </c>
      <c r="W270" s="45">
        <v>34.692069118298626</v>
      </c>
      <c r="X270" s="46">
        <v>17.678334071776693</v>
      </c>
      <c r="Y270" s="47" t="s">
        <v>193</v>
      </c>
    </row>
    <row r="271" spans="1:25" ht="12" customHeight="1">
      <c r="A271" s="24" t="s">
        <v>111</v>
      </c>
      <c r="B271" s="44"/>
      <c r="C271" s="44">
        <v>1102</v>
      </c>
      <c r="D271" s="44">
        <v>0</v>
      </c>
      <c r="E271" s="44">
        <v>0</v>
      </c>
      <c r="F271" s="44">
        <f t="shared" si="119"/>
        <v>0</v>
      </c>
      <c r="G271" s="44">
        <v>0</v>
      </c>
      <c r="H271" s="44">
        <v>1</v>
      </c>
      <c r="I271" s="44">
        <v>0</v>
      </c>
      <c r="J271" s="44">
        <v>0</v>
      </c>
      <c r="K271" s="44">
        <v>0</v>
      </c>
      <c r="L271" s="44">
        <v>0</v>
      </c>
      <c r="M271" s="44">
        <f t="shared" si="121"/>
        <v>1</v>
      </c>
      <c r="N271" s="44">
        <f t="shared" si="122"/>
        <v>1</v>
      </c>
      <c r="P271" s="44">
        <v>155</v>
      </c>
      <c r="Q271" s="44">
        <v>615</v>
      </c>
      <c r="R271" s="44">
        <v>332</v>
      </c>
      <c r="S271" s="44">
        <v>152</v>
      </c>
      <c r="T271" s="44">
        <v>0</v>
      </c>
      <c r="U271" s="45">
        <v>14.065335753176045</v>
      </c>
      <c r="V271" s="45">
        <v>55.8076225045372</v>
      </c>
      <c r="W271" s="45">
        <v>30.127041742286753</v>
      </c>
      <c r="X271" s="46">
        <v>13.793103448275861</v>
      </c>
      <c r="Y271" s="47" t="s">
        <v>111</v>
      </c>
    </row>
    <row r="272" spans="1:25" ht="12" customHeight="1">
      <c r="A272" s="24" t="s">
        <v>112</v>
      </c>
      <c r="B272" s="44"/>
      <c r="C272" s="44">
        <v>1155</v>
      </c>
      <c r="D272" s="44">
        <v>0</v>
      </c>
      <c r="E272" s="44">
        <v>5</v>
      </c>
      <c r="F272" s="44">
        <f t="shared" si="119"/>
        <v>-5</v>
      </c>
      <c r="G272" s="44">
        <v>1</v>
      </c>
      <c r="H272" s="44">
        <v>1</v>
      </c>
      <c r="I272" s="44">
        <v>0</v>
      </c>
      <c r="J272" s="44">
        <v>0</v>
      </c>
      <c r="K272" s="44">
        <v>0</v>
      </c>
      <c r="L272" s="44">
        <v>0</v>
      </c>
      <c r="M272" s="44">
        <f t="shared" si="121"/>
        <v>2</v>
      </c>
      <c r="N272" s="44">
        <f t="shared" si="122"/>
        <v>-3</v>
      </c>
      <c r="P272" s="44">
        <v>139</v>
      </c>
      <c r="Q272" s="44">
        <v>565</v>
      </c>
      <c r="R272" s="44">
        <v>451</v>
      </c>
      <c r="S272" s="44">
        <v>247</v>
      </c>
      <c r="T272" s="44">
        <v>0</v>
      </c>
      <c r="U272" s="45">
        <v>12.034632034632034</v>
      </c>
      <c r="V272" s="45">
        <v>48.917748917748916</v>
      </c>
      <c r="W272" s="45">
        <v>39.047619047619051</v>
      </c>
      <c r="X272" s="46">
        <v>21.385281385281385</v>
      </c>
      <c r="Y272" s="47" t="s">
        <v>112</v>
      </c>
    </row>
    <row r="273" spans="1:25" ht="12" customHeight="1">
      <c r="A273" s="24" t="s">
        <v>194</v>
      </c>
      <c r="B273" s="44">
        <v>275</v>
      </c>
      <c r="C273" s="44">
        <f>C274+C275</f>
        <v>738</v>
      </c>
      <c r="D273" s="44">
        <f>D274+D275</f>
        <v>0</v>
      </c>
      <c r="E273" s="44">
        <f>E274+E275</f>
        <v>0</v>
      </c>
      <c r="F273" s="44">
        <f t="shared" si="119"/>
        <v>0</v>
      </c>
      <c r="G273" s="44">
        <f t="shared" ref="G273:L273" si="125">G274+G275</f>
        <v>0</v>
      </c>
      <c r="H273" s="44">
        <f t="shared" si="125"/>
        <v>0</v>
      </c>
      <c r="I273" s="44">
        <f t="shared" si="125"/>
        <v>0</v>
      </c>
      <c r="J273" s="44">
        <f t="shared" si="125"/>
        <v>0</v>
      </c>
      <c r="K273" s="44">
        <f t="shared" si="125"/>
        <v>2</v>
      </c>
      <c r="L273" s="44">
        <f t="shared" si="125"/>
        <v>0</v>
      </c>
      <c r="M273" s="44">
        <f t="shared" si="121"/>
        <v>-2</v>
      </c>
      <c r="N273" s="44">
        <f t="shared" si="122"/>
        <v>-2</v>
      </c>
      <c r="P273" s="44">
        <v>102</v>
      </c>
      <c r="Q273" s="44">
        <v>427</v>
      </c>
      <c r="R273" s="44">
        <v>209</v>
      </c>
      <c r="S273" s="44">
        <v>101</v>
      </c>
      <c r="T273" s="44">
        <v>0</v>
      </c>
      <c r="U273" s="45">
        <v>13.821138211382115</v>
      </c>
      <c r="V273" s="45">
        <v>57.859078590785906</v>
      </c>
      <c r="W273" s="45">
        <v>28.319783197831978</v>
      </c>
      <c r="X273" s="46">
        <v>13.685636856368562</v>
      </c>
      <c r="Y273" s="47" t="s">
        <v>194</v>
      </c>
    </row>
    <row r="274" spans="1:25" ht="12" customHeight="1">
      <c r="A274" s="24" t="s">
        <v>111</v>
      </c>
      <c r="B274" s="44"/>
      <c r="C274" s="44">
        <v>373</v>
      </c>
      <c r="D274" s="44">
        <v>0</v>
      </c>
      <c r="E274" s="44">
        <v>0</v>
      </c>
      <c r="F274" s="44">
        <f t="shared" si="119"/>
        <v>0</v>
      </c>
      <c r="G274" s="44">
        <v>0</v>
      </c>
      <c r="H274" s="44">
        <v>0</v>
      </c>
      <c r="I274" s="44">
        <v>0</v>
      </c>
      <c r="J274" s="44">
        <v>0</v>
      </c>
      <c r="K274" s="44">
        <v>2</v>
      </c>
      <c r="L274" s="44">
        <v>0</v>
      </c>
      <c r="M274" s="44">
        <f t="shared" si="121"/>
        <v>-2</v>
      </c>
      <c r="N274" s="44">
        <f t="shared" si="122"/>
        <v>-2</v>
      </c>
      <c r="P274" s="44">
        <v>54</v>
      </c>
      <c r="Q274" s="44">
        <v>223</v>
      </c>
      <c r="R274" s="44">
        <v>96</v>
      </c>
      <c r="S274" s="44">
        <v>38</v>
      </c>
      <c r="T274" s="44">
        <v>0</v>
      </c>
      <c r="U274" s="45">
        <v>14.47721179624665</v>
      </c>
      <c r="V274" s="45">
        <v>59.78552278820375</v>
      </c>
      <c r="W274" s="45">
        <v>25.737265415549597</v>
      </c>
      <c r="X274" s="46">
        <v>10.187667560321715</v>
      </c>
      <c r="Y274" s="47" t="s">
        <v>111</v>
      </c>
    </row>
    <row r="275" spans="1:25" ht="12" customHeight="1">
      <c r="A275" s="24" t="s">
        <v>112</v>
      </c>
      <c r="B275" s="44"/>
      <c r="C275" s="44">
        <v>365</v>
      </c>
      <c r="D275" s="44">
        <v>0</v>
      </c>
      <c r="E275" s="44">
        <v>0</v>
      </c>
      <c r="F275" s="44">
        <f t="shared" si="119"/>
        <v>0</v>
      </c>
      <c r="G275" s="44">
        <v>0</v>
      </c>
      <c r="H275" s="44">
        <v>0</v>
      </c>
      <c r="I275" s="44">
        <v>0</v>
      </c>
      <c r="J275" s="44">
        <v>0</v>
      </c>
      <c r="K275" s="44">
        <v>0</v>
      </c>
      <c r="L275" s="44">
        <v>0</v>
      </c>
      <c r="M275" s="44">
        <f t="shared" si="121"/>
        <v>0</v>
      </c>
      <c r="N275" s="44">
        <f t="shared" si="122"/>
        <v>0</v>
      </c>
      <c r="P275" s="44">
        <v>48</v>
      </c>
      <c r="Q275" s="44">
        <v>204</v>
      </c>
      <c r="R275" s="44">
        <v>113</v>
      </c>
      <c r="S275" s="44">
        <v>63</v>
      </c>
      <c r="T275" s="44">
        <v>0</v>
      </c>
      <c r="U275" s="45">
        <v>13.150684931506849</v>
      </c>
      <c r="V275" s="45">
        <v>55.890410958904113</v>
      </c>
      <c r="W275" s="45">
        <v>30.958904109589042</v>
      </c>
      <c r="X275" s="46">
        <v>17.260273972602739</v>
      </c>
      <c r="Y275" s="47" t="s">
        <v>112</v>
      </c>
    </row>
    <row r="276" spans="1:25" ht="12" customHeight="1">
      <c r="A276" s="24" t="s">
        <v>195</v>
      </c>
      <c r="B276" s="44">
        <v>636</v>
      </c>
      <c r="C276" s="44">
        <f>C277+C278</f>
        <v>1798</v>
      </c>
      <c r="D276" s="44">
        <f>D277+D278</f>
        <v>1</v>
      </c>
      <c r="E276" s="44">
        <f>E277+E278</f>
        <v>2</v>
      </c>
      <c r="F276" s="44">
        <f t="shared" si="119"/>
        <v>-1</v>
      </c>
      <c r="G276" s="44">
        <f t="shared" ref="G276:L276" si="126">G277+G278</f>
        <v>0</v>
      </c>
      <c r="H276" s="44">
        <f t="shared" si="126"/>
        <v>3</v>
      </c>
      <c r="I276" s="44">
        <f t="shared" si="126"/>
        <v>0</v>
      </c>
      <c r="J276" s="44">
        <f t="shared" si="126"/>
        <v>0</v>
      </c>
      <c r="K276" s="44">
        <f t="shared" si="126"/>
        <v>1</v>
      </c>
      <c r="L276" s="44">
        <f t="shared" si="126"/>
        <v>0</v>
      </c>
      <c r="M276" s="44">
        <f t="shared" si="121"/>
        <v>2</v>
      </c>
      <c r="N276" s="44">
        <f t="shared" si="122"/>
        <v>1</v>
      </c>
      <c r="P276" s="44">
        <v>202</v>
      </c>
      <c r="Q276" s="44">
        <v>844</v>
      </c>
      <c r="R276" s="44">
        <v>752</v>
      </c>
      <c r="S276" s="44">
        <v>402</v>
      </c>
      <c r="T276" s="44">
        <v>0</v>
      </c>
      <c r="U276" s="45">
        <v>11.234705228031146</v>
      </c>
      <c r="V276" s="45">
        <v>46.941045606229146</v>
      </c>
      <c r="W276" s="45">
        <v>41.824249165739715</v>
      </c>
      <c r="X276" s="46">
        <v>22.35817575083426</v>
      </c>
      <c r="Y276" s="47" t="s">
        <v>195</v>
      </c>
    </row>
    <row r="277" spans="1:25" ht="12" customHeight="1">
      <c r="A277" s="24" t="s">
        <v>111</v>
      </c>
      <c r="B277" s="44"/>
      <c r="C277" s="44">
        <v>846</v>
      </c>
      <c r="D277" s="44">
        <v>1</v>
      </c>
      <c r="E277" s="44">
        <v>1</v>
      </c>
      <c r="F277" s="44">
        <f t="shared" si="119"/>
        <v>0</v>
      </c>
      <c r="G277" s="44">
        <v>0</v>
      </c>
      <c r="H277" s="44">
        <v>0</v>
      </c>
      <c r="I277" s="44">
        <v>0</v>
      </c>
      <c r="J277" s="44">
        <v>0</v>
      </c>
      <c r="K277" s="44">
        <v>1</v>
      </c>
      <c r="L277" s="44">
        <v>0</v>
      </c>
      <c r="M277" s="44">
        <f t="shared" si="121"/>
        <v>-1</v>
      </c>
      <c r="N277" s="44">
        <f t="shared" si="122"/>
        <v>-1</v>
      </c>
      <c r="P277" s="44">
        <v>103</v>
      </c>
      <c r="Q277" s="44">
        <v>432</v>
      </c>
      <c r="R277" s="44">
        <v>311</v>
      </c>
      <c r="S277" s="44">
        <v>152</v>
      </c>
      <c r="T277" s="44">
        <v>0</v>
      </c>
      <c r="U277" s="45">
        <v>12.174940898345152</v>
      </c>
      <c r="V277" s="45">
        <v>51.063829787234042</v>
      </c>
      <c r="W277" s="45">
        <v>36.761229314420802</v>
      </c>
      <c r="X277" s="46">
        <v>17.966903073286051</v>
      </c>
      <c r="Y277" s="47" t="s">
        <v>111</v>
      </c>
    </row>
    <row r="278" spans="1:25" ht="12" customHeight="1">
      <c r="A278" s="24" t="s">
        <v>112</v>
      </c>
      <c r="B278" s="44"/>
      <c r="C278" s="44">
        <v>952</v>
      </c>
      <c r="D278" s="44">
        <v>0</v>
      </c>
      <c r="E278" s="44">
        <v>1</v>
      </c>
      <c r="F278" s="44">
        <f t="shared" si="119"/>
        <v>-1</v>
      </c>
      <c r="G278" s="44">
        <v>0</v>
      </c>
      <c r="H278" s="44">
        <v>3</v>
      </c>
      <c r="I278" s="44">
        <v>0</v>
      </c>
      <c r="J278" s="44">
        <v>0</v>
      </c>
      <c r="K278" s="44">
        <v>0</v>
      </c>
      <c r="L278" s="44">
        <v>0</v>
      </c>
      <c r="M278" s="44">
        <f t="shared" si="121"/>
        <v>3</v>
      </c>
      <c r="N278" s="44">
        <f t="shared" si="122"/>
        <v>2</v>
      </c>
      <c r="P278" s="44">
        <v>99</v>
      </c>
      <c r="Q278" s="44">
        <v>412</v>
      </c>
      <c r="R278" s="44">
        <v>441</v>
      </c>
      <c r="S278" s="44">
        <v>250</v>
      </c>
      <c r="T278" s="44">
        <v>0</v>
      </c>
      <c r="U278" s="45">
        <v>10.399159663865547</v>
      </c>
      <c r="V278" s="45">
        <v>43.27731092436975</v>
      </c>
      <c r="W278" s="45">
        <v>46.32352941176471</v>
      </c>
      <c r="X278" s="46">
        <v>26.260504201680675</v>
      </c>
      <c r="Y278" s="47" t="s">
        <v>112</v>
      </c>
    </row>
    <row r="279" spans="1:25" ht="12" customHeight="1">
      <c r="A279" s="24" t="s">
        <v>196</v>
      </c>
      <c r="B279" s="44">
        <v>972</v>
      </c>
      <c r="C279" s="44">
        <f>C280+C281</f>
        <v>2988</v>
      </c>
      <c r="D279" s="44">
        <f>D280+D281</f>
        <v>1</v>
      </c>
      <c r="E279" s="44">
        <f>E280+E281</f>
        <v>3</v>
      </c>
      <c r="F279" s="44">
        <f t="shared" si="119"/>
        <v>-2</v>
      </c>
      <c r="G279" s="44">
        <f t="shared" ref="G279:L279" si="127">G280+G281</f>
        <v>2</v>
      </c>
      <c r="H279" s="44">
        <f t="shared" si="127"/>
        <v>4</v>
      </c>
      <c r="I279" s="44">
        <f t="shared" si="127"/>
        <v>0</v>
      </c>
      <c r="J279" s="44">
        <f t="shared" si="127"/>
        <v>4</v>
      </c>
      <c r="K279" s="44">
        <f t="shared" si="127"/>
        <v>1</v>
      </c>
      <c r="L279" s="44">
        <f t="shared" si="127"/>
        <v>0</v>
      </c>
      <c r="M279" s="44">
        <f t="shared" si="121"/>
        <v>1</v>
      </c>
      <c r="N279" s="44">
        <f t="shared" si="122"/>
        <v>-1</v>
      </c>
      <c r="P279" s="44">
        <v>367</v>
      </c>
      <c r="Q279" s="44">
        <v>1516</v>
      </c>
      <c r="R279" s="44">
        <v>1105</v>
      </c>
      <c r="S279" s="44">
        <v>598</v>
      </c>
      <c r="T279" s="44">
        <v>0</v>
      </c>
      <c r="U279" s="45">
        <v>12.282463186077644</v>
      </c>
      <c r="V279" s="45">
        <v>50.736278447121819</v>
      </c>
      <c r="W279" s="45">
        <v>36.981258366800532</v>
      </c>
      <c r="X279" s="46">
        <v>20.013386880856761</v>
      </c>
      <c r="Y279" s="47" t="s">
        <v>196</v>
      </c>
    </row>
    <row r="280" spans="1:25" ht="12" customHeight="1">
      <c r="A280" s="24" t="s">
        <v>111</v>
      </c>
      <c r="B280" s="44"/>
      <c r="C280" s="44">
        <v>1434</v>
      </c>
      <c r="D280" s="44">
        <v>0</v>
      </c>
      <c r="E280" s="44">
        <v>1</v>
      </c>
      <c r="F280" s="44">
        <f t="shared" si="119"/>
        <v>-1</v>
      </c>
      <c r="G280" s="44">
        <v>2</v>
      </c>
      <c r="H280" s="44">
        <v>1</v>
      </c>
      <c r="I280" s="44">
        <v>0</v>
      </c>
      <c r="J280" s="44">
        <v>2</v>
      </c>
      <c r="K280" s="44">
        <v>0</v>
      </c>
      <c r="L280" s="44">
        <v>0</v>
      </c>
      <c r="M280" s="44">
        <f t="shared" si="121"/>
        <v>1</v>
      </c>
      <c r="N280" s="44">
        <f t="shared" si="122"/>
        <v>0</v>
      </c>
      <c r="P280" s="44">
        <v>178</v>
      </c>
      <c r="Q280" s="44">
        <v>784</v>
      </c>
      <c r="R280" s="44">
        <v>472</v>
      </c>
      <c r="S280" s="44">
        <v>230</v>
      </c>
      <c r="T280" s="44">
        <v>0</v>
      </c>
      <c r="U280" s="45">
        <v>12.412831241283124</v>
      </c>
      <c r="V280" s="45">
        <v>54.672245467224542</v>
      </c>
      <c r="W280" s="45">
        <v>32.914923291492329</v>
      </c>
      <c r="X280" s="46">
        <v>16.039051603905161</v>
      </c>
      <c r="Y280" s="47" t="s">
        <v>111</v>
      </c>
    </row>
    <row r="281" spans="1:25" ht="12" customHeight="1">
      <c r="A281" s="24" t="s">
        <v>112</v>
      </c>
      <c r="B281" s="44"/>
      <c r="C281" s="44">
        <v>1554</v>
      </c>
      <c r="D281" s="44">
        <v>1</v>
      </c>
      <c r="E281" s="44">
        <v>2</v>
      </c>
      <c r="F281" s="44">
        <f t="shared" si="119"/>
        <v>-1</v>
      </c>
      <c r="G281" s="44">
        <v>0</v>
      </c>
      <c r="H281" s="44">
        <v>3</v>
      </c>
      <c r="I281" s="44">
        <v>0</v>
      </c>
      <c r="J281" s="44">
        <v>2</v>
      </c>
      <c r="K281" s="44">
        <v>1</v>
      </c>
      <c r="L281" s="44">
        <v>0</v>
      </c>
      <c r="M281" s="44">
        <f t="shared" si="121"/>
        <v>0</v>
      </c>
      <c r="N281" s="44">
        <f t="shared" si="122"/>
        <v>-1</v>
      </c>
      <c r="P281" s="44">
        <v>189</v>
      </c>
      <c r="Q281" s="44">
        <v>732</v>
      </c>
      <c r="R281" s="44">
        <v>633</v>
      </c>
      <c r="S281" s="44">
        <v>368</v>
      </c>
      <c r="T281" s="44">
        <v>0</v>
      </c>
      <c r="U281" s="45">
        <v>12.162162162162163</v>
      </c>
      <c r="V281" s="45">
        <v>47.104247104247108</v>
      </c>
      <c r="W281" s="45">
        <v>40.733590733590738</v>
      </c>
      <c r="X281" s="46">
        <v>23.680823680823682</v>
      </c>
      <c r="Y281" s="47" t="s">
        <v>112</v>
      </c>
    </row>
    <row r="282" spans="1:25" ht="12" customHeight="1">
      <c r="A282" s="24" t="s">
        <v>197</v>
      </c>
      <c r="B282" s="44">
        <v>2036</v>
      </c>
      <c r="C282" s="44">
        <f>C283+C284</f>
        <v>5335</v>
      </c>
      <c r="D282" s="44">
        <f>D283+D284</f>
        <v>1</v>
      </c>
      <c r="E282" s="44">
        <f>E283+E284</f>
        <v>2</v>
      </c>
      <c r="F282" s="44">
        <f t="shared" si="119"/>
        <v>-1</v>
      </c>
      <c r="G282" s="44">
        <f t="shared" ref="G282:L282" si="128">G283+G284</f>
        <v>2</v>
      </c>
      <c r="H282" s="44">
        <f t="shared" si="128"/>
        <v>8</v>
      </c>
      <c r="I282" s="44">
        <f t="shared" si="128"/>
        <v>0</v>
      </c>
      <c r="J282" s="44">
        <f t="shared" si="128"/>
        <v>1</v>
      </c>
      <c r="K282" s="44">
        <f t="shared" si="128"/>
        <v>8</v>
      </c>
      <c r="L282" s="44">
        <f t="shared" si="128"/>
        <v>0</v>
      </c>
      <c r="M282" s="44">
        <f t="shared" si="121"/>
        <v>1</v>
      </c>
      <c r="N282" s="44">
        <f t="shared" si="122"/>
        <v>0</v>
      </c>
      <c r="P282" s="44">
        <v>590</v>
      </c>
      <c r="Q282" s="44">
        <v>2643</v>
      </c>
      <c r="R282" s="44">
        <v>2102</v>
      </c>
      <c r="S282" s="44">
        <v>1084</v>
      </c>
      <c r="T282" s="44">
        <v>0</v>
      </c>
      <c r="U282" s="45">
        <v>11.059044048734771</v>
      </c>
      <c r="V282" s="45">
        <v>49.540768509840674</v>
      </c>
      <c r="W282" s="45">
        <v>39.400187441424556</v>
      </c>
      <c r="X282" s="46">
        <v>20.318650421743207</v>
      </c>
      <c r="Y282" s="47" t="s">
        <v>197</v>
      </c>
    </row>
    <row r="283" spans="1:25" ht="12" customHeight="1">
      <c r="A283" s="24" t="s">
        <v>111</v>
      </c>
      <c r="B283" s="44" t="s">
        <v>98</v>
      </c>
      <c r="C283" s="44">
        <v>2564</v>
      </c>
      <c r="D283" s="44">
        <v>1</v>
      </c>
      <c r="E283" s="44">
        <v>1</v>
      </c>
      <c r="F283" s="44">
        <f t="shared" si="119"/>
        <v>0</v>
      </c>
      <c r="G283" s="44">
        <v>0</v>
      </c>
      <c r="H283" s="44">
        <v>4</v>
      </c>
      <c r="I283" s="44">
        <v>0</v>
      </c>
      <c r="J283" s="44">
        <v>0</v>
      </c>
      <c r="K283" s="44">
        <v>4</v>
      </c>
      <c r="L283" s="44">
        <v>0</v>
      </c>
      <c r="M283" s="44">
        <f t="shared" si="121"/>
        <v>0</v>
      </c>
      <c r="N283" s="44">
        <f t="shared" si="122"/>
        <v>0</v>
      </c>
      <c r="P283" s="44">
        <v>294</v>
      </c>
      <c r="Q283" s="44">
        <v>1402</v>
      </c>
      <c r="R283" s="44">
        <v>868</v>
      </c>
      <c r="S283" s="44">
        <v>392</v>
      </c>
      <c r="T283" s="44">
        <v>0</v>
      </c>
      <c r="U283" s="45">
        <v>11.466458658346333</v>
      </c>
      <c r="V283" s="45">
        <v>54.680187207488295</v>
      </c>
      <c r="W283" s="45">
        <v>33.853354134165365</v>
      </c>
      <c r="X283" s="46">
        <v>15.288611544461778</v>
      </c>
      <c r="Y283" s="47" t="s">
        <v>111</v>
      </c>
    </row>
    <row r="284" spans="1:25" ht="12" customHeight="1">
      <c r="A284" s="24" t="s">
        <v>112</v>
      </c>
      <c r="B284" s="153" t="s">
        <v>98</v>
      </c>
      <c r="C284" s="153">
        <v>2771</v>
      </c>
      <c r="D284" s="153">
        <v>0</v>
      </c>
      <c r="E284" s="153">
        <v>1</v>
      </c>
      <c r="F284" s="153">
        <f t="shared" si="119"/>
        <v>-1</v>
      </c>
      <c r="G284" s="153">
        <v>2</v>
      </c>
      <c r="H284" s="153">
        <v>4</v>
      </c>
      <c r="I284" s="153">
        <v>0</v>
      </c>
      <c r="J284" s="153">
        <v>1</v>
      </c>
      <c r="K284" s="153">
        <v>4</v>
      </c>
      <c r="L284" s="153">
        <v>0</v>
      </c>
      <c r="M284" s="153">
        <f t="shared" si="121"/>
        <v>1</v>
      </c>
      <c r="N284" s="153">
        <f t="shared" si="122"/>
        <v>0</v>
      </c>
      <c r="P284" s="153">
        <v>296</v>
      </c>
      <c r="Q284" s="153">
        <v>1241</v>
      </c>
      <c r="R284" s="153">
        <v>1234</v>
      </c>
      <c r="S284" s="153">
        <v>692</v>
      </c>
      <c r="T284" s="153">
        <v>0</v>
      </c>
      <c r="U284" s="154">
        <v>10.68206423673764</v>
      </c>
      <c r="V284" s="154">
        <v>44.785276073619634</v>
      </c>
      <c r="W284" s="154">
        <v>44.532659689642728</v>
      </c>
      <c r="X284" s="46">
        <v>24.972933958859617</v>
      </c>
      <c r="Y284" s="47" t="s">
        <v>112</v>
      </c>
    </row>
    <row r="285" spans="1:25" ht="12" customHeight="1">
      <c r="A285" s="155" t="s">
        <v>198</v>
      </c>
      <c r="B285" s="156">
        <f>B288+B291+B294+B321</f>
        <v>64848</v>
      </c>
      <c r="C285" s="156">
        <f>C288+C291+C294+C321</f>
        <v>203123</v>
      </c>
      <c r="D285" s="156">
        <f>D288+D291+D294+D321</f>
        <v>133</v>
      </c>
      <c r="E285" s="156">
        <f>E288+E291+E294+E321</f>
        <v>169</v>
      </c>
      <c r="F285" s="156">
        <f t="shared" si="119"/>
        <v>-36</v>
      </c>
      <c r="G285" s="156">
        <f t="shared" ref="G285:L287" si="129">G288+G291+G294+G321</f>
        <v>197</v>
      </c>
      <c r="H285" s="156">
        <f t="shared" si="129"/>
        <v>232</v>
      </c>
      <c r="I285" s="156">
        <f t="shared" si="129"/>
        <v>4</v>
      </c>
      <c r="J285" s="156">
        <f t="shared" si="129"/>
        <v>207</v>
      </c>
      <c r="K285" s="156">
        <f t="shared" si="129"/>
        <v>224</v>
      </c>
      <c r="L285" s="156">
        <f t="shared" si="129"/>
        <v>4</v>
      </c>
      <c r="M285" s="156">
        <f t="shared" si="121"/>
        <v>-2</v>
      </c>
      <c r="N285" s="156">
        <f t="shared" si="122"/>
        <v>-38</v>
      </c>
      <c r="P285" s="156">
        <v>29956</v>
      </c>
      <c r="Q285" s="156">
        <v>125175</v>
      </c>
      <c r="R285" s="156">
        <v>47763</v>
      </c>
      <c r="S285" s="156">
        <v>23487</v>
      </c>
      <c r="T285" s="156">
        <v>229</v>
      </c>
      <c r="U285" s="157">
        <v>14.747714439034477</v>
      </c>
      <c r="V285" s="157">
        <v>61.62522215603353</v>
      </c>
      <c r="W285" s="157">
        <v>23.51432383334236</v>
      </c>
      <c r="X285" s="158">
        <v>11.56294461976241</v>
      </c>
      <c r="Y285" s="159" t="s">
        <v>198</v>
      </c>
    </row>
    <row r="286" spans="1:25" ht="12" customHeight="1">
      <c r="A286" s="24" t="s">
        <v>103</v>
      </c>
      <c r="B286" s="153" t="s">
        <v>98</v>
      </c>
      <c r="C286" s="153">
        <f t="shared" ref="C286:E287" si="130">C289+C292+C295+C322</f>
        <v>99074</v>
      </c>
      <c r="D286" s="153">
        <f t="shared" si="130"/>
        <v>70</v>
      </c>
      <c r="E286" s="153">
        <f t="shared" si="130"/>
        <v>102</v>
      </c>
      <c r="F286" s="153">
        <f t="shared" si="119"/>
        <v>-32</v>
      </c>
      <c r="G286" s="153">
        <f t="shared" si="129"/>
        <v>81</v>
      </c>
      <c r="H286" s="153">
        <f t="shared" si="129"/>
        <v>119</v>
      </c>
      <c r="I286" s="153">
        <f t="shared" si="129"/>
        <v>3</v>
      </c>
      <c r="J286" s="153">
        <f t="shared" si="129"/>
        <v>90</v>
      </c>
      <c r="K286" s="153">
        <f t="shared" si="129"/>
        <v>108</v>
      </c>
      <c r="L286" s="153">
        <f t="shared" si="129"/>
        <v>3</v>
      </c>
      <c r="M286" s="153">
        <f t="shared" si="121"/>
        <v>2</v>
      </c>
      <c r="N286" s="153">
        <f t="shared" si="122"/>
        <v>-30</v>
      </c>
      <c r="P286" s="44">
        <v>15358</v>
      </c>
      <c r="Q286" s="44">
        <v>64138</v>
      </c>
      <c r="R286" s="44">
        <v>19418</v>
      </c>
      <c r="S286" s="44">
        <v>8494</v>
      </c>
      <c r="T286" s="44">
        <v>160</v>
      </c>
      <c r="U286" s="45">
        <v>15.501544300220038</v>
      </c>
      <c r="V286" s="45">
        <v>64.73746896259361</v>
      </c>
      <c r="W286" s="45">
        <v>19.599491289339284</v>
      </c>
      <c r="X286" s="46">
        <v>8.5733895875809996</v>
      </c>
      <c r="Y286" s="47" t="s">
        <v>103</v>
      </c>
    </row>
    <row r="287" spans="1:25" ht="12" customHeight="1">
      <c r="A287" s="48" t="s">
        <v>104</v>
      </c>
      <c r="B287" s="49" t="s">
        <v>98</v>
      </c>
      <c r="C287" s="49">
        <f t="shared" si="130"/>
        <v>104049</v>
      </c>
      <c r="D287" s="49">
        <f t="shared" si="130"/>
        <v>63</v>
      </c>
      <c r="E287" s="49">
        <f t="shared" si="130"/>
        <v>67</v>
      </c>
      <c r="F287" s="49">
        <f t="shared" si="119"/>
        <v>-4</v>
      </c>
      <c r="G287" s="49">
        <f t="shared" si="129"/>
        <v>116</v>
      </c>
      <c r="H287" s="49">
        <f t="shared" si="129"/>
        <v>113</v>
      </c>
      <c r="I287" s="49">
        <f t="shared" si="129"/>
        <v>1</v>
      </c>
      <c r="J287" s="49">
        <f t="shared" si="129"/>
        <v>117</v>
      </c>
      <c r="K287" s="49">
        <f t="shared" si="129"/>
        <v>116</v>
      </c>
      <c r="L287" s="49">
        <f t="shared" si="129"/>
        <v>1</v>
      </c>
      <c r="M287" s="49">
        <f t="shared" si="121"/>
        <v>-4</v>
      </c>
      <c r="N287" s="49">
        <f t="shared" si="122"/>
        <v>-8</v>
      </c>
      <c r="P287" s="49">
        <v>14598</v>
      </c>
      <c r="Q287" s="49">
        <v>61037</v>
      </c>
      <c r="R287" s="49">
        <v>28345</v>
      </c>
      <c r="S287" s="49">
        <v>14993</v>
      </c>
      <c r="T287" s="49">
        <v>69</v>
      </c>
      <c r="U287" s="50">
        <v>14.029928206902516</v>
      </c>
      <c r="V287" s="50">
        <v>58.661784351603572</v>
      </c>
      <c r="W287" s="50">
        <v>27.241972532172344</v>
      </c>
      <c r="X287" s="51">
        <v>14.409557035627445</v>
      </c>
      <c r="Y287" s="52" t="s">
        <v>104</v>
      </c>
    </row>
    <row r="288" spans="1:25" ht="12" customHeight="1">
      <c r="A288" s="24" t="s">
        <v>199</v>
      </c>
      <c r="B288" s="153">
        <v>16141</v>
      </c>
      <c r="C288" s="153">
        <f>C289+C290</f>
        <v>48045</v>
      </c>
      <c r="D288" s="153">
        <f>D289+D290</f>
        <v>39</v>
      </c>
      <c r="E288" s="153">
        <f>E289+E290</f>
        <v>35</v>
      </c>
      <c r="F288" s="153">
        <f t="shared" si="119"/>
        <v>4</v>
      </c>
      <c r="G288" s="153">
        <f t="shared" ref="G288:L288" si="131">G289+G290</f>
        <v>50</v>
      </c>
      <c r="H288" s="153">
        <f t="shared" si="131"/>
        <v>57</v>
      </c>
      <c r="I288" s="153">
        <f t="shared" si="131"/>
        <v>0</v>
      </c>
      <c r="J288" s="153">
        <f t="shared" si="131"/>
        <v>55</v>
      </c>
      <c r="K288" s="153">
        <f t="shared" si="131"/>
        <v>66</v>
      </c>
      <c r="L288" s="153">
        <f t="shared" si="131"/>
        <v>0</v>
      </c>
      <c r="M288" s="153">
        <f t="shared" si="121"/>
        <v>-14</v>
      </c>
      <c r="N288" s="153">
        <f t="shared" si="122"/>
        <v>-10</v>
      </c>
      <c r="P288" s="44">
        <v>6980</v>
      </c>
      <c r="Q288" s="44">
        <v>30080</v>
      </c>
      <c r="R288" s="44">
        <v>10759</v>
      </c>
      <c r="S288" s="44">
        <v>5138</v>
      </c>
      <c r="T288" s="44">
        <v>226</v>
      </c>
      <c r="U288" s="45">
        <v>14.528046622957644</v>
      </c>
      <c r="V288" s="45">
        <v>62.607971693204291</v>
      </c>
      <c r="W288" s="45">
        <v>22.393589343323967</v>
      </c>
      <c r="X288" s="46">
        <v>10.69414090956395</v>
      </c>
      <c r="Y288" s="47" t="s">
        <v>199</v>
      </c>
    </row>
    <row r="289" spans="1:25" ht="12" customHeight="1">
      <c r="A289" s="24" t="s">
        <v>106</v>
      </c>
      <c r="B289" s="153" t="s">
        <v>98</v>
      </c>
      <c r="C289" s="153">
        <v>23364</v>
      </c>
      <c r="D289" s="153">
        <v>20</v>
      </c>
      <c r="E289" s="153">
        <v>24</v>
      </c>
      <c r="F289" s="153">
        <f t="shared" si="119"/>
        <v>-4</v>
      </c>
      <c r="G289" s="153">
        <v>21</v>
      </c>
      <c r="H289" s="153">
        <v>32</v>
      </c>
      <c r="I289" s="153">
        <v>0</v>
      </c>
      <c r="J289" s="153">
        <v>27</v>
      </c>
      <c r="K289" s="153">
        <v>29</v>
      </c>
      <c r="L289" s="153">
        <v>0</v>
      </c>
      <c r="M289" s="153">
        <f t="shared" si="121"/>
        <v>-3</v>
      </c>
      <c r="N289" s="153">
        <f t="shared" si="122"/>
        <v>-7</v>
      </c>
      <c r="P289" s="44">
        <v>3577</v>
      </c>
      <c r="Q289" s="44">
        <v>15161</v>
      </c>
      <c r="R289" s="44">
        <v>4467</v>
      </c>
      <c r="S289" s="44">
        <v>1881</v>
      </c>
      <c r="T289" s="44">
        <v>159</v>
      </c>
      <c r="U289" s="45">
        <v>15.309878445471666</v>
      </c>
      <c r="V289" s="45">
        <v>64.890429720938187</v>
      </c>
      <c r="W289" s="45">
        <v>19.119157678479713</v>
      </c>
      <c r="X289" s="46">
        <v>8.0508474576271176</v>
      </c>
      <c r="Y289" s="47" t="s">
        <v>106</v>
      </c>
    </row>
    <row r="290" spans="1:25" ht="12" customHeight="1">
      <c r="A290" s="33" t="s">
        <v>107</v>
      </c>
      <c r="B290" s="53" t="s">
        <v>98</v>
      </c>
      <c r="C290" s="53">
        <v>24681</v>
      </c>
      <c r="D290" s="53">
        <v>19</v>
      </c>
      <c r="E290" s="53">
        <v>11</v>
      </c>
      <c r="F290" s="53">
        <f t="shared" si="119"/>
        <v>8</v>
      </c>
      <c r="G290" s="53">
        <v>29</v>
      </c>
      <c r="H290" s="53">
        <v>25</v>
      </c>
      <c r="I290" s="53">
        <v>0</v>
      </c>
      <c r="J290" s="53">
        <v>28</v>
      </c>
      <c r="K290" s="53">
        <v>37</v>
      </c>
      <c r="L290" s="53">
        <v>0</v>
      </c>
      <c r="M290" s="53">
        <f t="shared" si="121"/>
        <v>-11</v>
      </c>
      <c r="N290" s="53">
        <f t="shared" si="122"/>
        <v>-3</v>
      </c>
      <c r="P290" s="53">
        <v>3403</v>
      </c>
      <c r="Q290" s="53">
        <v>14919</v>
      </c>
      <c r="R290" s="53">
        <v>6292</v>
      </c>
      <c r="S290" s="53">
        <v>3257</v>
      </c>
      <c r="T290" s="53">
        <v>67</v>
      </c>
      <c r="U290" s="54">
        <v>13.787934038329078</v>
      </c>
      <c r="V290" s="54">
        <v>60.447307645557316</v>
      </c>
      <c r="W290" s="54">
        <v>25.493294437016328</v>
      </c>
      <c r="X290" s="55">
        <v>13.196385883878287</v>
      </c>
      <c r="Y290" s="56" t="s">
        <v>107</v>
      </c>
    </row>
    <row r="291" spans="1:25" ht="12" customHeight="1">
      <c r="A291" s="24" t="s">
        <v>200</v>
      </c>
      <c r="B291" s="44">
        <v>12604</v>
      </c>
      <c r="C291" s="44">
        <f>C292+C293</f>
        <v>38632</v>
      </c>
      <c r="D291" s="44">
        <f>D292+D293</f>
        <v>17</v>
      </c>
      <c r="E291" s="44">
        <f>E292+E293</f>
        <v>29</v>
      </c>
      <c r="F291" s="44">
        <f t="shared" si="119"/>
        <v>-12</v>
      </c>
      <c r="G291" s="44">
        <f t="shared" ref="G291:L291" si="132">G292+G293</f>
        <v>23</v>
      </c>
      <c r="H291" s="44">
        <f t="shared" si="132"/>
        <v>55</v>
      </c>
      <c r="I291" s="44">
        <f t="shared" si="132"/>
        <v>4</v>
      </c>
      <c r="J291" s="44">
        <f t="shared" si="132"/>
        <v>11</v>
      </c>
      <c r="K291" s="44">
        <f t="shared" si="132"/>
        <v>42</v>
      </c>
      <c r="L291" s="44">
        <f t="shared" si="132"/>
        <v>3</v>
      </c>
      <c r="M291" s="44">
        <f t="shared" si="121"/>
        <v>26</v>
      </c>
      <c r="N291" s="44">
        <f t="shared" si="122"/>
        <v>14</v>
      </c>
      <c r="P291" s="44">
        <v>5791</v>
      </c>
      <c r="Q291" s="44">
        <v>23785</v>
      </c>
      <c r="R291" s="44">
        <v>9056</v>
      </c>
      <c r="S291" s="44">
        <v>4341</v>
      </c>
      <c r="T291" s="44">
        <v>0</v>
      </c>
      <c r="U291" s="45">
        <v>14.990163594947195</v>
      </c>
      <c r="V291" s="45">
        <v>61.568130047628912</v>
      </c>
      <c r="W291" s="45">
        <v>23.441706357423897</v>
      </c>
      <c r="X291" s="46">
        <v>11.236798509008077</v>
      </c>
      <c r="Y291" s="47" t="s">
        <v>200</v>
      </c>
    </row>
    <row r="292" spans="1:25" ht="12" customHeight="1">
      <c r="A292" s="24" t="s">
        <v>106</v>
      </c>
      <c r="B292" s="44" t="s">
        <v>98</v>
      </c>
      <c r="C292" s="44">
        <v>18660</v>
      </c>
      <c r="D292" s="44">
        <v>8</v>
      </c>
      <c r="E292" s="44">
        <v>13</v>
      </c>
      <c r="F292" s="44">
        <f t="shared" si="119"/>
        <v>-5</v>
      </c>
      <c r="G292" s="44">
        <v>7</v>
      </c>
      <c r="H292" s="44">
        <v>29</v>
      </c>
      <c r="I292" s="44">
        <v>3</v>
      </c>
      <c r="J292" s="44">
        <v>5</v>
      </c>
      <c r="K292" s="44">
        <v>25</v>
      </c>
      <c r="L292" s="44">
        <v>2</v>
      </c>
      <c r="M292" s="44">
        <f t="shared" si="121"/>
        <v>7</v>
      </c>
      <c r="N292" s="44">
        <f t="shared" si="122"/>
        <v>2</v>
      </c>
      <c r="P292" s="44">
        <v>2950</v>
      </c>
      <c r="Q292" s="44">
        <v>11989</v>
      </c>
      <c r="R292" s="44">
        <v>3721</v>
      </c>
      <c r="S292" s="44">
        <v>1590</v>
      </c>
      <c r="T292" s="44">
        <v>0</v>
      </c>
      <c r="U292" s="45">
        <v>15.809217577706324</v>
      </c>
      <c r="V292" s="45">
        <v>64.249732047159696</v>
      </c>
      <c r="W292" s="45">
        <v>19.941050375133976</v>
      </c>
      <c r="X292" s="46">
        <v>8.520900321543408</v>
      </c>
      <c r="Y292" s="47" t="s">
        <v>106</v>
      </c>
    </row>
    <row r="293" spans="1:25" ht="12" customHeight="1">
      <c r="A293" s="24" t="s">
        <v>107</v>
      </c>
      <c r="B293" s="49" t="s">
        <v>98</v>
      </c>
      <c r="C293" s="49">
        <v>19972</v>
      </c>
      <c r="D293" s="49">
        <v>9</v>
      </c>
      <c r="E293" s="49">
        <v>16</v>
      </c>
      <c r="F293" s="49">
        <f t="shared" si="119"/>
        <v>-7</v>
      </c>
      <c r="G293" s="49">
        <v>16</v>
      </c>
      <c r="H293" s="49">
        <v>26</v>
      </c>
      <c r="I293" s="49">
        <v>1</v>
      </c>
      <c r="J293" s="49">
        <v>6</v>
      </c>
      <c r="K293" s="49">
        <v>17</v>
      </c>
      <c r="L293" s="49">
        <v>1</v>
      </c>
      <c r="M293" s="49">
        <f t="shared" si="121"/>
        <v>19</v>
      </c>
      <c r="N293" s="49">
        <f t="shared" si="122"/>
        <v>12</v>
      </c>
      <c r="P293" s="49">
        <v>2841</v>
      </c>
      <c r="Q293" s="49">
        <v>11796</v>
      </c>
      <c r="R293" s="49">
        <v>5335</v>
      </c>
      <c r="S293" s="49">
        <v>2751</v>
      </c>
      <c r="T293" s="49">
        <v>0</v>
      </c>
      <c r="U293" s="50">
        <v>14.224914880833166</v>
      </c>
      <c r="V293" s="50">
        <v>59.062687762868016</v>
      </c>
      <c r="W293" s="50">
        <v>26.712397356298816</v>
      </c>
      <c r="X293" s="51">
        <v>13.774283997596633</v>
      </c>
      <c r="Y293" s="47" t="s">
        <v>107</v>
      </c>
    </row>
    <row r="294" spans="1:25" ht="12" customHeight="1">
      <c r="A294" s="24" t="s">
        <v>201</v>
      </c>
      <c r="B294" s="44">
        <f>SUM(B297:B318)</f>
        <v>24557</v>
      </c>
      <c r="C294" s="44">
        <f t="shared" ref="C294:E296" si="133">C297+C300+C303+C306+C309+C312+C315+C318</f>
        <v>75053</v>
      </c>
      <c r="D294" s="44">
        <f t="shared" si="133"/>
        <v>53</v>
      </c>
      <c r="E294" s="44">
        <f t="shared" si="133"/>
        <v>65</v>
      </c>
      <c r="F294" s="44">
        <f t="shared" si="119"/>
        <v>-12</v>
      </c>
      <c r="G294" s="44">
        <f t="shared" ref="G294:L296" si="134">G297+G300+G303+G306+G309+G312+G315+G318</f>
        <v>90</v>
      </c>
      <c r="H294" s="44">
        <f t="shared" si="134"/>
        <v>94</v>
      </c>
      <c r="I294" s="44">
        <f t="shared" si="134"/>
        <v>0</v>
      </c>
      <c r="J294" s="44">
        <f t="shared" si="134"/>
        <v>84</v>
      </c>
      <c r="K294" s="44">
        <f t="shared" si="134"/>
        <v>85</v>
      </c>
      <c r="L294" s="44">
        <f t="shared" si="134"/>
        <v>0</v>
      </c>
      <c r="M294" s="44">
        <f t="shared" si="121"/>
        <v>15</v>
      </c>
      <c r="N294" s="44">
        <f t="shared" si="122"/>
        <v>3</v>
      </c>
      <c r="P294" s="44">
        <v>11382</v>
      </c>
      <c r="Q294" s="44">
        <v>46670</v>
      </c>
      <c r="R294" s="44">
        <v>16998</v>
      </c>
      <c r="S294" s="44">
        <v>8442</v>
      </c>
      <c r="T294" s="44">
        <v>3</v>
      </c>
      <c r="U294" s="45">
        <v>15.165283199872089</v>
      </c>
      <c r="V294" s="45">
        <v>62.18272420822619</v>
      </c>
      <c r="W294" s="45">
        <v>22.647995416572289</v>
      </c>
      <c r="X294" s="46">
        <v>11.248051377026901</v>
      </c>
      <c r="Y294" s="47" t="s">
        <v>201</v>
      </c>
    </row>
    <row r="295" spans="1:25" ht="12" customHeight="1">
      <c r="A295" s="24" t="s">
        <v>106</v>
      </c>
      <c r="B295" s="44" t="s">
        <v>98</v>
      </c>
      <c r="C295" s="44">
        <f t="shared" si="133"/>
        <v>37028</v>
      </c>
      <c r="D295" s="44">
        <f t="shared" si="133"/>
        <v>31</v>
      </c>
      <c r="E295" s="44">
        <f t="shared" si="133"/>
        <v>40</v>
      </c>
      <c r="F295" s="44">
        <f t="shared" si="119"/>
        <v>-9</v>
      </c>
      <c r="G295" s="44">
        <f t="shared" si="134"/>
        <v>39</v>
      </c>
      <c r="H295" s="44">
        <f t="shared" si="134"/>
        <v>43</v>
      </c>
      <c r="I295" s="44">
        <f t="shared" si="134"/>
        <v>0</v>
      </c>
      <c r="J295" s="44">
        <f t="shared" si="134"/>
        <v>40</v>
      </c>
      <c r="K295" s="44">
        <f t="shared" si="134"/>
        <v>39</v>
      </c>
      <c r="L295" s="44">
        <f t="shared" si="134"/>
        <v>0</v>
      </c>
      <c r="M295" s="44">
        <f t="shared" si="121"/>
        <v>3</v>
      </c>
      <c r="N295" s="44">
        <f t="shared" si="122"/>
        <v>-6</v>
      </c>
      <c r="P295" s="44">
        <v>5843</v>
      </c>
      <c r="Q295" s="44">
        <v>24321</v>
      </c>
      <c r="R295" s="44">
        <v>6863</v>
      </c>
      <c r="S295" s="44">
        <v>3020</v>
      </c>
      <c r="T295" s="44">
        <v>1</v>
      </c>
      <c r="U295" s="45">
        <v>15.77995030787512</v>
      </c>
      <c r="V295" s="45">
        <v>65.682726585286815</v>
      </c>
      <c r="W295" s="45">
        <v>18.534622447877283</v>
      </c>
      <c r="X295" s="46">
        <v>8.1559900615750252</v>
      </c>
      <c r="Y295" s="47" t="s">
        <v>106</v>
      </c>
    </row>
    <row r="296" spans="1:25" ht="12" customHeight="1">
      <c r="A296" s="24" t="s">
        <v>107</v>
      </c>
      <c r="B296" s="49" t="s">
        <v>98</v>
      </c>
      <c r="C296" s="49">
        <f t="shared" si="133"/>
        <v>38025</v>
      </c>
      <c r="D296" s="49">
        <f t="shared" si="133"/>
        <v>22</v>
      </c>
      <c r="E296" s="49">
        <f t="shared" si="133"/>
        <v>25</v>
      </c>
      <c r="F296" s="49">
        <f t="shared" ref="F296:F327" si="135">D296-E296</f>
        <v>-3</v>
      </c>
      <c r="G296" s="49">
        <f t="shared" si="134"/>
        <v>51</v>
      </c>
      <c r="H296" s="49">
        <f t="shared" si="134"/>
        <v>51</v>
      </c>
      <c r="I296" s="49">
        <f t="shared" si="134"/>
        <v>0</v>
      </c>
      <c r="J296" s="49">
        <f t="shared" si="134"/>
        <v>44</v>
      </c>
      <c r="K296" s="49">
        <f t="shared" si="134"/>
        <v>46</v>
      </c>
      <c r="L296" s="49">
        <f t="shared" si="134"/>
        <v>0</v>
      </c>
      <c r="M296" s="49">
        <f t="shared" ref="M296:M327" si="136">G296+H296+I296-J296-K296-L296</f>
        <v>12</v>
      </c>
      <c r="N296" s="49">
        <f t="shared" ref="N296:N327" si="137">F296+M296</f>
        <v>9</v>
      </c>
      <c r="P296" s="49">
        <v>5539</v>
      </c>
      <c r="Q296" s="49">
        <v>22349</v>
      </c>
      <c r="R296" s="49">
        <v>10135</v>
      </c>
      <c r="S296" s="49">
        <v>5422</v>
      </c>
      <c r="T296" s="49">
        <v>2</v>
      </c>
      <c r="U296" s="50">
        <v>14.56673241288626</v>
      </c>
      <c r="V296" s="50">
        <v>58.774490466798156</v>
      </c>
      <c r="W296" s="50">
        <v>26.653517422748191</v>
      </c>
      <c r="X296" s="51">
        <v>14.259040105193952</v>
      </c>
      <c r="Y296" s="47" t="s">
        <v>107</v>
      </c>
    </row>
    <row r="297" spans="1:25" ht="12" customHeight="1">
      <c r="A297" s="24" t="s">
        <v>202</v>
      </c>
      <c r="B297" s="44">
        <v>1772</v>
      </c>
      <c r="C297" s="44">
        <f>C298+C299</f>
        <v>5589</v>
      </c>
      <c r="D297" s="44">
        <f>D298+D299</f>
        <v>3</v>
      </c>
      <c r="E297" s="44">
        <f>E298+E299</f>
        <v>2</v>
      </c>
      <c r="F297" s="44">
        <f t="shared" si="135"/>
        <v>1</v>
      </c>
      <c r="G297" s="44">
        <f t="shared" ref="G297:L297" si="138">G298+G299</f>
        <v>5</v>
      </c>
      <c r="H297" s="44">
        <f t="shared" si="138"/>
        <v>9</v>
      </c>
      <c r="I297" s="44">
        <f t="shared" si="138"/>
        <v>0</v>
      </c>
      <c r="J297" s="44">
        <f t="shared" si="138"/>
        <v>4</v>
      </c>
      <c r="K297" s="44">
        <f t="shared" si="138"/>
        <v>3</v>
      </c>
      <c r="L297" s="44">
        <f t="shared" si="138"/>
        <v>0</v>
      </c>
      <c r="M297" s="44">
        <f t="shared" si="136"/>
        <v>7</v>
      </c>
      <c r="N297" s="44">
        <f t="shared" si="137"/>
        <v>8</v>
      </c>
      <c r="P297" s="44">
        <v>870</v>
      </c>
      <c r="Q297" s="44">
        <v>3478</v>
      </c>
      <c r="R297" s="44">
        <v>1241</v>
      </c>
      <c r="S297" s="44">
        <v>643</v>
      </c>
      <c r="T297" s="44">
        <v>0</v>
      </c>
      <c r="U297" s="45">
        <v>15.566290928609769</v>
      </c>
      <c r="V297" s="45">
        <v>62.2293791375917</v>
      </c>
      <c r="W297" s="45">
        <v>22.204329933798533</v>
      </c>
      <c r="X297" s="46">
        <v>11.504741456432278</v>
      </c>
      <c r="Y297" s="47" t="s">
        <v>202</v>
      </c>
    </row>
    <row r="298" spans="1:25" ht="12" customHeight="1">
      <c r="A298" s="24" t="s">
        <v>111</v>
      </c>
      <c r="B298" s="44"/>
      <c r="C298" s="44">
        <v>2753</v>
      </c>
      <c r="D298" s="44">
        <v>3</v>
      </c>
      <c r="E298" s="44">
        <v>1</v>
      </c>
      <c r="F298" s="44">
        <f t="shared" si="135"/>
        <v>2</v>
      </c>
      <c r="G298" s="44">
        <v>2</v>
      </c>
      <c r="H298" s="44">
        <v>3</v>
      </c>
      <c r="I298" s="44">
        <v>0</v>
      </c>
      <c r="J298" s="44">
        <v>4</v>
      </c>
      <c r="K298" s="44">
        <v>1</v>
      </c>
      <c r="L298" s="44">
        <v>0</v>
      </c>
      <c r="M298" s="44">
        <f t="shared" si="136"/>
        <v>0</v>
      </c>
      <c r="N298" s="44">
        <f t="shared" si="137"/>
        <v>2</v>
      </c>
      <c r="P298" s="44">
        <v>450</v>
      </c>
      <c r="Q298" s="44">
        <v>1813</v>
      </c>
      <c r="R298" s="44">
        <v>490</v>
      </c>
      <c r="S298" s="44">
        <v>223</v>
      </c>
      <c r="T298" s="44">
        <v>0</v>
      </c>
      <c r="U298" s="45">
        <v>16.34580457682528</v>
      </c>
      <c r="V298" s="45">
        <v>65.855430439520518</v>
      </c>
      <c r="W298" s="45">
        <v>17.798764983654195</v>
      </c>
      <c r="X298" s="46">
        <v>8.1002542680711951</v>
      </c>
      <c r="Y298" s="47" t="s">
        <v>111</v>
      </c>
    </row>
    <row r="299" spans="1:25" ht="12" customHeight="1">
      <c r="A299" s="24" t="s">
        <v>112</v>
      </c>
      <c r="B299" s="44"/>
      <c r="C299" s="44">
        <v>2836</v>
      </c>
      <c r="D299" s="44">
        <v>0</v>
      </c>
      <c r="E299" s="44">
        <v>1</v>
      </c>
      <c r="F299" s="44">
        <f t="shared" si="135"/>
        <v>-1</v>
      </c>
      <c r="G299" s="44">
        <v>3</v>
      </c>
      <c r="H299" s="44">
        <v>6</v>
      </c>
      <c r="I299" s="44">
        <v>0</v>
      </c>
      <c r="J299" s="44">
        <v>0</v>
      </c>
      <c r="K299" s="44">
        <v>2</v>
      </c>
      <c r="L299" s="44">
        <v>0</v>
      </c>
      <c r="M299" s="44">
        <f t="shared" si="136"/>
        <v>7</v>
      </c>
      <c r="N299" s="44">
        <f t="shared" si="137"/>
        <v>6</v>
      </c>
      <c r="P299" s="44">
        <v>420</v>
      </c>
      <c r="Q299" s="44">
        <v>1665</v>
      </c>
      <c r="R299" s="44">
        <v>751</v>
      </c>
      <c r="S299" s="44">
        <v>420</v>
      </c>
      <c r="T299" s="44">
        <v>0</v>
      </c>
      <c r="U299" s="45">
        <v>14.809590973201692</v>
      </c>
      <c r="V299" s="45">
        <v>58.70944992947814</v>
      </c>
      <c r="W299" s="45">
        <v>26.480959097320167</v>
      </c>
      <c r="X299" s="46">
        <v>14.809590973201692</v>
      </c>
      <c r="Y299" s="47" t="s">
        <v>112</v>
      </c>
    </row>
    <row r="300" spans="1:25" ht="12" customHeight="1">
      <c r="A300" s="24" t="s">
        <v>203</v>
      </c>
      <c r="B300" s="44">
        <v>2651</v>
      </c>
      <c r="C300" s="44">
        <f>C301+C302</f>
        <v>8194</v>
      </c>
      <c r="D300" s="44">
        <f>D301+D302</f>
        <v>5</v>
      </c>
      <c r="E300" s="44">
        <f>E301+E302</f>
        <v>5</v>
      </c>
      <c r="F300" s="44">
        <f t="shared" si="135"/>
        <v>0</v>
      </c>
      <c r="G300" s="44">
        <f t="shared" ref="G300:L300" si="139">G301+G302</f>
        <v>8</v>
      </c>
      <c r="H300" s="44">
        <f t="shared" si="139"/>
        <v>4</v>
      </c>
      <c r="I300" s="44">
        <f t="shared" si="139"/>
        <v>0</v>
      </c>
      <c r="J300" s="44">
        <f t="shared" si="139"/>
        <v>10</v>
      </c>
      <c r="K300" s="44">
        <f t="shared" si="139"/>
        <v>7</v>
      </c>
      <c r="L300" s="44">
        <f t="shared" si="139"/>
        <v>0</v>
      </c>
      <c r="M300" s="44">
        <f t="shared" si="136"/>
        <v>-5</v>
      </c>
      <c r="N300" s="44">
        <f t="shared" si="137"/>
        <v>-5</v>
      </c>
      <c r="P300" s="44">
        <v>1269</v>
      </c>
      <c r="Q300" s="44">
        <v>4975</v>
      </c>
      <c r="R300" s="44">
        <v>1950</v>
      </c>
      <c r="S300" s="44">
        <v>950</v>
      </c>
      <c r="T300" s="44">
        <v>0</v>
      </c>
      <c r="U300" s="45">
        <v>15.486941664632658</v>
      </c>
      <c r="V300" s="45">
        <v>60.71515743226751</v>
      </c>
      <c r="W300" s="45">
        <v>23.797900903099826</v>
      </c>
      <c r="X300" s="46">
        <v>11.593849157920429</v>
      </c>
      <c r="Y300" s="47" t="s">
        <v>203</v>
      </c>
    </row>
    <row r="301" spans="1:25" ht="12" customHeight="1">
      <c r="A301" s="24" t="s">
        <v>111</v>
      </c>
      <c r="B301" s="44"/>
      <c r="C301" s="44">
        <v>4034</v>
      </c>
      <c r="D301" s="44">
        <v>3</v>
      </c>
      <c r="E301" s="44">
        <v>3</v>
      </c>
      <c r="F301" s="44">
        <f t="shared" si="135"/>
        <v>0</v>
      </c>
      <c r="G301" s="44">
        <v>4</v>
      </c>
      <c r="H301" s="44">
        <v>3</v>
      </c>
      <c r="I301" s="44">
        <v>0</v>
      </c>
      <c r="J301" s="44">
        <v>5</v>
      </c>
      <c r="K301" s="44">
        <v>1</v>
      </c>
      <c r="L301" s="44">
        <v>0</v>
      </c>
      <c r="M301" s="44">
        <f t="shared" si="136"/>
        <v>1</v>
      </c>
      <c r="N301" s="44">
        <f t="shared" si="137"/>
        <v>1</v>
      </c>
      <c r="P301" s="44">
        <v>685</v>
      </c>
      <c r="Q301" s="44">
        <v>2573</v>
      </c>
      <c r="R301" s="44">
        <v>776</v>
      </c>
      <c r="S301" s="44">
        <v>330</v>
      </c>
      <c r="T301" s="44">
        <v>0</v>
      </c>
      <c r="U301" s="45">
        <v>16.980664352999504</v>
      </c>
      <c r="V301" s="45">
        <v>63.782845810609814</v>
      </c>
      <c r="W301" s="45">
        <v>19.236489836390682</v>
      </c>
      <c r="X301" s="46">
        <v>8.1804660386712946</v>
      </c>
      <c r="Y301" s="47" t="s">
        <v>111</v>
      </c>
    </row>
    <row r="302" spans="1:25" ht="12" customHeight="1">
      <c r="A302" s="24" t="s">
        <v>112</v>
      </c>
      <c r="B302" s="44"/>
      <c r="C302" s="44">
        <v>4160</v>
      </c>
      <c r="D302" s="44">
        <v>2</v>
      </c>
      <c r="E302" s="44">
        <v>2</v>
      </c>
      <c r="F302" s="44">
        <f t="shared" si="135"/>
        <v>0</v>
      </c>
      <c r="G302" s="44">
        <v>4</v>
      </c>
      <c r="H302" s="44">
        <v>1</v>
      </c>
      <c r="I302" s="44">
        <v>0</v>
      </c>
      <c r="J302" s="44">
        <v>5</v>
      </c>
      <c r="K302" s="44">
        <v>6</v>
      </c>
      <c r="L302" s="44">
        <v>0</v>
      </c>
      <c r="M302" s="44">
        <f t="shared" si="136"/>
        <v>-6</v>
      </c>
      <c r="N302" s="44">
        <f t="shared" si="137"/>
        <v>-6</v>
      </c>
      <c r="P302" s="44">
        <v>584</v>
      </c>
      <c r="Q302" s="44">
        <v>2402</v>
      </c>
      <c r="R302" s="44">
        <v>1174</v>
      </c>
      <c r="S302" s="44">
        <v>620</v>
      </c>
      <c r="T302" s="44">
        <v>0</v>
      </c>
      <c r="U302" s="45">
        <v>14.038461538461538</v>
      </c>
      <c r="V302" s="45">
        <v>57.740384615384613</v>
      </c>
      <c r="W302" s="45">
        <v>28.221153846153847</v>
      </c>
      <c r="X302" s="46">
        <v>14.903846153846153</v>
      </c>
      <c r="Y302" s="47" t="s">
        <v>112</v>
      </c>
    </row>
    <row r="303" spans="1:25" ht="12" customHeight="1">
      <c r="A303" s="24" t="s">
        <v>204</v>
      </c>
      <c r="B303" s="44">
        <v>5679</v>
      </c>
      <c r="C303" s="44">
        <f>C304+C305</f>
        <v>16075</v>
      </c>
      <c r="D303" s="44">
        <f>D304+D305</f>
        <v>9</v>
      </c>
      <c r="E303" s="44">
        <f>E304+E305</f>
        <v>13</v>
      </c>
      <c r="F303" s="44">
        <f t="shared" si="135"/>
        <v>-4</v>
      </c>
      <c r="G303" s="44">
        <f t="shared" ref="G303:L303" si="140">G304+G305</f>
        <v>21</v>
      </c>
      <c r="H303" s="44">
        <f t="shared" si="140"/>
        <v>28</v>
      </c>
      <c r="I303" s="44">
        <f t="shared" si="140"/>
        <v>0</v>
      </c>
      <c r="J303" s="44">
        <f t="shared" si="140"/>
        <v>24</v>
      </c>
      <c r="K303" s="44">
        <f t="shared" si="140"/>
        <v>30</v>
      </c>
      <c r="L303" s="44">
        <f t="shared" si="140"/>
        <v>0</v>
      </c>
      <c r="M303" s="44">
        <f t="shared" si="136"/>
        <v>-5</v>
      </c>
      <c r="N303" s="44">
        <f t="shared" si="137"/>
        <v>-9</v>
      </c>
      <c r="P303" s="44">
        <v>2578</v>
      </c>
      <c r="Q303" s="44">
        <v>10403</v>
      </c>
      <c r="R303" s="44">
        <v>3094</v>
      </c>
      <c r="S303" s="44">
        <v>1525</v>
      </c>
      <c r="T303" s="44">
        <v>0</v>
      </c>
      <c r="U303" s="45">
        <v>16.037325038880248</v>
      </c>
      <c r="V303" s="45">
        <v>64.715396578538105</v>
      </c>
      <c r="W303" s="45">
        <v>19.247278382581648</v>
      </c>
      <c r="X303" s="46">
        <v>9.4867807153965789</v>
      </c>
      <c r="Y303" s="47" t="s">
        <v>204</v>
      </c>
    </row>
    <row r="304" spans="1:25" ht="12" customHeight="1">
      <c r="A304" s="24" t="s">
        <v>111</v>
      </c>
      <c r="B304" s="44"/>
      <c r="C304" s="44">
        <v>8068</v>
      </c>
      <c r="D304" s="44">
        <v>5</v>
      </c>
      <c r="E304" s="44">
        <v>7</v>
      </c>
      <c r="F304" s="44">
        <f t="shared" si="135"/>
        <v>-2</v>
      </c>
      <c r="G304" s="44">
        <v>9</v>
      </c>
      <c r="H304" s="44">
        <v>11</v>
      </c>
      <c r="I304" s="44">
        <v>0</v>
      </c>
      <c r="J304" s="44">
        <v>8</v>
      </c>
      <c r="K304" s="44">
        <v>17</v>
      </c>
      <c r="L304" s="44">
        <v>0</v>
      </c>
      <c r="M304" s="44">
        <f t="shared" si="136"/>
        <v>-5</v>
      </c>
      <c r="N304" s="44">
        <f t="shared" si="137"/>
        <v>-7</v>
      </c>
      <c r="P304" s="44">
        <v>1322</v>
      </c>
      <c r="Q304" s="44">
        <v>5489</v>
      </c>
      <c r="R304" s="44">
        <v>1257</v>
      </c>
      <c r="S304" s="44">
        <v>542</v>
      </c>
      <c r="T304" s="44">
        <v>0</v>
      </c>
      <c r="U304" s="45">
        <v>16.385721368368863</v>
      </c>
      <c r="V304" s="45">
        <v>68.034209221616265</v>
      </c>
      <c r="W304" s="45">
        <v>15.580069410014874</v>
      </c>
      <c r="X304" s="46">
        <v>6.7178978681209713</v>
      </c>
      <c r="Y304" s="47" t="s">
        <v>111</v>
      </c>
    </row>
    <row r="305" spans="1:25" ht="12" customHeight="1">
      <c r="A305" s="24" t="s">
        <v>112</v>
      </c>
      <c r="B305" s="44"/>
      <c r="C305" s="44">
        <v>8007</v>
      </c>
      <c r="D305" s="44">
        <v>4</v>
      </c>
      <c r="E305" s="44">
        <v>6</v>
      </c>
      <c r="F305" s="44">
        <f t="shared" si="135"/>
        <v>-2</v>
      </c>
      <c r="G305" s="44">
        <v>12</v>
      </c>
      <c r="H305" s="44">
        <v>17</v>
      </c>
      <c r="I305" s="44">
        <v>0</v>
      </c>
      <c r="J305" s="44">
        <v>16</v>
      </c>
      <c r="K305" s="44">
        <v>13</v>
      </c>
      <c r="L305" s="44">
        <v>0</v>
      </c>
      <c r="M305" s="44">
        <f t="shared" si="136"/>
        <v>0</v>
      </c>
      <c r="N305" s="44">
        <f t="shared" si="137"/>
        <v>-2</v>
      </c>
      <c r="P305" s="44">
        <v>1256</v>
      </c>
      <c r="Q305" s="44">
        <v>4914</v>
      </c>
      <c r="R305" s="44">
        <v>1837</v>
      </c>
      <c r="S305" s="44">
        <v>983</v>
      </c>
      <c r="T305" s="44">
        <v>0</v>
      </c>
      <c r="U305" s="45">
        <v>15.686274509803921</v>
      </c>
      <c r="V305" s="45">
        <v>61.371300112401649</v>
      </c>
      <c r="W305" s="45">
        <v>22.942425377794429</v>
      </c>
      <c r="X305" s="46">
        <v>12.276757836892719</v>
      </c>
      <c r="Y305" s="47" t="s">
        <v>112</v>
      </c>
    </row>
    <row r="306" spans="1:25" ht="12" customHeight="1">
      <c r="A306" s="24" t="s">
        <v>205</v>
      </c>
      <c r="B306" s="44">
        <v>965</v>
      </c>
      <c r="C306" s="44">
        <f>C307+C308</f>
        <v>3165</v>
      </c>
      <c r="D306" s="44">
        <f>D307+D308</f>
        <v>2</v>
      </c>
      <c r="E306" s="44">
        <f>E307+E308</f>
        <v>6</v>
      </c>
      <c r="F306" s="44">
        <f t="shared" si="135"/>
        <v>-4</v>
      </c>
      <c r="G306" s="44">
        <f t="shared" ref="G306:L306" si="141">G307+G308</f>
        <v>3</v>
      </c>
      <c r="H306" s="44">
        <f t="shared" si="141"/>
        <v>6</v>
      </c>
      <c r="I306" s="44">
        <f t="shared" si="141"/>
        <v>0</v>
      </c>
      <c r="J306" s="44">
        <f t="shared" si="141"/>
        <v>5</v>
      </c>
      <c r="K306" s="44">
        <f t="shared" si="141"/>
        <v>2</v>
      </c>
      <c r="L306" s="44">
        <f t="shared" si="141"/>
        <v>0</v>
      </c>
      <c r="M306" s="44">
        <f t="shared" si="136"/>
        <v>2</v>
      </c>
      <c r="N306" s="44">
        <f t="shared" si="137"/>
        <v>-2</v>
      </c>
      <c r="P306" s="44">
        <v>351</v>
      </c>
      <c r="Q306" s="44">
        <v>1766</v>
      </c>
      <c r="R306" s="44">
        <v>1048</v>
      </c>
      <c r="S306" s="44">
        <v>533</v>
      </c>
      <c r="T306" s="44">
        <v>0</v>
      </c>
      <c r="U306" s="45">
        <v>11.090047393364928</v>
      </c>
      <c r="V306" s="45">
        <v>55.797788309636651</v>
      </c>
      <c r="W306" s="45">
        <v>33.112164296998422</v>
      </c>
      <c r="X306" s="46">
        <v>16.84044233807267</v>
      </c>
      <c r="Y306" s="47" t="s">
        <v>205</v>
      </c>
    </row>
    <row r="307" spans="1:25" ht="12" customHeight="1">
      <c r="A307" s="24" t="s">
        <v>111</v>
      </c>
      <c r="B307" s="44"/>
      <c r="C307" s="44">
        <v>1612</v>
      </c>
      <c r="D307" s="44">
        <v>1</v>
      </c>
      <c r="E307" s="44">
        <v>3</v>
      </c>
      <c r="F307" s="44">
        <f t="shared" si="135"/>
        <v>-2</v>
      </c>
      <c r="G307" s="44">
        <v>1</v>
      </c>
      <c r="H307" s="44">
        <v>4</v>
      </c>
      <c r="I307" s="44">
        <v>0</v>
      </c>
      <c r="J307" s="44">
        <v>4</v>
      </c>
      <c r="K307" s="44">
        <v>1</v>
      </c>
      <c r="L307" s="44">
        <v>0</v>
      </c>
      <c r="M307" s="44">
        <f t="shared" si="136"/>
        <v>0</v>
      </c>
      <c r="N307" s="44">
        <f t="shared" si="137"/>
        <v>-2</v>
      </c>
      <c r="P307" s="44">
        <v>185</v>
      </c>
      <c r="Q307" s="44">
        <v>980</v>
      </c>
      <c r="R307" s="44">
        <v>447</v>
      </c>
      <c r="S307" s="44">
        <v>208</v>
      </c>
      <c r="T307" s="44">
        <v>0</v>
      </c>
      <c r="U307" s="45">
        <v>11.476426799007445</v>
      </c>
      <c r="V307" s="45">
        <v>60.7940446650124</v>
      </c>
      <c r="W307" s="45">
        <v>27.729528535980148</v>
      </c>
      <c r="X307" s="46">
        <v>12.903225806451612</v>
      </c>
      <c r="Y307" s="47" t="s">
        <v>111</v>
      </c>
    </row>
    <row r="308" spans="1:25" ht="12" customHeight="1">
      <c r="A308" s="24" t="s">
        <v>112</v>
      </c>
      <c r="B308" s="44"/>
      <c r="C308" s="44">
        <v>1553</v>
      </c>
      <c r="D308" s="44">
        <v>1</v>
      </c>
      <c r="E308" s="44">
        <v>3</v>
      </c>
      <c r="F308" s="44">
        <f t="shared" si="135"/>
        <v>-2</v>
      </c>
      <c r="G308" s="44">
        <v>2</v>
      </c>
      <c r="H308" s="44">
        <v>2</v>
      </c>
      <c r="I308" s="44">
        <v>0</v>
      </c>
      <c r="J308" s="44">
        <v>1</v>
      </c>
      <c r="K308" s="44">
        <v>1</v>
      </c>
      <c r="L308" s="44">
        <v>0</v>
      </c>
      <c r="M308" s="44">
        <f t="shared" si="136"/>
        <v>2</v>
      </c>
      <c r="N308" s="44">
        <f t="shared" si="137"/>
        <v>0</v>
      </c>
      <c r="P308" s="44">
        <v>166</v>
      </c>
      <c r="Q308" s="44">
        <v>786</v>
      </c>
      <c r="R308" s="44">
        <v>601</v>
      </c>
      <c r="S308" s="44">
        <v>325</v>
      </c>
      <c r="T308" s="44">
        <v>0</v>
      </c>
      <c r="U308" s="45">
        <v>10.688989053444946</v>
      </c>
      <c r="V308" s="45">
        <v>50.611719253058595</v>
      </c>
      <c r="W308" s="45">
        <v>38.699291693496455</v>
      </c>
      <c r="X308" s="46">
        <v>20.927237604636186</v>
      </c>
      <c r="Y308" s="47" t="s">
        <v>112</v>
      </c>
    </row>
    <row r="309" spans="1:25" ht="12" customHeight="1">
      <c r="A309" s="24" t="s">
        <v>206</v>
      </c>
      <c r="B309" s="44">
        <v>3541</v>
      </c>
      <c r="C309" s="44">
        <f>C310+C311</f>
        <v>11014</v>
      </c>
      <c r="D309" s="44">
        <f>D310+D311</f>
        <v>11</v>
      </c>
      <c r="E309" s="44">
        <f>E310+E311</f>
        <v>7</v>
      </c>
      <c r="F309" s="44">
        <f t="shared" si="135"/>
        <v>4</v>
      </c>
      <c r="G309" s="44">
        <f t="shared" ref="G309:L309" si="142">G310+G311</f>
        <v>24</v>
      </c>
      <c r="H309" s="44">
        <f t="shared" si="142"/>
        <v>17</v>
      </c>
      <c r="I309" s="44">
        <f t="shared" si="142"/>
        <v>0</v>
      </c>
      <c r="J309" s="44">
        <f t="shared" si="142"/>
        <v>8</v>
      </c>
      <c r="K309" s="44">
        <f t="shared" si="142"/>
        <v>11</v>
      </c>
      <c r="L309" s="44">
        <f t="shared" si="142"/>
        <v>0</v>
      </c>
      <c r="M309" s="44">
        <f t="shared" si="136"/>
        <v>22</v>
      </c>
      <c r="N309" s="44">
        <f t="shared" si="137"/>
        <v>26</v>
      </c>
      <c r="P309" s="44">
        <v>1794</v>
      </c>
      <c r="Q309" s="44">
        <v>7049</v>
      </c>
      <c r="R309" s="44">
        <v>2171</v>
      </c>
      <c r="S309" s="44">
        <v>1089</v>
      </c>
      <c r="T309" s="44">
        <v>0</v>
      </c>
      <c r="U309" s="45">
        <v>16.288360268748864</v>
      </c>
      <c r="V309" s="45">
        <v>64.000363174142009</v>
      </c>
      <c r="W309" s="45">
        <v>19.711276557109134</v>
      </c>
      <c r="X309" s="46">
        <v>9.887416015979662</v>
      </c>
      <c r="Y309" s="47" t="s">
        <v>206</v>
      </c>
    </row>
    <row r="310" spans="1:25" ht="12" customHeight="1">
      <c r="A310" s="24" t="s">
        <v>111</v>
      </c>
      <c r="B310" s="44"/>
      <c r="C310" s="44">
        <v>5439</v>
      </c>
      <c r="D310" s="44">
        <v>6</v>
      </c>
      <c r="E310" s="44">
        <v>6</v>
      </c>
      <c r="F310" s="44">
        <f t="shared" si="135"/>
        <v>0</v>
      </c>
      <c r="G310" s="44">
        <v>10</v>
      </c>
      <c r="H310" s="44">
        <v>7</v>
      </c>
      <c r="I310" s="44">
        <v>0</v>
      </c>
      <c r="J310" s="44">
        <v>1</v>
      </c>
      <c r="K310" s="44">
        <v>6</v>
      </c>
      <c r="L310" s="44">
        <v>0</v>
      </c>
      <c r="M310" s="44">
        <f t="shared" si="136"/>
        <v>10</v>
      </c>
      <c r="N310" s="44">
        <f t="shared" si="137"/>
        <v>10</v>
      </c>
      <c r="P310" s="44">
        <v>898</v>
      </c>
      <c r="Q310" s="44">
        <v>3650</v>
      </c>
      <c r="R310" s="44">
        <v>891</v>
      </c>
      <c r="S310" s="44">
        <v>380</v>
      </c>
      <c r="T310" s="44">
        <v>0</v>
      </c>
      <c r="U310" s="45">
        <v>16.510387938959369</v>
      </c>
      <c r="V310" s="45">
        <v>67.107924250781394</v>
      </c>
      <c r="W310" s="45">
        <v>16.381687810259237</v>
      </c>
      <c r="X310" s="46">
        <v>6.986578415149844</v>
      </c>
      <c r="Y310" s="47" t="s">
        <v>111</v>
      </c>
    </row>
    <row r="311" spans="1:25" ht="12" customHeight="1">
      <c r="A311" s="24" t="s">
        <v>112</v>
      </c>
      <c r="B311" s="44"/>
      <c r="C311" s="44">
        <v>5575</v>
      </c>
      <c r="D311" s="44">
        <v>5</v>
      </c>
      <c r="E311" s="44">
        <v>1</v>
      </c>
      <c r="F311" s="44">
        <f t="shared" si="135"/>
        <v>4</v>
      </c>
      <c r="G311" s="44">
        <v>14</v>
      </c>
      <c r="H311" s="44">
        <v>10</v>
      </c>
      <c r="I311" s="44">
        <v>0</v>
      </c>
      <c r="J311" s="44">
        <v>7</v>
      </c>
      <c r="K311" s="44">
        <v>5</v>
      </c>
      <c r="L311" s="44">
        <v>0</v>
      </c>
      <c r="M311" s="44">
        <f t="shared" si="136"/>
        <v>12</v>
      </c>
      <c r="N311" s="44">
        <f t="shared" si="137"/>
        <v>16</v>
      </c>
      <c r="P311" s="44">
        <v>896</v>
      </c>
      <c r="Q311" s="44">
        <v>3399</v>
      </c>
      <c r="R311" s="44">
        <v>1280</v>
      </c>
      <c r="S311" s="44">
        <v>709</v>
      </c>
      <c r="T311" s="44">
        <v>0</v>
      </c>
      <c r="U311" s="45">
        <v>16.071748878923767</v>
      </c>
      <c r="V311" s="45">
        <v>60.96860986547086</v>
      </c>
      <c r="W311" s="45">
        <v>22.95964125560538</v>
      </c>
      <c r="X311" s="46">
        <v>12.717488789237668</v>
      </c>
      <c r="Y311" s="47" t="s">
        <v>112</v>
      </c>
    </row>
    <row r="312" spans="1:25" ht="12" customHeight="1">
      <c r="A312" s="24" t="s">
        <v>207</v>
      </c>
      <c r="B312" s="44">
        <v>2404</v>
      </c>
      <c r="C312" s="44">
        <f>C313+C314</f>
        <v>7379</v>
      </c>
      <c r="D312" s="44">
        <f>D313+D314</f>
        <v>6</v>
      </c>
      <c r="E312" s="44">
        <f>E313+E314</f>
        <v>5</v>
      </c>
      <c r="F312" s="44">
        <f t="shared" si="135"/>
        <v>1</v>
      </c>
      <c r="G312" s="44">
        <f t="shared" ref="G312:L312" si="143">G313+G314</f>
        <v>12</v>
      </c>
      <c r="H312" s="44">
        <f t="shared" si="143"/>
        <v>7</v>
      </c>
      <c r="I312" s="44">
        <f t="shared" si="143"/>
        <v>0</v>
      </c>
      <c r="J312" s="44">
        <f t="shared" si="143"/>
        <v>11</v>
      </c>
      <c r="K312" s="44">
        <f t="shared" si="143"/>
        <v>7</v>
      </c>
      <c r="L312" s="44">
        <f t="shared" si="143"/>
        <v>0</v>
      </c>
      <c r="M312" s="44">
        <f t="shared" si="136"/>
        <v>1</v>
      </c>
      <c r="N312" s="44">
        <f t="shared" si="137"/>
        <v>2</v>
      </c>
      <c r="P312" s="44">
        <v>1039</v>
      </c>
      <c r="Q312" s="44">
        <v>4571</v>
      </c>
      <c r="R312" s="44">
        <v>1769</v>
      </c>
      <c r="S312" s="44">
        <v>880</v>
      </c>
      <c r="T312" s="44">
        <v>0</v>
      </c>
      <c r="U312" s="45">
        <v>14.080498712562678</v>
      </c>
      <c r="V312" s="45">
        <v>61.946063152188643</v>
      </c>
      <c r="W312" s="45">
        <v>23.973438135248678</v>
      </c>
      <c r="X312" s="46">
        <v>11.925735194470795</v>
      </c>
      <c r="Y312" s="47" t="s">
        <v>207</v>
      </c>
    </row>
    <row r="313" spans="1:25" ht="12" customHeight="1">
      <c r="A313" s="24" t="s">
        <v>111</v>
      </c>
      <c r="B313" s="44"/>
      <c r="C313" s="44">
        <v>3628</v>
      </c>
      <c r="D313" s="44">
        <v>4</v>
      </c>
      <c r="E313" s="44">
        <v>3</v>
      </c>
      <c r="F313" s="44">
        <f t="shared" si="135"/>
        <v>1</v>
      </c>
      <c r="G313" s="44">
        <v>6</v>
      </c>
      <c r="H313" s="44">
        <v>4</v>
      </c>
      <c r="I313" s="44">
        <v>0</v>
      </c>
      <c r="J313" s="44">
        <v>5</v>
      </c>
      <c r="K313" s="44">
        <v>3</v>
      </c>
      <c r="L313" s="44">
        <v>0</v>
      </c>
      <c r="M313" s="44">
        <f t="shared" si="136"/>
        <v>2</v>
      </c>
      <c r="N313" s="44">
        <f t="shared" si="137"/>
        <v>3</v>
      </c>
      <c r="P313" s="44">
        <v>542</v>
      </c>
      <c r="Q313" s="44">
        <v>2383</v>
      </c>
      <c r="R313" s="44">
        <v>703</v>
      </c>
      <c r="S313" s="44">
        <v>323</v>
      </c>
      <c r="T313" s="44">
        <v>0</v>
      </c>
      <c r="U313" s="45">
        <v>14.939360529217199</v>
      </c>
      <c r="V313" s="45">
        <v>65.683572216097019</v>
      </c>
      <c r="W313" s="45">
        <v>19.37706725468578</v>
      </c>
      <c r="X313" s="46">
        <v>8.902976846747519</v>
      </c>
      <c r="Y313" s="47" t="s">
        <v>111</v>
      </c>
    </row>
    <row r="314" spans="1:25" ht="12" customHeight="1">
      <c r="A314" s="24" t="s">
        <v>112</v>
      </c>
      <c r="B314" s="44"/>
      <c r="C314" s="44">
        <v>3751</v>
      </c>
      <c r="D314" s="44">
        <v>2</v>
      </c>
      <c r="E314" s="44">
        <v>2</v>
      </c>
      <c r="F314" s="44">
        <f t="shared" si="135"/>
        <v>0</v>
      </c>
      <c r="G314" s="44">
        <v>6</v>
      </c>
      <c r="H314" s="44">
        <v>3</v>
      </c>
      <c r="I314" s="44">
        <v>0</v>
      </c>
      <c r="J314" s="44">
        <v>6</v>
      </c>
      <c r="K314" s="44">
        <v>4</v>
      </c>
      <c r="L314" s="44">
        <v>0</v>
      </c>
      <c r="M314" s="44">
        <f t="shared" si="136"/>
        <v>-1</v>
      </c>
      <c r="N314" s="44">
        <f t="shared" si="137"/>
        <v>-1</v>
      </c>
      <c r="P314" s="44">
        <v>497</v>
      </c>
      <c r="Q314" s="44">
        <v>2188</v>
      </c>
      <c r="R314" s="44">
        <v>1066</v>
      </c>
      <c r="S314" s="44">
        <v>557</v>
      </c>
      <c r="T314" s="44">
        <v>0</v>
      </c>
      <c r="U314" s="45">
        <v>13.249800053319117</v>
      </c>
      <c r="V314" s="45">
        <v>58.331111703545723</v>
      </c>
      <c r="W314" s="45">
        <v>28.419088243135164</v>
      </c>
      <c r="X314" s="46">
        <v>14.849373500399892</v>
      </c>
      <c r="Y314" s="47" t="s">
        <v>112</v>
      </c>
    </row>
    <row r="315" spans="1:25" ht="12" customHeight="1">
      <c r="A315" s="24" t="s">
        <v>208</v>
      </c>
      <c r="B315" s="44">
        <v>7093</v>
      </c>
      <c r="C315" s="44">
        <f>C316+C317</f>
        <v>22009</v>
      </c>
      <c r="D315" s="44">
        <f>D316+D317</f>
        <v>16</v>
      </c>
      <c r="E315" s="44">
        <f>E316+E317</f>
        <v>27</v>
      </c>
      <c r="F315" s="44">
        <f t="shared" si="135"/>
        <v>-11</v>
      </c>
      <c r="G315" s="44">
        <f t="shared" ref="G315:L315" si="144">G316+G317</f>
        <v>17</v>
      </c>
      <c r="H315" s="44">
        <f t="shared" si="144"/>
        <v>19</v>
      </c>
      <c r="I315" s="44">
        <f t="shared" si="144"/>
        <v>0</v>
      </c>
      <c r="J315" s="44">
        <f t="shared" si="144"/>
        <v>21</v>
      </c>
      <c r="K315" s="44">
        <f t="shared" si="144"/>
        <v>25</v>
      </c>
      <c r="L315" s="44">
        <f t="shared" si="144"/>
        <v>0</v>
      </c>
      <c r="M315" s="44">
        <f t="shared" si="136"/>
        <v>-10</v>
      </c>
      <c r="N315" s="44">
        <f t="shared" si="137"/>
        <v>-21</v>
      </c>
      <c r="P315" s="44">
        <v>3255</v>
      </c>
      <c r="Q315" s="44">
        <v>13541</v>
      </c>
      <c r="R315" s="44">
        <v>5210</v>
      </c>
      <c r="S315" s="44">
        <v>2556</v>
      </c>
      <c r="T315" s="44">
        <v>3</v>
      </c>
      <c r="U315" s="45">
        <v>14.789404334590394</v>
      </c>
      <c r="V315" s="45">
        <v>61.524830751056378</v>
      </c>
      <c r="W315" s="45">
        <v>23.672134126948066</v>
      </c>
      <c r="X315" s="46">
        <v>11.613430869189877</v>
      </c>
      <c r="Y315" s="47" t="s">
        <v>208</v>
      </c>
    </row>
    <row r="316" spans="1:25" ht="12" customHeight="1">
      <c r="A316" s="24" t="s">
        <v>111</v>
      </c>
      <c r="B316" s="44"/>
      <c r="C316" s="44">
        <v>10641</v>
      </c>
      <c r="D316" s="44">
        <v>9</v>
      </c>
      <c r="E316" s="44">
        <v>17</v>
      </c>
      <c r="F316" s="44">
        <f t="shared" si="135"/>
        <v>-8</v>
      </c>
      <c r="G316" s="44">
        <v>7</v>
      </c>
      <c r="H316" s="44">
        <v>10</v>
      </c>
      <c r="I316" s="44">
        <v>0</v>
      </c>
      <c r="J316" s="44">
        <v>13</v>
      </c>
      <c r="K316" s="44">
        <v>10</v>
      </c>
      <c r="L316" s="44">
        <v>0</v>
      </c>
      <c r="M316" s="44">
        <f t="shared" si="136"/>
        <v>-6</v>
      </c>
      <c r="N316" s="44">
        <f t="shared" si="137"/>
        <v>-14</v>
      </c>
      <c r="P316" s="44">
        <v>1628</v>
      </c>
      <c r="Q316" s="44">
        <v>6931</v>
      </c>
      <c r="R316" s="44">
        <v>2081</v>
      </c>
      <c r="S316" s="44">
        <v>915</v>
      </c>
      <c r="T316" s="44">
        <v>1</v>
      </c>
      <c r="U316" s="45">
        <v>15.29931397425054</v>
      </c>
      <c r="V316" s="45">
        <v>65.134855746640355</v>
      </c>
      <c r="W316" s="45">
        <v>19.556432666102811</v>
      </c>
      <c r="X316" s="46">
        <v>8.5988159007612079</v>
      </c>
      <c r="Y316" s="47" t="s">
        <v>111</v>
      </c>
    </row>
    <row r="317" spans="1:25" ht="12" customHeight="1">
      <c r="A317" s="24" t="s">
        <v>112</v>
      </c>
      <c r="B317" s="44"/>
      <c r="C317" s="44">
        <v>11368</v>
      </c>
      <c r="D317" s="44">
        <v>7</v>
      </c>
      <c r="E317" s="44">
        <v>10</v>
      </c>
      <c r="F317" s="44">
        <f t="shared" si="135"/>
        <v>-3</v>
      </c>
      <c r="G317" s="44">
        <v>10</v>
      </c>
      <c r="H317" s="44">
        <v>9</v>
      </c>
      <c r="I317" s="44">
        <v>0</v>
      </c>
      <c r="J317" s="44">
        <v>8</v>
      </c>
      <c r="K317" s="44">
        <v>15</v>
      </c>
      <c r="L317" s="44">
        <v>0</v>
      </c>
      <c r="M317" s="44">
        <f t="shared" si="136"/>
        <v>-4</v>
      </c>
      <c r="N317" s="44">
        <f t="shared" si="137"/>
        <v>-7</v>
      </c>
      <c r="P317" s="44">
        <v>1627</v>
      </c>
      <c r="Q317" s="44">
        <v>6610</v>
      </c>
      <c r="R317" s="44">
        <v>3129</v>
      </c>
      <c r="S317" s="44">
        <v>1641</v>
      </c>
      <c r="T317" s="44">
        <v>2</v>
      </c>
      <c r="U317" s="45">
        <v>14.312104152005631</v>
      </c>
      <c r="V317" s="45">
        <v>58.145672061928224</v>
      </c>
      <c r="W317" s="45">
        <v>27.524630541871918</v>
      </c>
      <c r="X317" s="46">
        <v>14.435256861365236</v>
      </c>
      <c r="Y317" s="47" t="s">
        <v>112</v>
      </c>
    </row>
    <row r="318" spans="1:25" ht="12" customHeight="1">
      <c r="A318" s="24" t="s">
        <v>209</v>
      </c>
      <c r="B318" s="44">
        <v>452</v>
      </c>
      <c r="C318" s="44">
        <f>C319+C320</f>
        <v>1628</v>
      </c>
      <c r="D318" s="44">
        <f>D319+D320</f>
        <v>1</v>
      </c>
      <c r="E318" s="44">
        <f>E319+E320</f>
        <v>0</v>
      </c>
      <c r="F318" s="44">
        <f t="shared" si="135"/>
        <v>1</v>
      </c>
      <c r="G318" s="44">
        <f t="shared" ref="G318:L318" si="145">G319+G320</f>
        <v>0</v>
      </c>
      <c r="H318" s="44">
        <f t="shared" si="145"/>
        <v>4</v>
      </c>
      <c r="I318" s="44">
        <f t="shared" si="145"/>
        <v>0</v>
      </c>
      <c r="J318" s="44">
        <f t="shared" si="145"/>
        <v>1</v>
      </c>
      <c r="K318" s="44">
        <f t="shared" si="145"/>
        <v>0</v>
      </c>
      <c r="L318" s="44">
        <f t="shared" si="145"/>
        <v>0</v>
      </c>
      <c r="M318" s="44">
        <f t="shared" si="136"/>
        <v>3</v>
      </c>
      <c r="N318" s="44">
        <f t="shared" si="137"/>
        <v>4</v>
      </c>
      <c r="P318" s="44">
        <v>226</v>
      </c>
      <c r="Q318" s="44">
        <v>887</v>
      </c>
      <c r="R318" s="44">
        <v>515</v>
      </c>
      <c r="S318" s="44">
        <v>266</v>
      </c>
      <c r="T318" s="44">
        <v>0</v>
      </c>
      <c r="U318" s="45">
        <v>13.882063882063884</v>
      </c>
      <c r="V318" s="45">
        <v>54.484029484029485</v>
      </c>
      <c r="W318" s="45">
        <v>31.633906633906633</v>
      </c>
      <c r="X318" s="46">
        <v>16.339066339066338</v>
      </c>
      <c r="Y318" s="47" t="s">
        <v>209</v>
      </c>
    </row>
    <row r="319" spans="1:25" ht="12" customHeight="1">
      <c r="A319" s="24" t="s">
        <v>111</v>
      </c>
      <c r="B319" s="44" t="s">
        <v>98</v>
      </c>
      <c r="C319" s="44">
        <v>853</v>
      </c>
      <c r="D319" s="44">
        <v>0</v>
      </c>
      <c r="E319" s="44">
        <v>0</v>
      </c>
      <c r="F319" s="44">
        <f t="shared" si="135"/>
        <v>0</v>
      </c>
      <c r="G319" s="44">
        <v>0</v>
      </c>
      <c r="H319" s="44">
        <v>1</v>
      </c>
      <c r="I319" s="44">
        <v>0</v>
      </c>
      <c r="J319" s="44">
        <v>0</v>
      </c>
      <c r="K319" s="44">
        <v>0</v>
      </c>
      <c r="L319" s="44">
        <v>0</v>
      </c>
      <c r="M319" s="44">
        <f t="shared" si="136"/>
        <v>1</v>
      </c>
      <c r="N319" s="44">
        <f t="shared" si="137"/>
        <v>1</v>
      </c>
      <c r="P319" s="44">
        <v>133</v>
      </c>
      <c r="Q319" s="44">
        <v>502</v>
      </c>
      <c r="R319" s="44">
        <v>218</v>
      </c>
      <c r="S319" s="44">
        <v>99</v>
      </c>
      <c r="T319" s="44">
        <v>0</v>
      </c>
      <c r="U319" s="45">
        <v>15.592028135990621</v>
      </c>
      <c r="V319" s="45">
        <v>58.85111371629543</v>
      </c>
      <c r="W319" s="45">
        <v>25.55685814771395</v>
      </c>
      <c r="X319" s="46">
        <v>11.606096131301289</v>
      </c>
      <c r="Y319" s="47" t="s">
        <v>111</v>
      </c>
    </row>
    <row r="320" spans="1:25" ht="12" customHeight="1">
      <c r="A320" s="24" t="s">
        <v>112</v>
      </c>
      <c r="B320" s="49" t="s">
        <v>98</v>
      </c>
      <c r="C320" s="49">
        <v>775</v>
      </c>
      <c r="D320" s="49">
        <v>1</v>
      </c>
      <c r="E320" s="49">
        <v>0</v>
      </c>
      <c r="F320" s="49">
        <f t="shared" si="135"/>
        <v>1</v>
      </c>
      <c r="G320" s="49">
        <v>0</v>
      </c>
      <c r="H320" s="49">
        <v>3</v>
      </c>
      <c r="I320" s="49">
        <v>0</v>
      </c>
      <c r="J320" s="49">
        <v>1</v>
      </c>
      <c r="K320" s="49">
        <v>0</v>
      </c>
      <c r="L320" s="49">
        <v>0</v>
      </c>
      <c r="M320" s="49">
        <f t="shared" si="136"/>
        <v>2</v>
      </c>
      <c r="N320" s="49">
        <f t="shared" si="137"/>
        <v>3</v>
      </c>
      <c r="P320" s="49">
        <v>93</v>
      </c>
      <c r="Q320" s="49">
        <v>385</v>
      </c>
      <c r="R320" s="49">
        <v>297</v>
      </c>
      <c r="S320" s="49">
        <v>167</v>
      </c>
      <c r="T320" s="49">
        <v>0</v>
      </c>
      <c r="U320" s="50">
        <v>12</v>
      </c>
      <c r="V320" s="50">
        <v>49.677419354838712</v>
      </c>
      <c r="W320" s="50">
        <v>38.322580645161288</v>
      </c>
      <c r="X320" s="51">
        <v>21.548387096774192</v>
      </c>
      <c r="Y320" s="47" t="s">
        <v>112</v>
      </c>
    </row>
    <row r="321" spans="1:25" ht="12" customHeight="1">
      <c r="A321" s="24" t="s">
        <v>210</v>
      </c>
      <c r="B321" s="44">
        <f>SUM(B324:B335)</f>
        <v>11546</v>
      </c>
      <c r="C321" s="44">
        <f t="shared" ref="C321:E323" si="146">C324+C327+C330+C333</f>
        <v>41393</v>
      </c>
      <c r="D321" s="44">
        <f t="shared" si="146"/>
        <v>24</v>
      </c>
      <c r="E321" s="44">
        <f t="shared" si="146"/>
        <v>40</v>
      </c>
      <c r="F321" s="44">
        <f t="shared" si="135"/>
        <v>-16</v>
      </c>
      <c r="G321" s="44">
        <f t="shared" ref="G321:L323" si="147">G324+G327+G330+G333</f>
        <v>34</v>
      </c>
      <c r="H321" s="44">
        <f t="shared" si="147"/>
        <v>26</v>
      </c>
      <c r="I321" s="44">
        <f t="shared" si="147"/>
        <v>0</v>
      </c>
      <c r="J321" s="44">
        <f t="shared" si="147"/>
        <v>57</v>
      </c>
      <c r="K321" s="44">
        <f t="shared" si="147"/>
        <v>31</v>
      </c>
      <c r="L321" s="44">
        <f t="shared" si="147"/>
        <v>1</v>
      </c>
      <c r="M321" s="44">
        <f t="shared" si="136"/>
        <v>-29</v>
      </c>
      <c r="N321" s="44">
        <f t="shared" si="137"/>
        <v>-45</v>
      </c>
      <c r="P321" s="44">
        <v>5803</v>
      </c>
      <c r="Q321" s="44">
        <v>24640</v>
      </c>
      <c r="R321" s="44">
        <v>10950</v>
      </c>
      <c r="S321" s="44">
        <v>5566</v>
      </c>
      <c r="T321" s="44">
        <v>0</v>
      </c>
      <c r="U321" s="45">
        <v>14.019278621989226</v>
      </c>
      <c r="V321" s="45">
        <v>59.526973159712995</v>
      </c>
      <c r="W321" s="45">
        <v>26.453748218297779</v>
      </c>
      <c r="X321" s="46">
        <v>13.446718044113739</v>
      </c>
      <c r="Y321" s="47" t="s">
        <v>210</v>
      </c>
    </row>
    <row r="322" spans="1:25" ht="12" customHeight="1">
      <c r="A322" s="24" t="s">
        <v>106</v>
      </c>
      <c r="B322" s="44" t="s">
        <v>98</v>
      </c>
      <c r="C322" s="44">
        <f t="shared" si="146"/>
        <v>20022</v>
      </c>
      <c r="D322" s="44">
        <f t="shared" si="146"/>
        <v>11</v>
      </c>
      <c r="E322" s="44">
        <f t="shared" si="146"/>
        <v>25</v>
      </c>
      <c r="F322" s="44">
        <f t="shared" si="135"/>
        <v>-14</v>
      </c>
      <c r="G322" s="44">
        <f t="shared" si="147"/>
        <v>14</v>
      </c>
      <c r="H322" s="44">
        <f t="shared" si="147"/>
        <v>15</v>
      </c>
      <c r="I322" s="44">
        <f t="shared" si="147"/>
        <v>0</v>
      </c>
      <c r="J322" s="44">
        <f t="shared" si="147"/>
        <v>18</v>
      </c>
      <c r="K322" s="44">
        <f t="shared" si="147"/>
        <v>15</v>
      </c>
      <c r="L322" s="44">
        <f t="shared" si="147"/>
        <v>1</v>
      </c>
      <c r="M322" s="44">
        <f t="shared" si="136"/>
        <v>-5</v>
      </c>
      <c r="N322" s="44">
        <f t="shared" si="137"/>
        <v>-19</v>
      </c>
      <c r="P322" s="44">
        <v>2988</v>
      </c>
      <c r="Q322" s="44">
        <v>12667</v>
      </c>
      <c r="R322" s="44">
        <v>4367</v>
      </c>
      <c r="S322" s="44">
        <v>2003</v>
      </c>
      <c r="T322" s="44">
        <v>0</v>
      </c>
      <c r="U322" s="45">
        <v>14.92358405753671</v>
      </c>
      <c r="V322" s="45">
        <v>63.265408051143744</v>
      </c>
      <c r="W322" s="45">
        <v>21.811007891319548</v>
      </c>
      <c r="X322" s="46">
        <v>10.003995604834682</v>
      </c>
      <c r="Y322" s="47" t="s">
        <v>106</v>
      </c>
    </row>
    <row r="323" spans="1:25" ht="12" customHeight="1">
      <c r="A323" s="24" t="s">
        <v>107</v>
      </c>
      <c r="B323" s="49" t="s">
        <v>98</v>
      </c>
      <c r="C323" s="49">
        <f t="shared" si="146"/>
        <v>21371</v>
      </c>
      <c r="D323" s="49">
        <f t="shared" si="146"/>
        <v>13</v>
      </c>
      <c r="E323" s="49">
        <f t="shared" si="146"/>
        <v>15</v>
      </c>
      <c r="F323" s="49">
        <f t="shared" si="135"/>
        <v>-2</v>
      </c>
      <c r="G323" s="49">
        <f t="shared" si="147"/>
        <v>20</v>
      </c>
      <c r="H323" s="49">
        <f t="shared" si="147"/>
        <v>11</v>
      </c>
      <c r="I323" s="49">
        <f t="shared" si="147"/>
        <v>0</v>
      </c>
      <c r="J323" s="49">
        <f t="shared" si="147"/>
        <v>39</v>
      </c>
      <c r="K323" s="49">
        <f t="shared" si="147"/>
        <v>16</v>
      </c>
      <c r="L323" s="49">
        <f t="shared" si="147"/>
        <v>0</v>
      </c>
      <c r="M323" s="49">
        <f t="shared" si="136"/>
        <v>-24</v>
      </c>
      <c r="N323" s="49">
        <f t="shared" si="137"/>
        <v>-26</v>
      </c>
      <c r="P323" s="49">
        <v>2815</v>
      </c>
      <c r="Q323" s="49">
        <v>11973</v>
      </c>
      <c r="R323" s="49">
        <v>6583</v>
      </c>
      <c r="S323" s="49">
        <v>3563</v>
      </c>
      <c r="T323" s="49">
        <v>0</v>
      </c>
      <c r="U323" s="50">
        <v>13.172055589350053</v>
      </c>
      <c r="V323" s="50">
        <v>56.024519208272892</v>
      </c>
      <c r="W323" s="50">
        <v>30.803425202377056</v>
      </c>
      <c r="X323" s="51">
        <v>16.672125777923355</v>
      </c>
      <c r="Y323" s="47" t="s">
        <v>107</v>
      </c>
    </row>
    <row r="324" spans="1:25" ht="12" customHeight="1">
      <c r="A324" s="24" t="s">
        <v>211</v>
      </c>
      <c r="B324" s="44">
        <v>2488</v>
      </c>
      <c r="C324" s="44">
        <f>C325+C326</f>
        <v>8819</v>
      </c>
      <c r="D324" s="44">
        <f>D325+D326</f>
        <v>2</v>
      </c>
      <c r="E324" s="44">
        <f>E325+E326</f>
        <v>3</v>
      </c>
      <c r="F324" s="44">
        <f t="shared" si="135"/>
        <v>-1</v>
      </c>
      <c r="G324" s="44">
        <f t="shared" ref="G324:L324" si="148">G325+G326</f>
        <v>8</v>
      </c>
      <c r="H324" s="44">
        <f t="shared" si="148"/>
        <v>7</v>
      </c>
      <c r="I324" s="44">
        <f t="shared" si="148"/>
        <v>0</v>
      </c>
      <c r="J324" s="44">
        <f t="shared" si="148"/>
        <v>10</v>
      </c>
      <c r="K324" s="44">
        <f t="shared" si="148"/>
        <v>9</v>
      </c>
      <c r="L324" s="44">
        <f t="shared" si="148"/>
        <v>1</v>
      </c>
      <c r="M324" s="44">
        <f t="shared" si="136"/>
        <v>-5</v>
      </c>
      <c r="N324" s="44">
        <f t="shared" si="137"/>
        <v>-6</v>
      </c>
      <c r="P324" s="44">
        <v>1272</v>
      </c>
      <c r="Q324" s="44">
        <v>5355</v>
      </c>
      <c r="R324" s="44">
        <v>2192</v>
      </c>
      <c r="S324" s="44">
        <v>1179</v>
      </c>
      <c r="T324" s="44">
        <v>0</v>
      </c>
      <c r="U324" s="45">
        <v>14.423404014060552</v>
      </c>
      <c r="V324" s="45">
        <v>60.721170200703021</v>
      </c>
      <c r="W324" s="45">
        <v>24.85542578523642</v>
      </c>
      <c r="X324" s="46">
        <v>13.36886268284386</v>
      </c>
      <c r="Y324" s="47" t="s">
        <v>211</v>
      </c>
    </row>
    <row r="325" spans="1:25" ht="12" customHeight="1">
      <c r="A325" s="24" t="s">
        <v>111</v>
      </c>
      <c r="B325" s="44"/>
      <c r="C325" s="44">
        <v>4295</v>
      </c>
      <c r="D325" s="44">
        <v>1</v>
      </c>
      <c r="E325" s="44">
        <v>3</v>
      </c>
      <c r="F325" s="44">
        <f t="shared" si="135"/>
        <v>-2</v>
      </c>
      <c r="G325" s="44">
        <v>3</v>
      </c>
      <c r="H325" s="44">
        <v>4</v>
      </c>
      <c r="I325" s="44">
        <v>0</v>
      </c>
      <c r="J325" s="44">
        <v>1</v>
      </c>
      <c r="K325" s="44">
        <v>5</v>
      </c>
      <c r="L325" s="44">
        <v>1</v>
      </c>
      <c r="M325" s="44">
        <f t="shared" si="136"/>
        <v>0</v>
      </c>
      <c r="N325" s="44">
        <f t="shared" si="137"/>
        <v>-2</v>
      </c>
      <c r="P325" s="44">
        <v>684</v>
      </c>
      <c r="Q325" s="44">
        <v>2729</v>
      </c>
      <c r="R325" s="44">
        <v>882</v>
      </c>
      <c r="S325" s="44">
        <v>426</v>
      </c>
      <c r="T325" s="44">
        <v>0</v>
      </c>
      <c r="U325" s="45">
        <v>15.925494761350405</v>
      </c>
      <c r="V325" s="45">
        <v>63.538998835855644</v>
      </c>
      <c r="W325" s="45">
        <v>20.535506402793946</v>
      </c>
      <c r="X325" s="46">
        <v>9.9185098952270074</v>
      </c>
      <c r="Y325" s="47" t="s">
        <v>111</v>
      </c>
    </row>
    <row r="326" spans="1:25" ht="12" customHeight="1">
      <c r="A326" s="24" t="s">
        <v>112</v>
      </c>
      <c r="B326" s="44"/>
      <c r="C326" s="44">
        <v>4524</v>
      </c>
      <c r="D326" s="44">
        <v>1</v>
      </c>
      <c r="E326" s="44">
        <v>0</v>
      </c>
      <c r="F326" s="44">
        <f t="shared" si="135"/>
        <v>1</v>
      </c>
      <c r="G326" s="44">
        <v>5</v>
      </c>
      <c r="H326" s="44">
        <v>3</v>
      </c>
      <c r="I326" s="44">
        <v>0</v>
      </c>
      <c r="J326" s="44">
        <v>9</v>
      </c>
      <c r="K326" s="44">
        <v>4</v>
      </c>
      <c r="L326" s="44">
        <v>0</v>
      </c>
      <c r="M326" s="44">
        <f t="shared" si="136"/>
        <v>-5</v>
      </c>
      <c r="N326" s="44">
        <f t="shared" si="137"/>
        <v>-4</v>
      </c>
      <c r="P326" s="44">
        <v>588</v>
      </c>
      <c r="Q326" s="44">
        <v>2626</v>
      </c>
      <c r="R326" s="44">
        <v>1310</v>
      </c>
      <c r="S326" s="44">
        <v>753</v>
      </c>
      <c r="T326" s="44">
        <v>0</v>
      </c>
      <c r="U326" s="45">
        <v>12.9973474801061</v>
      </c>
      <c r="V326" s="45">
        <v>58.045977011494251</v>
      </c>
      <c r="W326" s="45">
        <v>28.956675508399648</v>
      </c>
      <c r="X326" s="46">
        <v>16.644562334217504</v>
      </c>
      <c r="Y326" s="47" t="s">
        <v>112</v>
      </c>
    </row>
    <row r="327" spans="1:25" ht="12" customHeight="1">
      <c r="A327" s="24" t="s">
        <v>212</v>
      </c>
      <c r="B327" s="44">
        <v>3386</v>
      </c>
      <c r="C327" s="44">
        <f>C328+C329</f>
        <v>12295</v>
      </c>
      <c r="D327" s="44">
        <f>D328+D329</f>
        <v>5</v>
      </c>
      <c r="E327" s="44">
        <f>E328+E329</f>
        <v>10</v>
      </c>
      <c r="F327" s="44">
        <f t="shared" si="135"/>
        <v>-5</v>
      </c>
      <c r="G327" s="44">
        <f t="shared" ref="G327:L327" si="149">G328+G329</f>
        <v>11</v>
      </c>
      <c r="H327" s="44">
        <f t="shared" si="149"/>
        <v>9</v>
      </c>
      <c r="I327" s="44">
        <f t="shared" si="149"/>
        <v>0</v>
      </c>
      <c r="J327" s="44">
        <f t="shared" si="149"/>
        <v>15</v>
      </c>
      <c r="K327" s="44">
        <f t="shared" si="149"/>
        <v>9</v>
      </c>
      <c r="L327" s="44">
        <f t="shared" si="149"/>
        <v>0</v>
      </c>
      <c r="M327" s="44">
        <f t="shared" si="136"/>
        <v>-4</v>
      </c>
      <c r="N327" s="44">
        <f t="shared" si="137"/>
        <v>-9</v>
      </c>
      <c r="P327" s="44">
        <v>1606</v>
      </c>
      <c r="Q327" s="44">
        <v>7399</v>
      </c>
      <c r="R327" s="44">
        <v>3290</v>
      </c>
      <c r="S327" s="44">
        <v>1718</v>
      </c>
      <c r="T327" s="44">
        <v>0</v>
      </c>
      <c r="U327" s="45">
        <v>13.062220414802766</v>
      </c>
      <c r="V327" s="45">
        <v>60.178934526230179</v>
      </c>
      <c r="W327" s="45">
        <v>26.758845058967061</v>
      </c>
      <c r="X327" s="46">
        <v>13.973159821065472</v>
      </c>
      <c r="Y327" s="47" t="s">
        <v>212</v>
      </c>
    </row>
    <row r="328" spans="1:25" ht="12" customHeight="1">
      <c r="A328" s="24" t="s">
        <v>111</v>
      </c>
      <c r="B328" s="44"/>
      <c r="C328" s="44">
        <v>5916</v>
      </c>
      <c r="D328" s="44">
        <v>2</v>
      </c>
      <c r="E328" s="44">
        <v>5</v>
      </c>
      <c r="F328" s="44">
        <f t="shared" ref="F328:F341" si="150">D328-E328</f>
        <v>-3</v>
      </c>
      <c r="G328" s="44">
        <v>6</v>
      </c>
      <c r="H328" s="44">
        <v>5</v>
      </c>
      <c r="I328" s="44">
        <v>0</v>
      </c>
      <c r="J328" s="44">
        <v>6</v>
      </c>
      <c r="K328" s="44">
        <v>5</v>
      </c>
      <c r="L328" s="44">
        <v>0</v>
      </c>
      <c r="M328" s="44">
        <f t="shared" ref="M328:M341" si="151">G328+H328+I328-J328-K328-L328</f>
        <v>0</v>
      </c>
      <c r="N328" s="44">
        <f t="shared" ref="N328:N341" si="152">F328+M328</f>
        <v>-3</v>
      </c>
      <c r="P328" s="44">
        <v>830</v>
      </c>
      <c r="Q328" s="44">
        <v>3787</v>
      </c>
      <c r="R328" s="44">
        <v>1299</v>
      </c>
      <c r="S328" s="44">
        <v>622</v>
      </c>
      <c r="T328" s="44">
        <v>0</v>
      </c>
      <c r="U328" s="45">
        <v>14.029749830966869</v>
      </c>
      <c r="V328" s="45">
        <v>64.012846517917509</v>
      </c>
      <c r="W328" s="45">
        <v>21.957403651115616</v>
      </c>
      <c r="X328" s="46">
        <v>10.513860716700474</v>
      </c>
      <c r="Y328" s="47" t="s">
        <v>111</v>
      </c>
    </row>
    <row r="329" spans="1:25" ht="12" customHeight="1">
      <c r="A329" s="24" t="s">
        <v>112</v>
      </c>
      <c r="B329" s="44"/>
      <c r="C329" s="44">
        <v>6379</v>
      </c>
      <c r="D329" s="44">
        <v>3</v>
      </c>
      <c r="E329" s="44">
        <v>5</v>
      </c>
      <c r="F329" s="44">
        <f t="shared" si="150"/>
        <v>-2</v>
      </c>
      <c r="G329" s="44">
        <v>5</v>
      </c>
      <c r="H329" s="44">
        <v>4</v>
      </c>
      <c r="I329" s="44">
        <v>0</v>
      </c>
      <c r="J329" s="44">
        <v>9</v>
      </c>
      <c r="K329" s="44">
        <v>4</v>
      </c>
      <c r="L329" s="44">
        <v>0</v>
      </c>
      <c r="M329" s="44">
        <f t="shared" si="151"/>
        <v>-4</v>
      </c>
      <c r="N329" s="44">
        <f t="shared" si="152"/>
        <v>-6</v>
      </c>
      <c r="P329" s="44">
        <v>776</v>
      </c>
      <c r="Q329" s="44">
        <v>3612</v>
      </c>
      <c r="R329" s="44">
        <v>1991</v>
      </c>
      <c r="S329" s="44">
        <v>1096</v>
      </c>
      <c r="T329" s="44">
        <v>0</v>
      </c>
      <c r="U329" s="45">
        <v>12.164916131055024</v>
      </c>
      <c r="V329" s="45">
        <v>56.623295187333433</v>
      </c>
      <c r="W329" s="45">
        <v>31.211788681611534</v>
      </c>
      <c r="X329" s="46">
        <v>17.181376391283901</v>
      </c>
      <c r="Y329" s="47" t="s">
        <v>112</v>
      </c>
    </row>
    <row r="330" spans="1:25" ht="12" customHeight="1">
      <c r="A330" s="24" t="s">
        <v>213</v>
      </c>
      <c r="B330" s="44">
        <v>3802</v>
      </c>
      <c r="C330" s="44">
        <f>C331+C332</f>
        <v>13448</v>
      </c>
      <c r="D330" s="44">
        <f>D331+D332</f>
        <v>12</v>
      </c>
      <c r="E330" s="44">
        <f>E331+E332</f>
        <v>20</v>
      </c>
      <c r="F330" s="44">
        <f t="shared" si="150"/>
        <v>-8</v>
      </c>
      <c r="G330" s="44">
        <f t="shared" ref="G330:L330" si="153">G331+G332</f>
        <v>12</v>
      </c>
      <c r="H330" s="44">
        <f t="shared" si="153"/>
        <v>8</v>
      </c>
      <c r="I330" s="44">
        <f t="shared" si="153"/>
        <v>0</v>
      </c>
      <c r="J330" s="44">
        <f t="shared" si="153"/>
        <v>21</v>
      </c>
      <c r="K330" s="44">
        <f t="shared" si="153"/>
        <v>9</v>
      </c>
      <c r="L330" s="44">
        <f t="shared" si="153"/>
        <v>0</v>
      </c>
      <c r="M330" s="44">
        <f t="shared" si="151"/>
        <v>-10</v>
      </c>
      <c r="N330" s="44">
        <f t="shared" si="152"/>
        <v>-18</v>
      </c>
      <c r="P330" s="44">
        <v>1902</v>
      </c>
      <c r="Q330" s="44">
        <v>7971</v>
      </c>
      <c r="R330" s="44">
        <v>3575</v>
      </c>
      <c r="S330" s="44">
        <v>1776</v>
      </c>
      <c r="T330" s="44">
        <v>0</v>
      </c>
      <c r="U330" s="45">
        <v>14.143367043426533</v>
      </c>
      <c r="V330" s="45">
        <v>59.27275431290898</v>
      </c>
      <c r="W330" s="45">
        <v>26.583878643664487</v>
      </c>
      <c r="X330" s="46">
        <v>13.206424747174299</v>
      </c>
      <c r="Y330" s="47" t="s">
        <v>213</v>
      </c>
    </row>
    <row r="331" spans="1:25" ht="12" customHeight="1">
      <c r="A331" s="24" t="s">
        <v>111</v>
      </c>
      <c r="B331" s="44"/>
      <c r="C331" s="44">
        <v>6426</v>
      </c>
      <c r="D331" s="44">
        <v>5</v>
      </c>
      <c r="E331" s="44">
        <v>13</v>
      </c>
      <c r="F331" s="44">
        <f t="shared" si="150"/>
        <v>-8</v>
      </c>
      <c r="G331" s="44">
        <v>4</v>
      </c>
      <c r="H331" s="44">
        <v>6</v>
      </c>
      <c r="I331" s="44">
        <v>0</v>
      </c>
      <c r="J331" s="44">
        <v>5</v>
      </c>
      <c r="K331" s="44">
        <v>3</v>
      </c>
      <c r="L331" s="44">
        <v>0</v>
      </c>
      <c r="M331" s="44">
        <f t="shared" si="151"/>
        <v>2</v>
      </c>
      <c r="N331" s="44">
        <f t="shared" si="152"/>
        <v>-6</v>
      </c>
      <c r="P331" s="44">
        <v>982</v>
      </c>
      <c r="Q331" s="44">
        <v>4042</v>
      </c>
      <c r="R331" s="44">
        <v>1402</v>
      </c>
      <c r="S331" s="44">
        <v>610</v>
      </c>
      <c r="T331" s="44">
        <v>0</v>
      </c>
      <c r="U331" s="45">
        <v>15.281668222844694</v>
      </c>
      <c r="V331" s="45">
        <v>62.900715841892307</v>
      </c>
      <c r="W331" s="45">
        <v>21.817615935262992</v>
      </c>
      <c r="X331" s="46">
        <v>9.492685963274198</v>
      </c>
      <c r="Y331" s="47" t="s">
        <v>111</v>
      </c>
    </row>
    <row r="332" spans="1:25" ht="12" customHeight="1">
      <c r="A332" s="24" t="s">
        <v>112</v>
      </c>
      <c r="B332" s="44"/>
      <c r="C332" s="44">
        <v>7022</v>
      </c>
      <c r="D332" s="44">
        <v>7</v>
      </c>
      <c r="E332" s="44">
        <v>7</v>
      </c>
      <c r="F332" s="44">
        <f t="shared" si="150"/>
        <v>0</v>
      </c>
      <c r="G332" s="44">
        <v>8</v>
      </c>
      <c r="H332" s="44">
        <v>2</v>
      </c>
      <c r="I332" s="44">
        <v>0</v>
      </c>
      <c r="J332" s="44">
        <v>16</v>
      </c>
      <c r="K332" s="44">
        <v>6</v>
      </c>
      <c r="L332" s="44">
        <v>0</v>
      </c>
      <c r="M332" s="44">
        <f t="shared" si="151"/>
        <v>-12</v>
      </c>
      <c r="N332" s="44">
        <f t="shared" si="152"/>
        <v>-12</v>
      </c>
      <c r="P332" s="44">
        <v>920</v>
      </c>
      <c r="Q332" s="44">
        <v>3929</v>
      </c>
      <c r="R332" s="44">
        <v>2173</v>
      </c>
      <c r="S332" s="44">
        <v>1166</v>
      </c>
      <c r="T332" s="44">
        <v>0</v>
      </c>
      <c r="U332" s="45">
        <v>13.101680432925091</v>
      </c>
      <c r="V332" s="45">
        <v>55.952720022785527</v>
      </c>
      <c r="W332" s="45">
        <v>30.945599544289376</v>
      </c>
      <c r="X332" s="46">
        <v>16.604955853033324</v>
      </c>
      <c r="Y332" s="47" t="s">
        <v>112</v>
      </c>
    </row>
    <row r="333" spans="1:25" ht="12" customHeight="1">
      <c r="A333" s="24" t="s">
        <v>214</v>
      </c>
      <c r="B333" s="44">
        <v>1870</v>
      </c>
      <c r="C333" s="44">
        <f>C334+C335</f>
        <v>6831</v>
      </c>
      <c r="D333" s="44">
        <f>D334+D335</f>
        <v>5</v>
      </c>
      <c r="E333" s="44">
        <f>E334+E335</f>
        <v>7</v>
      </c>
      <c r="F333" s="44">
        <f t="shared" si="150"/>
        <v>-2</v>
      </c>
      <c r="G333" s="44">
        <f t="shared" ref="G333:L333" si="154">G334+G335</f>
        <v>3</v>
      </c>
      <c r="H333" s="44">
        <f t="shared" si="154"/>
        <v>2</v>
      </c>
      <c r="I333" s="44">
        <f t="shared" si="154"/>
        <v>0</v>
      </c>
      <c r="J333" s="44">
        <f t="shared" si="154"/>
        <v>11</v>
      </c>
      <c r="K333" s="44">
        <f t="shared" si="154"/>
        <v>4</v>
      </c>
      <c r="L333" s="44">
        <f t="shared" si="154"/>
        <v>0</v>
      </c>
      <c r="M333" s="44">
        <f t="shared" si="151"/>
        <v>-10</v>
      </c>
      <c r="N333" s="44">
        <f t="shared" si="152"/>
        <v>-12</v>
      </c>
      <c r="P333" s="44">
        <v>1023</v>
      </c>
      <c r="Q333" s="44">
        <v>3915</v>
      </c>
      <c r="R333" s="44">
        <v>1893</v>
      </c>
      <c r="S333" s="44">
        <v>893</v>
      </c>
      <c r="T333" s="44">
        <v>0</v>
      </c>
      <c r="U333" s="45">
        <v>14.975845410628018</v>
      </c>
      <c r="V333" s="45">
        <v>57.312252964426882</v>
      </c>
      <c r="W333" s="45">
        <v>27.711901624945099</v>
      </c>
      <c r="X333" s="46">
        <v>13.07275655101742</v>
      </c>
      <c r="Y333" s="47" t="s">
        <v>214</v>
      </c>
    </row>
    <row r="334" spans="1:25" ht="12" customHeight="1">
      <c r="A334" s="24" t="s">
        <v>111</v>
      </c>
      <c r="B334" s="44" t="s">
        <v>98</v>
      </c>
      <c r="C334" s="44">
        <v>3385</v>
      </c>
      <c r="D334" s="44">
        <v>3</v>
      </c>
      <c r="E334" s="44">
        <v>4</v>
      </c>
      <c r="F334" s="44">
        <f t="shared" si="150"/>
        <v>-1</v>
      </c>
      <c r="G334" s="44">
        <v>1</v>
      </c>
      <c r="H334" s="44">
        <v>0</v>
      </c>
      <c r="I334" s="44">
        <v>0</v>
      </c>
      <c r="J334" s="44">
        <v>6</v>
      </c>
      <c r="K334" s="44">
        <v>2</v>
      </c>
      <c r="L334" s="44">
        <v>0</v>
      </c>
      <c r="M334" s="44">
        <f t="shared" si="151"/>
        <v>-7</v>
      </c>
      <c r="N334" s="44">
        <f t="shared" si="152"/>
        <v>-8</v>
      </c>
      <c r="P334" s="44">
        <v>492</v>
      </c>
      <c r="Q334" s="44">
        <v>2109</v>
      </c>
      <c r="R334" s="44">
        <v>784</v>
      </c>
      <c r="S334" s="44">
        <v>345</v>
      </c>
      <c r="T334" s="44">
        <v>0</v>
      </c>
      <c r="U334" s="45">
        <v>14.534711964549482</v>
      </c>
      <c r="V334" s="45">
        <v>62.30428360413589</v>
      </c>
      <c r="W334" s="45">
        <v>23.161004431314623</v>
      </c>
      <c r="X334" s="46">
        <v>10.192023633677991</v>
      </c>
      <c r="Y334" s="47" t="s">
        <v>111</v>
      </c>
    </row>
    <row r="335" spans="1:25" ht="12" customHeight="1">
      <c r="A335" s="48" t="s">
        <v>112</v>
      </c>
      <c r="B335" s="49" t="s">
        <v>98</v>
      </c>
      <c r="C335" s="49">
        <v>3446</v>
      </c>
      <c r="D335" s="49">
        <v>2</v>
      </c>
      <c r="E335" s="49">
        <v>3</v>
      </c>
      <c r="F335" s="49">
        <f t="shared" si="150"/>
        <v>-1</v>
      </c>
      <c r="G335" s="49">
        <v>2</v>
      </c>
      <c r="H335" s="49">
        <v>2</v>
      </c>
      <c r="I335" s="49">
        <v>0</v>
      </c>
      <c r="J335" s="49">
        <v>5</v>
      </c>
      <c r="K335" s="49">
        <v>2</v>
      </c>
      <c r="L335" s="49">
        <v>0</v>
      </c>
      <c r="M335" s="49">
        <f t="shared" si="151"/>
        <v>-3</v>
      </c>
      <c r="N335" s="49">
        <f t="shared" si="152"/>
        <v>-4</v>
      </c>
      <c r="P335" s="49">
        <v>531</v>
      </c>
      <c r="Q335" s="49">
        <v>1806</v>
      </c>
      <c r="R335" s="49">
        <v>1109</v>
      </c>
      <c r="S335" s="49">
        <v>548</v>
      </c>
      <c r="T335" s="49">
        <v>0</v>
      </c>
      <c r="U335" s="50">
        <v>15.409170052234474</v>
      </c>
      <c r="V335" s="50">
        <v>52.408589669181659</v>
      </c>
      <c r="W335" s="50">
        <v>32.182240278583869</v>
      </c>
      <c r="X335" s="51">
        <v>15.902495647127104</v>
      </c>
      <c r="Y335" s="52" t="s">
        <v>112</v>
      </c>
    </row>
    <row r="336" spans="1:25" ht="12" customHeight="1">
      <c r="A336" s="24" t="s">
        <v>215</v>
      </c>
      <c r="B336" s="44">
        <f>SUM(B339)</f>
        <v>129075</v>
      </c>
      <c r="C336" s="44">
        <f t="shared" ref="C336:E338" si="155">C339</f>
        <v>356117</v>
      </c>
      <c r="D336" s="44">
        <f t="shared" si="155"/>
        <v>259</v>
      </c>
      <c r="E336" s="44">
        <f t="shared" si="155"/>
        <v>325</v>
      </c>
      <c r="F336" s="44">
        <f t="shared" si="150"/>
        <v>-66</v>
      </c>
      <c r="G336" s="44">
        <f t="shared" ref="G336:L338" si="156">G339</f>
        <v>98</v>
      </c>
      <c r="H336" s="44">
        <f t="shared" si="156"/>
        <v>353</v>
      </c>
      <c r="I336" s="44">
        <f t="shared" si="156"/>
        <v>10</v>
      </c>
      <c r="J336" s="44">
        <f t="shared" si="156"/>
        <v>78</v>
      </c>
      <c r="K336" s="44">
        <f t="shared" si="156"/>
        <v>382</v>
      </c>
      <c r="L336" s="44">
        <f t="shared" si="156"/>
        <v>3</v>
      </c>
      <c r="M336" s="44">
        <f t="shared" si="151"/>
        <v>-2</v>
      </c>
      <c r="N336" s="44">
        <f t="shared" si="152"/>
        <v>-68</v>
      </c>
      <c r="P336" s="44">
        <v>53176</v>
      </c>
      <c r="Q336" s="44">
        <v>225730</v>
      </c>
      <c r="R336" s="44">
        <v>77124</v>
      </c>
      <c r="S336" s="44">
        <v>36045</v>
      </c>
      <c r="T336" s="44">
        <v>87</v>
      </c>
      <c r="U336" s="45">
        <v>14.932171168464297</v>
      </c>
      <c r="V336" s="45">
        <v>63.386471300162583</v>
      </c>
      <c r="W336" s="45">
        <v>21.656927358143534</v>
      </c>
      <c r="X336" s="46">
        <v>10.121673494946885</v>
      </c>
      <c r="Y336" s="47" t="s">
        <v>215</v>
      </c>
    </row>
    <row r="337" spans="1:25" ht="12" customHeight="1">
      <c r="A337" s="24" t="s">
        <v>103</v>
      </c>
      <c r="B337" s="44" t="s">
        <v>98</v>
      </c>
      <c r="C337" s="44">
        <f t="shared" si="155"/>
        <v>173315</v>
      </c>
      <c r="D337" s="44">
        <f t="shared" si="155"/>
        <v>126</v>
      </c>
      <c r="E337" s="44">
        <f t="shared" si="155"/>
        <v>182</v>
      </c>
      <c r="F337" s="44">
        <f t="shared" si="150"/>
        <v>-56</v>
      </c>
      <c r="G337" s="44">
        <f t="shared" si="156"/>
        <v>58</v>
      </c>
      <c r="H337" s="44">
        <f t="shared" si="156"/>
        <v>191</v>
      </c>
      <c r="I337" s="44">
        <f t="shared" si="156"/>
        <v>7</v>
      </c>
      <c r="J337" s="44">
        <f t="shared" si="156"/>
        <v>35</v>
      </c>
      <c r="K337" s="44">
        <f t="shared" si="156"/>
        <v>199</v>
      </c>
      <c r="L337" s="44">
        <f t="shared" si="156"/>
        <v>2</v>
      </c>
      <c r="M337" s="44">
        <f t="shared" si="151"/>
        <v>20</v>
      </c>
      <c r="N337" s="44">
        <f t="shared" si="152"/>
        <v>-36</v>
      </c>
      <c r="P337" s="44">
        <v>27118</v>
      </c>
      <c r="Q337" s="44">
        <v>114602</v>
      </c>
      <c r="R337" s="44">
        <v>31554</v>
      </c>
      <c r="S337" s="44">
        <v>13131</v>
      </c>
      <c r="T337" s="44">
        <v>41</v>
      </c>
      <c r="U337" s="45">
        <v>15.646654934656551</v>
      </c>
      <c r="V337" s="45">
        <v>66.123532296685227</v>
      </c>
      <c r="W337" s="45">
        <v>18.206156420390617</v>
      </c>
      <c r="X337" s="46">
        <v>7.5763782707786405</v>
      </c>
      <c r="Y337" s="47" t="s">
        <v>103</v>
      </c>
    </row>
    <row r="338" spans="1:25" ht="12" customHeight="1">
      <c r="A338" s="48" t="s">
        <v>104</v>
      </c>
      <c r="B338" s="49" t="s">
        <v>98</v>
      </c>
      <c r="C338" s="49">
        <f t="shared" si="155"/>
        <v>182802</v>
      </c>
      <c r="D338" s="49">
        <f t="shared" si="155"/>
        <v>133</v>
      </c>
      <c r="E338" s="49">
        <f t="shared" si="155"/>
        <v>143</v>
      </c>
      <c r="F338" s="49">
        <f t="shared" si="150"/>
        <v>-10</v>
      </c>
      <c r="G338" s="49">
        <f t="shared" si="156"/>
        <v>40</v>
      </c>
      <c r="H338" s="49">
        <f t="shared" si="156"/>
        <v>162</v>
      </c>
      <c r="I338" s="49">
        <f t="shared" si="156"/>
        <v>3</v>
      </c>
      <c r="J338" s="49">
        <f t="shared" si="156"/>
        <v>43</v>
      </c>
      <c r="K338" s="49">
        <f t="shared" si="156"/>
        <v>183</v>
      </c>
      <c r="L338" s="49">
        <f t="shared" si="156"/>
        <v>1</v>
      </c>
      <c r="M338" s="49">
        <f t="shared" si="151"/>
        <v>-22</v>
      </c>
      <c r="N338" s="49">
        <f t="shared" si="152"/>
        <v>-32</v>
      </c>
      <c r="P338" s="49">
        <v>26058</v>
      </c>
      <c r="Q338" s="49">
        <v>111128</v>
      </c>
      <c r="R338" s="49">
        <v>45570</v>
      </c>
      <c r="S338" s="49">
        <v>22914</v>
      </c>
      <c r="T338" s="49">
        <v>46</v>
      </c>
      <c r="U338" s="50">
        <v>14.254767453310139</v>
      </c>
      <c r="V338" s="50">
        <v>60.791457423879393</v>
      </c>
      <c r="W338" s="50">
        <v>24.928611284340434</v>
      </c>
      <c r="X338" s="51">
        <v>12.534873797879673</v>
      </c>
      <c r="Y338" s="52" t="s">
        <v>104</v>
      </c>
    </row>
    <row r="339" spans="1:25" ht="12" customHeight="1">
      <c r="A339" s="24" t="s">
        <v>216</v>
      </c>
      <c r="B339" s="44">
        <v>129075</v>
      </c>
      <c r="C339" s="44">
        <f>C340+C341</f>
        <v>356117</v>
      </c>
      <c r="D339" s="44">
        <f>D340+D341</f>
        <v>259</v>
      </c>
      <c r="E339" s="44">
        <f>E340+E341</f>
        <v>325</v>
      </c>
      <c r="F339" s="44">
        <f t="shared" si="150"/>
        <v>-66</v>
      </c>
      <c r="G339" s="44">
        <f t="shared" ref="G339:L339" si="157">G340+G341</f>
        <v>98</v>
      </c>
      <c r="H339" s="44">
        <f t="shared" si="157"/>
        <v>353</v>
      </c>
      <c r="I339" s="44">
        <f t="shared" si="157"/>
        <v>10</v>
      </c>
      <c r="J339" s="44">
        <f t="shared" si="157"/>
        <v>78</v>
      </c>
      <c r="K339" s="44">
        <f t="shared" si="157"/>
        <v>382</v>
      </c>
      <c r="L339" s="44">
        <f t="shared" si="157"/>
        <v>3</v>
      </c>
      <c r="M339" s="44">
        <f t="shared" si="151"/>
        <v>-2</v>
      </c>
      <c r="N339" s="44">
        <f t="shared" si="152"/>
        <v>-68</v>
      </c>
      <c r="P339" s="44">
        <v>53176</v>
      </c>
      <c r="Q339" s="44">
        <v>225730</v>
      </c>
      <c r="R339" s="44">
        <v>77124</v>
      </c>
      <c r="S339" s="44">
        <v>36045</v>
      </c>
      <c r="T339" s="44">
        <v>87</v>
      </c>
      <c r="U339" s="45">
        <v>14.932171168464297</v>
      </c>
      <c r="V339" s="45">
        <v>63.386471300162583</v>
      </c>
      <c r="W339" s="45">
        <v>21.656927358143534</v>
      </c>
      <c r="X339" s="46">
        <v>10.121673494946885</v>
      </c>
      <c r="Y339" s="47" t="s">
        <v>216</v>
      </c>
    </row>
    <row r="340" spans="1:25" ht="12" customHeight="1">
      <c r="A340" s="24" t="s">
        <v>106</v>
      </c>
      <c r="B340" s="44" t="s">
        <v>98</v>
      </c>
      <c r="C340" s="44">
        <v>173315</v>
      </c>
      <c r="D340" s="44">
        <v>126</v>
      </c>
      <c r="E340" s="44">
        <v>182</v>
      </c>
      <c r="F340" s="44">
        <f t="shared" si="150"/>
        <v>-56</v>
      </c>
      <c r="G340" s="44">
        <v>58</v>
      </c>
      <c r="H340" s="44">
        <v>191</v>
      </c>
      <c r="I340" s="44">
        <v>7</v>
      </c>
      <c r="J340" s="44">
        <v>35</v>
      </c>
      <c r="K340" s="44">
        <v>199</v>
      </c>
      <c r="L340" s="44">
        <v>2</v>
      </c>
      <c r="M340" s="44">
        <f t="shared" si="151"/>
        <v>20</v>
      </c>
      <c r="N340" s="44">
        <f t="shared" si="152"/>
        <v>-36</v>
      </c>
      <c r="P340" s="44">
        <v>27118</v>
      </c>
      <c r="Q340" s="44">
        <v>114602</v>
      </c>
      <c r="R340" s="44">
        <v>31554</v>
      </c>
      <c r="S340" s="44">
        <v>13131</v>
      </c>
      <c r="T340" s="44">
        <v>41</v>
      </c>
      <c r="U340" s="45">
        <v>15.646654934656551</v>
      </c>
      <c r="V340" s="45">
        <v>66.123532296685227</v>
      </c>
      <c r="W340" s="45">
        <v>18.206156420390617</v>
      </c>
      <c r="X340" s="46">
        <v>7.5763782707786405</v>
      </c>
      <c r="Y340" s="47" t="s">
        <v>106</v>
      </c>
    </row>
    <row r="341" spans="1:25" ht="12" customHeight="1">
      <c r="A341" s="33" t="s">
        <v>107</v>
      </c>
      <c r="B341" s="53" t="s">
        <v>98</v>
      </c>
      <c r="C341" s="53">
        <v>182802</v>
      </c>
      <c r="D341" s="53">
        <v>133</v>
      </c>
      <c r="E341" s="53">
        <v>143</v>
      </c>
      <c r="F341" s="53">
        <f t="shared" si="150"/>
        <v>-10</v>
      </c>
      <c r="G341" s="53">
        <v>40</v>
      </c>
      <c r="H341" s="53">
        <v>162</v>
      </c>
      <c r="I341" s="53">
        <v>3</v>
      </c>
      <c r="J341" s="53">
        <v>43</v>
      </c>
      <c r="K341" s="53">
        <v>183</v>
      </c>
      <c r="L341" s="53">
        <v>1</v>
      </c>
      <c r="M341" s="53">
        <f t="shared" si="151"/>
        <v>-22</v>
      </c>
      <c r="N341" s="53">
        <f t="shared" si="152"/>
        <v>-32</v>
      </c>
      <c r="P341" s="53">
        <v>26058</v>
      </c>
      <c r="Q341" s="53">
        <v>111128</v>
      </c>
      <c r="R341" s="53">
        <v>45570</v>
      </c>
      <c r="S341" s="53">
        <v>22914</v>
      </c>
      <c r="T341" s="53">
        <v>46</v>
      </c>
      <c r="U341" s="54">
        <v>14.254767453310139</v>
      </c>
      <c r="V341" s="54">
        <v>60.791457423879393</v>
      </c>
      <c r="W341" s="54">
        <v>24.928611284340434</v>
      </c>
      <c r="X341" s="55">
        <v>12.534873797879673</v>
      </c>
      <c r="Y341" s="56" t="s">
        <v>107</v>
      </c>
    </row>
    <row r="342" spans="1:25" ht="12" customHeight="1"/>
    <row r="343" spans="1:25" ht="12" customHeight="1"/>
    <row r="344" spans="1:25" ht="12" customHeight="1"/>
    <row r="345" spans="1:25" ht="12" customHeight="1"/>
    <row r="346" spans="1:25" ht="12" customHeight="1"/>
    <row r="347" spans="1:25" ht="12" customHeight="1"/>
    <row r="348" spans="1:25" ht="12" customHeight="1"/>
    <row r="349" spans="1:25" ht="12" customHeight="1"/>
    <row r="350" spans="1:25" ht="12" customHeight="1"/>
    <row r="351" spans="1:25" ht="12" customHeight="1"/>
    <row r="352" spans="1:25"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sheetData>
  <phoneticPr fontId="17"/>
  <printOptions gridLinesSet="0"/>
  <pageMargins left="0.8" right="0.15748031496062992" top="0.39370078740157483" bottom="0.55118110236220474" header="0.39370078740157483" footer="0.31496062992125984"/>
  <pageSetup paperSize="9" scale="107" firstPageNumber="3" pageOrder="overThenDown" orientation="portrait" useFirstPageNumber="1" horizontalDpi="4294967292" verticalDpi="4294967292" r:id="rId1"/>
  <headerFooter alignWithMargins="0">
    <oddHeader xml:space="preserve">&amp;C
</oddHeader>
    <oddFooter>&amp;C- &amp;P -</oddFooter>
  </headerFooter>
  <rowBreaks count="5" manualBreakCount="5">
    <brk id="62" max="65535" man="1"/>
    <brk id="119" max="65535" man="1"/>
    <brk id="176" max="65535" man="1"/>
    <brk id="233" max="65535" man="1"/>
    <brk id="290" max="65535" man="1"/>
  </rowBreaks>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概況</vt:lpstr>
      <vt:lpstr>移動者</vt:lpstr>
      <vt:lpstr>統計表</vt:lpstr>
      <vt:lpstr>統計表!Print_Area</vt:lpstr>
      <vt:lpstr>統計表!Print_Titles</vt:lpstr>
    </vt:vector>
  </TitlesOfParts>
  <Company>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人口労働統計係</dc:creator>
  <cp:lastModifiedBy>坂本 大輔</cp:lastModifiedBy>
  <dcterms:created xsi:type="dcterms:W3CDTF">2001-05-27T23:39:35Z</dcterms:created>
  <dcterms:modified xsi:type="dcterms:W3CDTF">2022-08-18T01:54:18Z</dcterms:modified>
</cp:coreProperties>
</file>